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2435" firstSheet="2" activeTab="4"/>
  </bookViews>
  <sheets>
    <sheet name="Summary" sheetId="1" r:id="rId1"/>
    <sheet name="Issue Resolution" sheetId="3" r:id="rId2"/>
    <sheet name="Cutout Runs" sheetId="4" r:id="rId3"/>
    <sheet name="Runs without Initialization" sheetId="8" r:id="rId4"/>
    <sheet name="Enforcements" sheetId="9" r:id="rId5"/>
    <sheet name="raw_cutout_may" sheetId="6" r:id="rId6"/>
    <sheet name="xings_lookup" sheetId="7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definedNames>
    <definedName name="_xlnm._FilterDatabase" localSheetId="2" hidden="1">'Cutout Runs'!$A$1:$I$256</definedName>
    <definedName name="_xlnm._FilterDatabase" localSheetId="4" hidden="1">Enforcements!$A$1:$O$1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9" l="1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97" i="9"/>
  <c r="O198" i="9"/>
  <c r="O199" i="9"/>
  <c r="O200" i="9"/>
  <c r="O201" i="9"/>
  <c r="O202" i="9"/>
  <c r="O203" i="9"/>
  <c r="O204" i="9"/>
  <c r="O205" i="9"/>
  <c r="O206" i="9"/>
  <c r="O207" i="9"/>
  <c r="O208" i="9"/>
  <c r="O209" i="9"/>
  <c r="O210" i="9"/>
  <c r="O211" i="9"/>
  <c r="O212" i="9"/>
  <c r="O213" i="9"/>
  <c r="O214" i="9"/>
  <c r="O215" i="9"/>
  <c r="O216" i="9"/>
  <c r="O217" i="9"/>
  <c r="O218" i="9"/>
  <c r="O219" i="9"/>
  <c r="O220" i="9"/>
  <c r="O221" i="9"/>
  <c r="O222" i="9"/>
  <c r="O223" i="9"/>
  <c r="O224" i="9"/>
  <c r="O225" i="9"/>
  <c r="O226" i="9"/>
  <c r="O227" i="9"/>
  <c r="O228" i="9"/>
  <c r="O229" i="9"/>
  <c r="O230" i="9"/>
  <c r="O231" i="9"/>
  <c r="O232" i="9"/>
  <c r="O233" i="9"/>
  <c r="O234" i="9"/>
  <c r="O235" i="9"/>
  <c r="O236" i="9"/>
  <c r="O237" i="9"/>
  <c r="O238" i="9"/>
  <c r="O239" i="9"/>
  <c r="O240" i="9"/>
  <c r="O241" i="9"/>
  <c r="O242" i="9"/>
  <c r="O243" i="9"/>
  <c r="O244" i="9"/>
  <c r="O245" i="9"/>
  <c r="O246" i="9"/>
  <c r="O247" i="9"/>
  <c r="O248" i="9"/>
  <c r="O249" i="9"/>
  <c r="O250" i="9"/>
  <c r="O251" i="9"/>
  <c r="O252" i="9"/>
  <c r="O253" i="9"/>
  <c r="O254" i="9"/>
  <c r="O255" i="9"/>
  <c r="O256" i="9"/>
  <c r="O257" i="9"/>
  <c r="O258" i="9"/>
  <c r="O259" i="9"/>
  <c r="O260" i="9"/>
  <c r="O261" i="9"/>
  <c r="O262" i="9"/>
  <c r="O263" i="9"/>
  <c r="O264" i="9"/>
  <c r="O265" i="9"/>
  <c r="O266" i="9"/>
  <c r="O267" i="9"/>
  <c r="O268" i="9"/>
  <c r="O269" i="9"/>
  <c r="O270" i="9"/>
  <c r="O271" i="9"/>
  <c r="O272" i="9"/>
  <c r="O273" i="9"/>
  <c r="O274" i="9"/>
  <c r="O275" i="9"/>
  <c r="O276" i="9"/>
  <c r="O277" i="9"/>
  <c r="O278" i="9"/>
  <c r="O279" i="9"/>
  <c r="O280" i="9"/>
  <c r="O281" i="9"/>
  <c r="O282" i="9"/>
  <c r="O283" i="9"/>
  <c r="O284" i="9"/>
  <c r="O285" i="9"/>
  <c r="O286" i="9"/>
  <c r="O287" i="9"/>
  <c r="O288" i="9"/>
  <c r="O289" i="9"/>
  <c r="O290" i="9"/>
  <c r="O291" i="9"/>
  <c r="O292" i="9"/>
  <c r="O293" i="9"/>
  <c r="O294" i="9"/>
  <c r="O295" i="9"/>
  <c r="O296" i="9"/>
  <c r="O297" i="9"/>
  <c r="O298" i="9"/>
  <c r="O299" i="9"/>
  <c r="O300" i="9"/>
  <c r="O301" i="9"/>
  <c r="O302" i="9"/>
  <c r="O303" i="9"/>
  <c r="O304" i="9"/>
  <c r="O305" i="9"/>
  <c r="O306" i="9"/>
  <c r="O307" i="9"/>
  <c r="O308" i="9"/>
  <c r="O309" i="9"/>
  <c r="O310" i="9"/>
  <c r="O311" i="9"/>
  <c r="O312" i="9"/>
  <c r="O313" i="9"/>
  <c r="O314" i="9"/>
  <c r="O315" i="9"/>
  <c r="O316" i="9"/>
  <c r="O317" i="9"/>
  <c r="O318" i="9"/>
  <c r="O319" i="9"/>
  <c r="O320" i="9"/>
  <c r="O321" i="9"/>
  <c r="O322" i="9"/>
  <c r="O323" i="9"/>
  <c r="O324" i="9"/>
  <c r="O325" i="9"/>
  <c r="O326" i="9"/>
  <c r="O327" i="9"/>
  <c r="O328" i="9"/>
  <c r="O329" i="9"/>
  <c r="O330" i="9"/>
  <c r="O331" i="9"/>
  <c r="O332" i="9"/>
  <c r="O333" i="9"/>
  <c r="O334" i="9"/>
  <c r="O335" i="9"/>
  <c r="O336" i="9"/>
  <c r="O337" i="9"/>
  <c r="O338" i="9"/>
  <c r="O339" i="9"/>
  <c r="O340" i="9"/>
  <c r="O341" i="9"/>
  <c r="O342" i="9"/>
  <c r="O343" i="9"/>
  <c r="O344" i="9"/>
  <c r="O345" i="9"/>
  <c r="O346" i="9"/>
  <c r="O347" i="9"/>
  <c r="O348" i="9"/>
  <c r="O349" i="9"/>
  <c r="O350" i="9"/>
  <c r="O351" i="9"/>
  <c r="O352" i="9"/>
  <c r="O353" i="9"/>
  <c r="O354" i="9"/>
  <c r="O355" i="9"/>
  <c r="O356" i="9"/>
  <c r="O357" i="9"/>
  <c r="O358" i="9"/>
  <c r="O359" i="9"/>
  <c r="O360" i="9"/>
  <c r="O361" i="9"/>
  <c r="O362" i="9"/>
  <c r="O363" i="9"/>
  <c r="O364" i="9"/>
  <c r="O365" i="9"/>
  <c r="O366" i="9"/>
  <c r="O367" i="9"/>
  <c r="O368" i="9"/>
  <c r="O369" i="9"/>
  <c r="O370" i="9"/>
  <c r="O371" i="9"/>
  <c r="O372" i="9"/>
  <c r="O373" i="9"/>
  <c r="O374" i="9"/>
  <c r="O375" i="9"/>
  <c r="O376" i="9"/>
  <c r="O377" i="9"/>
  <c r="O378" i="9"/>
  <c r="O379" i="9"/>
  <c r="O380" i="9"/>
  <c r="O381" i="9"/>
  <c r="O382" i="9"/>
  <c r="O383" i="9"/>
  <c r="O384" i="9"/>
  <c r="O385" i="9"/>
  <c r="O386" i="9"/>
  <c r="O387" i="9"/>
  <c r="O388" i="9"/>
  <c r="O389" i="9"/>
  <c r="O390" i="9"/>
  <c r="O391" i="9"/>
  <c r="O392" i="9"/>
  <c r="O393" i="9"/>
  <c r="O394" i="9"/>
  <c r="O395" i="9"/>
  <c r="O396" i="9"/>
  <c r="O397" i="9"/>
  <c r="O398" i="9"/>
  <c r="O399" i="9"/>
  <c r="O400" i="9"/>
  <c r="O401" i="9"/>
  <c r="O402" i="9"/>
  <c r="O403" i="9"/>
  <c r="O404" i="9"/>
  <c r="O405" i="9"/>
  <c r="O406" i="9"/>
  <c r="O407" i="9"/>
  <c r="O408" i="9"/>
  <c r="O409" i="9"/>
  <c r="O410" i="9"/>
  <c r="O411" i="9"/>
  <c r="O412" i="9"/>
  <c r="O413" i="9"/>
  <c r="O414" i="9"/>
  <c r="O415" i="9"/>
  <c r="O416" i="9"/>
  <c r="O417" i="9"/>
  <c r="O418" i="9"/>
  <c r="O419" i="9"/>
  <c r="O420" i="9"/>
  <c r="O421" i="9"/>
  <c r="O422" i="9"/>
  <c r="O423" i="9"/>
  <c r="O424" i="9"/>
  <c r="O425" i="9"/>
  <c r="O426" i="9"/>
  <c r="O427" i="9"/>
  <c r="O428" i="9"/>
  <c r="O429" i="9"/>
  <c r="O430" i="9"/>
  <c r="O431" i="9"/>
  <c r="O432" i="9"/>
  <c r="O433" i="9"/>
  <c r="O434" i="9"/>
  <c r="O435" i="9"/>
  <c r="O436" i="9"/>
  <c r="O437" i="9"/>
  <c r="O438" i="9"/>
  <c r="O439" i="9"/>
  <c r="O440" i="9"/>
  <c r="O441" i="9"/>
  <c r="O442" i="9"/>
  <c r="O443" i="9"/>
  <c r="O444" i="9"/>
  <c r="O445" i="9"/>
  <c r="O446" i="9"/>
  <c r="O447" i="9"/>
  <c r="O448" i="9"/>
  <c r="O449" i="9"/>
  <c r="O450" i="9"/>
  <c r="O451" i="9"/>
  <c r="O452" i="9"/>
  <c r="O453" i="9"/>
  <c r="O454" i="9"/>
  <c r="O455" i="9"/>
  <c r="O456" i="9"/>
  <c r="O457" i="9"/>
  <c r="O458" i="9"/>
  <c r="O459" i="9"/>
  <c r="O460" i="9"/>
  <c r="O461" i="9"/>
  <c r="O462" i="9"/>
  <c r="O463" i="9"/>
  <c r="O464" i="9"/>
  <c r="O465" i="9"/>
  <c r="O466" i="9"/>
  <c r="O467" i="9"/>
  <c r="O468" i="9"/>
  <c r="O469" i="9"/>
  <c r="O470" i="9"/>
  <c r="O471" i="9"/>
  <c r="O472" i="9"/>
  <c r="O473" i="9"/>
  <c r="O474" i="9"/>
  <c r="O475" i="9"/>
  <c r="O476" i="9"/>
  <c r="O477" i="9"/>
  <c r="O478" i="9"/>
  <c r="O479" i="9"/>
  <c r="O480" i="9"/>
  <c r="O481" i="9"/>
  <c r="O482" i="9"/>
  <c r="O483" i="9"/>
  <c r="O484" i="9"/>
  <c r="O485" i="9"/>
  <c r="O486" i="9"/>
  <c r="O487" i="9"/>
  <c r="O488" i="9"/>
  <c r="O489" i="9"/>
  <c r="O490" i="9"/>
  <c r="O491" i="9"/>
  <c r="O492" i="9"/>
  <c r="O493" i="9"/>
  <c r="O494" i="9"/>
  <c r="O495" i="9"/>
  <c r="O496" i="9"/>
  <c r="O497" i="9"/>
  <c r="O498" i="9"/>
  <c r="O499" i="9"/>
  <c r="O500" i="9"/>
  <c r="O501" i="9"/>
  <c r="O502" i="9"/>
  <c r="O503" i="9"/>
  <c r="O504" i="9"/>
  <c r="O505" i="9"/>
  <c r="O506" i="9"/>
  <c r="O507" i="9"/>
  <c r="O508" i="9"/>
  <c r="O509" i="9"/>
  <c r="O510" i="9"/>
  <c r="O511" i="9"/>
  <c r="O512" i="9"/>
  <c r="O513" i="9"/>
  <c r="O514" i="9"/>
  <c r="O515" i="9"/>
  <c r="O516" i="9"/>
  <c r="O517" i="9"/>
  <c r="O518" i="9"/>
  <c r="O519" i="9"/>
  <c r="O520" i="9"/>
  <c r="O521" i="9"/>
  <c r="O522" i="9"/>
  <c r="O523" i="9"/>
  <c r="O524" i="9"/>
  <c r="O525" i="9"/>
  <c r="O526" i="9"/>
  <c r="O527" i="9"/>
  <c r="O528" i="9"/>
  <c r="O529" i="9"/>
  <c r="O530" i="9"/>
  <c r="O531" i="9"/>
  <c r="O532" i="9"/>
  <c r="O533" i="9"/>
  <c r="O534" i="9"/>
  <c r="O535" i="9"/>
  <c r="O536" i="9"/>
  <c r="O537" i="9"/>
  <c r="O538" i="9"/>
  <c r="O539" i="9"/>
  <c r="O540" i="9"/>
  <c r="O541" i="9"/>
  <c r="O542" i="9"/>
  <c r="O543" i="9"/>
  <c r="O544" i="9"/>
  <c r="O545" i="9"/>
  <c r="O546" i="9"/>
  <c r="O547" i="9"/>
  <c r="O548" i="9"/>
  <c r="O549" i="9"/>
  <c r="O550" i="9"/>
  <c r="O551" i="9"/>
  <c r="O552" i="9"/>
  <c r="O553" i="9"/>
  <c r="O554" i="9"/>
  <c r="O555" i="9"/>
  <c r="O556" i="9"/>
  <c r="O557" i="9"/>
  <c r="O558" i="9"/>
  <c r="O559" i="9"/>
  <c r="O560" i="9"/>
  <c r="O561" i="9"/>
  <c r="O562" i="9"/>
  <c r="O563" i="9"/>
  <c r="O564" i="9"/>
  <c r="O565" i="9"/>
  <c r="O566" i="9"/>
  <c r="O567" i="9"/>
  <c r="O568" i="9"/>
  <c r="O569" i="9"/>
  <c r="O570" i="9"/>
  <c r="O571" i="9"/>
  <c r="O572" i="9"/>
  <c r="O573" i="9"/>
  <c r="O574" i="9"/>
  <c r="O575" i="9"/>
  <c r="O576" i="9"/>
  <c r="O577" i="9"/>
  <c r="O578" i="9"/>
  <c r="O579" i="9"/>
  <c r="O580" i="9"/>
  <c r="O581" i="9"/>
  <c r="O582" i="9"/>
  <c r="O583" i="9"/>
  <c r="O584" i="9"/>
  <c r="O585" i="9"/>
  <c r="O586" i="9"/>
  <c r="O587" i="9"/>
  <c r="O588" i="9"/>
  <c r="O589" i="9"/>
  <c r="O590" i="9"/>
  <c r="O591" i="9"/>
  <c r="O592" i="9"/>
  <c r="O593" i="9"/>
  <c r="O594" i="9"/>
  <c r="O595" i="9"/>
  <c r="O596" i="9"/>
  <c r="O597" i="9"/>
  <c r="O598" i="9"/>
  <c r="O599" i="9"/>
  <c r="O600" i="9"/>
  <c r="O601" i="9"/>
  <c r="O602" i="9"/>
  <c r="O603" i="9"/>
  <c r="O604" i="9"/>
  <c r="O605" i="9"/>
  <c r="O606" i="9"/>
  <c r="O607" i="9"/>
  <c r="O608" i="9"/>
  <c r="O609" i="9"/>
  <c r="O610" i="9"/>
  <c r="O611" i="9"/>
  <c r="O612" i="9"/>
  <c r="O613" i="9"/>
  <c r="O614" i="9"/>
  <c r="O615" i="9"/>
  <c r="O616" i="9"/>
  <c r="O617" i="9"/>
  <c r="O618" i="9"/>
  <c r="O619" i="9"/>
  <c r="O620" i="9"/>
  <c r="O621" i="9"/>
  <c r="O622" i="9"/>
  <c r="O623" i="9"/>
  <c r="O624" i="9"/>
  <c r="O625" i="9"/>
  <c r="O626" i="9"/>
  <c r="O627" i="9"/>
  <c r="O628" i="9"/>
  <c r="O629" i="9"/>
  <c r="O630" i="9"/>
  <c r="O631" i="9"/>
  <c r="O632" i="9"/>
  <c r="O633" i="9"/>
  <c r="O634" i="9"/>
  <c r="O635" i="9"/>
  <c r="O636" i="9"/>
  <c r="O637" i="9"/>
  <c r="O638" i="9"/>
  <c r="O639" i="9"/>
  <c r="O640" i="9"/>
  <c r="O641" i="9"/>
  <c r="O642" i="9"/>
  <c r="O643" i="9"/>
  <c r="O644" i="9"/>
  <c r="O645" i="9"/>
  <c r="O646" i="9"/>
  <c r="O647" i="9"/>
  <c r="O648" i="9"/>
  <c r="O649" i="9"/>
  <c r="O650" i="9"/>
  <c r="O651" i="9"/>
  <c r="O652" i="9"/>
  <c r="O653" i="9"/>
  <c r="O654" i="9"/>
  <c r="O655" i="9"/>
  <c r="O656" i="9"/>
  <c r="O657" i="9"/>
  <c r="O658" i="9"/>
  <c r="O659" i="9"/>
  <c r="O660" i="9"/>
  <c r="O661" i="9"/>
  <c r="O662" i="9"/>
  <c r="O663" i="9"/>
  <c r="O664" i="9"/>
  <c r="O665" i="9"/>
  <c r="O666" i="9"/>
  <c r="O667" i="9"/>
  <c r="O668" i="9"/>
  <c r="O669" i="9"/>
  <c r="O670" i="9"/>
  <c r="O671" i="9"/>
  <c r="O672" i="9"/>
  <c r="O673" i="9"/>
  <c r="O674" i="9"/>
  <c r="O675" i="9"/>
  <c r="O676" i="9"/>
  <c r="O677" i="9"/>
  <c r="O678" i="9"/>
  <c r="O679" i="9"/>
  <c r="O680" i="9"/>
  <c r="O681" i="9"/>
  <c r="O682" i="9"/>
  <c r="O683" i="9"/>
  <c r="O684" i="9"/>
  <c r="O685" i="9"/>
  <c r="O686" i="9"/>
  <c r="O687" i="9"/>
  <c r="O688" i="9"/>
  <c r="O689" i="9"/>
  <c r="O690" i="9"/>
  <c r="O691" i="9"/>
  <c r="O692" i="9"/>
  <c r="O693" i="9"/>
  <c r="O694" i="9"/>
  <c r="O695" i="9"/>
  <c r="O696" i="9"/>
  <c r="O697" i="9"/>
  <c r="O698" i="9"/>
  <c r="O699" i="9"/>
  <c r="O700" i="9"/>
  <c r="O701" i="9"/>
  <c r="O702" i="9"/>
  <c r="O703" i="9"/>
  <c r="O704" i="9"/>
  <c r="O705" i="9"/>
  <c r="O706" i="9"/>
  <c r="O707" i="9"/>
  <c r="O708" i="9"/>
  <c r="O709" i="9"/>
  <c r="O710" i="9"/>
  <c r="O711" i="9"/>
  <c r="O712" i="9"/>
  <c r="O713" i="9"/>
  <c r="O714" i="9"/>
  <c r="O715" i="9"/>
  <c r="O716" i="9"/>
  <c r="O717" i="9"/>
  <c r="O718" i="9"/>
  <c r="O719" i="9"/>
  <c r="O720" i="9"/>
  <c r="O721" i="9"/>
  <c r="O722" i="9"/>
  <c r="O723" i="9"/>
  <c r="O724" i="9"/>
  <c r="O725" i="9"/>
  <c r="O726" i="9"/>
  <c r="O727" i="9"/>
  <c r="O728" i="9"/>
  <c r="O729" i="9"/>
  <c r="O730" i="9"/>
  <c r="O731" i="9"/>
  <c r="O732" i="9"/>
  <c r="O733" i="9"/>
  <c r="O734" i="9"/>
  <c r="O735" i="9"/>
  <c r="O736" i="9"/>
  <c r="O737" i="9"/>
  <c r="O738" i="9"/>
  <c r="O739" i="9"/>
  <c r="O740" i="9"/>
  <c r="O741" i="9"/>
  <c r="O742" i="9"/>
  <c r="O743" i="9"/>
  <c r="O744" i="9"/>
  <c r="O745" i="9"/>
  <c r="O746" i="9"/>
  <c r="O747" i="9"/>
  <c r="O748" i="9"/>
  <c r="O749" i="9"/>
  <c r="O750" i="9"/>
  <c r="O751" i="9"/>
  <c r="O752" i="9"/>
  <c r="O753" i="9"/>
  <c r="O754" i="9"/>
  <c r="O755" i="9"/>
  <c r="O756" i="9"/>
  <c r="O757" i="9"/>
  <c r="O758" i="9"/>
  <c r="O759" i="9"/>
  <c r="O760" i="9"/>
  <c r="O761" i="9"/>
  <c r="O762" i="9"/>
  <c r="O763" i="9"/>
  <c r="O764" i="9"/>
  <c r="O765" i="9"/>
  <c r="O766" i="9"/>
  <c r="O767" i="9"/>
  <c r="O768" i="9"/>
  <c r="O769" i="9"/>
  <c r="O770" i="9"/>
  <c r="O771" i="9"/>
  <c r="O772" i="9"/>
  <c r="O773" i="9"/>
  <c r="O774" i="9"/>
  <c r="O775" i="9"/>
  <c r="O776" i="9"/>
  <c r="O777" i="9"/>
  <c r="O778" i="9"/>
  <c r="O779" i="9"/>
  <c r="O780" i="9"/>
  <c r="O781" i="9"/>
  <c r="O782" i="9"/>
  <c r="O783" i="9"/>
  <c r="O784" i="9"/>
  <c r="O785" i="9"/>
  <c r="O786" i="9"/>
  <c r="O787" i="9"/>
  <c r="O788" i="9"/>
  <c r="O789" i="9"/>
  <c r="O790" i="9"/>
  <c r="O791" i="9"/>
  <c r="O792" i="9"/>
  <c r="O793" i="9"/>
  <c r="O794" i="9"/>
  <c r="O795" i="9"/>
  <c r="O796" i="9"/>
  <c r="O797" i="9"/>
  <c r="O798" i="9"/>
  <c r="O799" i="9"/>
  <c r="O800" i="9"/>
  <c r="O801" i="9"/>
  <c r="O802" i="9"/>
  <c r="O803" i="9"/>
  <c r="O804" i="9"/>
  <c r="O805" i="9"/>
  <c r="O806" i="9"/>
  <c r="O807" i="9"/>
  <c r="O808" i="9"/>
  <c r="O809" i="9"/>
  <c r="O810" i="9"/>
  <c r="O811" i="9"/>
  <c r="O812" i="9"/>
  <c r="O813" i="9"/>
  <c r="O814" i="9"/>
  <c r="O815" i="9"/>
  <c r="O816" i="9"/>
  <c r="O817" i="9"/>
  <c r="O818" i="9"/>
  <c r="O819" i="9"/>
  <c r="O820" i="9"/>
  <c r="O821" i="9"/>
  <c r="O822" i="9"/>
  <c r="O823" i="9"/>
  <c r="O824" i="9"/>
  <c r="O825" i="9"/>
  <c r="O826" i="9"/>
  <c r="O827" i="9"/>
  <c r="O828" i="9"/>
  <c r="O829" i="9"/>
  <c r="O830" i="9"/>
  <c r="O831" i="9"/>
  <c r="O832" i="9"/>
  <c r="O833" i="9"/>
  <c r="O834" i="9"/>
  <c r="O835" i="9"/>
  <c r="O836" i="9"/>
  <c r="O837" i="9"/>
  <c r="O838" i="9"/>
  <c r="O839" i="9"/>
  <c r="O840" i="9"/>
  <c r="O841" i="9"/>
  <c r="O842" i="9"/>
  <c r="O843" i="9"/>
  <c r="O844" i="9"/>
  <c r="O845" i="9"/>
  <c r="O846" i="9"/>
  <c r="O847" i="9"/>
  <c r="O848" i="9"/>
  <c r="O849" i="9"/>
  <c r="O850" i="9"/>
  <c r="O851" i="9"/>
  <c r="O852" i="9"/>
  <c r="O853" i="9"/>
  <c r="O854" i="9"/>
  <c r="O855" i="9"/>
  <c r="O856" i="9"/>
  <c r="O857" i="9"/>
  <c r="O858" i="9"/>
  <c r="O859" i="9"/>
  <c r="O860" i="9"/>
  <c r="O861" i="9"/>
  <c r="O862" i="9"/>
  <c r="O863" i="9"/>
  <c r="O864" i="9"/>
  <c r="O865" i="9"/>
  <c r="O866" i="9"/>
  <c r="O867" i="9"/>
  <c r="O868" i="9"/>
  <c r="O869" i="9"/>
  <c r="O870" i="9"/>
  <c r="O871" i="9"/>
  <c r="O872" i="9"/>
  <c r="O873" i="9"/>
  <c r="O874" i="9"/>
  <c r="O875" i="9"/>
  <c r="O876" i="9"/>
  <c r="O877" i="9"/>
  <c r="O878" i="9"/>
  <c r="O879" i="9"/>
  <c r="O880" i="9"/>
  <c r="O881" i="9"/>
  <c r="O882" i="9"/>
  <c r="O883" i="9"/>
  <c r="O884" i="9"/>
  <c r="O885" i="9"/>
  <c r="O886" i="9"/>
  <c r="O887" i="9"/>
  <c r="O888" i="9"/>
  <c r="O889" i="9"/>
  <c r="O890" i="9"/>
  <c r="O891" i="9"/>
  <c r="O892" i="9"/>
  <c r="O893" i="9"/>
  <c r="O894" i="9"/>
  <c r="O895" i="9"/>
  <c r="O896" i="9"/>
  <c r="O897" i="9"/>
  <c r="O898" i="9"/>
  <c r="O899" i="9"/>
  <c r="O900" i="9"/>
  <c r="O901" i="9"/>
  <c r="O902" i="9"/>
  <c r="O903" i="9"/>
  <c r="O904" i="9"/>
  <c r="O905" i="9"/>
  <c r="O906" i="9"/>
  <c r="O907" i="9"/>
  <c r="O908" i="9"/>
  <c r="O909" i="9"/>
  <c r="O910" i="9"/>
  <c r="O911" i="9"/>
  <c r="O912" i="9"/>
  <c r="O913" i="9"/>
  <c r="O914" i="9"/>
  <c r="O915" i="9"/>
  <c r="O916" i="9"/>
  <c r="O917" i="9"/>
  <c r="O918" i="9"/>
  <c r="O919" i="9"/>
  <c r="O920" i="9"/>
  <c r="O921" i="9"/>
  <c r="O922" i="9"/>
  <c r="O923" i="9"/>
  <c r="O924" i="9"/>
  <c r="O925" i="9"/>
  <c r="O926" i="9"/>
  <c r="O927" i="9"/>
  <c r="O928" i="9"/>
  <c r="O929" i="9"/>
  <c r="O930" i="9"/>
  <c r="O931" i="9"/>
  <c r="O932" i="9"/>
  <c r="O933" i="9"/>
  <c r="O934" i="9"/>
  <c r="O935" i="9"/>
  <c r="O936" i="9"/>
  <c r="O937" i="9"/>
  <c r="O938" i="9"/>
  <c r="O939" i="9"/>
  <c r="O940" i="9"/>
  <c r="O941" i="9"/>
  <c r="O942" i="9"/>
  <c r="O943" i="9"/>
  <c r="O944" i="9"/>
  <c r="O945" i="9"/>
  <c r="O946" i="9"/>
  <c r="O947" i="9"/>
  <c r="O948" i="9"/>
  <c r="O949" i="9"/>
  <c r="O950" i="9"/>
  <c r="O951" i="9"/>
  <c r="O952" i="9"/>
  <c r="O953" i="9"/>
  <c r="O954" i="9"/>
  <c r="O955" i="9"/>
  <c r="O956" i="9"/>
  <c r="O957" i="9"/>
  <c r="O958" i="9"/>
  <c r="O959" i="9"/>
  <c r="O960" i="9"/>
  <c r="O961" i="9"/>
  <c r="O962" i="9"/>
  <c r="O963" i="9"/>
  <c r="O964" i="9"/>
  <c r="O965" i="9"/>
  <c r="O966" i="9"/>
  <c r="O967" i="9"/>
  <c r="O968" i="9"/>
  <c r="O969" i="9"/>
  <c r="O970" i="9"/>
  <c r="O971" i="9"/>
  <c r="O972" i="9"/>
  <c r="O973" i="9"/>
  <c r="O974" i="9"/>
  <c r="O975" i="9"/>
  <c r="O976" i="9"/>
  <c r="O977" i="9"/>
  <c r="O978" i="9"/>
  <c r="O979" i="9"/>
  <c r="O980" i="9"/>
  <c r="O981" i="9"/>
  <c r="O982" i="9"/>
  <c r="O983" i="9"/>
  <c r="O984" i="9"/>
  <c r="O985" i="9"/>
  <c r="O986" i="9"/>
  <c r="O987" i="9"/>
  <c r="O988" i="9"/>
  <c r="O989" i="9"/>
  <c r="O990" i="9"/>
  <c r="O991" i="9"/>
  <c r="O992" i="9"/>
  <c r="O993" i="9"/>
  <c r="O994" i="9"/>
  <c r="O995" i="9"/>
  <c r="O996" i="9"/>
  <c r="O997" i="9"/>
  <c r="O998" i="9"/>
  <c r="O999" i="9"/>
  <c r="O1000" i="9"/>
  <c r="O1001" i="9"/>
  <c r="O1002" i="9"/>
  <c r="O1003" i="9"/>
  <c r="O1004" i="9"/>
  <c r="O1005" i="9"/>
  <c r="O1006" i="9"/>
  <c r="O1007" i="9"/>
  <c r="O1008" i="9"/>
  <c r="O1009" i="9"/>
  <c r="O1010" i="9"/>
  <c r="O1011" i="9"/>
  <c r="O1012" i="9"/>
  <c r="O1013" i="9"/>
  <c r="O1014" i="9"/>
  <c r="O1015" i="9"/>
  <c r="O1016" i="9"/>
  <c r="O1017" i="9"/>
  <c r="O1018" i="9"/>
  <c r="O1019" i="9"/>
  <c r="O1020" i="9"/>
  <c r="O1021" i="9"/>
  <c r="O1022" i="9"/>
  <c r="O1023" i="9"/>
  <c r="O1024" i="9"/>
  <c r="O1025" i="9"/>
  <c r="O1026" i="9"/>
  <c r="O1027" i="9"/>
  <c r="O1028" i="9"/>
  <c r="O1029" i="9"/>
  <c r="O1030" i="9"/>
  <c r="O1031" i="9"/>
  <c r="O1032" i="9"/>
  <c r="O1033" i="9"/>
  <c r="O1034" i="9"/>
  <c r="O1035" i="9"/>
  <c r="O1036" i="9"/>
  <c r="O1037" i="9"/>
  <c r="O1038" i="9"/>
  <c r="O1039" i="9"/>
  <c r="O1040" i="9"/>
  <c r="O1041" i="9"/>
  <c r="O1042" i="9"/>
  <c r="O1043" i="9"/>
  <c r="O1044" i="9"/>
  <c r="O1045" i="9"/>
  <c r="O1046" i="9"/>
  <c r="O1047" i="9"/>
  <c r="O1048" i="9"/>
  <c r="O1049" i="9"/>
  <c r="O1050" i="9"/>
  <c r="O1051" i="9"/>
  <c r="O1052" i="9"/>
  <c r="O1053" i="9"/>
  <c r="O1054" i="9"/>
  <c r="O1055" i="9"/>
  <c r="O1056" i="9"/>
  <c r="O1057" i="9"/>
  <c r="O1058" i="9"/>
  <c r="O1059" i="9"/>
  <c r="O1060" i="9"/>
  <c r="O1061" i="9"/>
  <c r="O1062" i="9"/>
  <c r="O1063" i="9"/>
  <c r="O1064" i="9"/>
  <c r="O1065" i="9"/>
  <c r="O1066" i="9"/>
  <c r="O1067" i="9"/>
  <c r="O1068" i="9"/>
  <c r="O1069" i="9"/>
  <c r="O1070" i="9"/>
  <c r="O1071" i="9"/>
  <c r="O1072" i="9"/>
  <c r="O1073" i="9"/>
  <c r="O1074" i="9"/>
  <c r="O1075" i="9"/>
  <c r="O1076" i="9"/>
  <c r="O1077" i="9"/>
  <c r="O1078" i="9"/>
  <c r="O1079" i="9"/>
  <c r="O1080" i="9"/>
  <c r="O1081" i="9"/>
  <c r="O1082" i="9"/>
  <c r="O1083" i="9"/>
  <c r="O1084" i="9"/>
  <c r="O1085" i="9"/>
  <c r="O1086" i="9"/>
  <c r="O1087" i="9"/>
  <c r="O1088" i="9"/>
  <c r="O1089" i="9"/>
  <c r="O1090" i="9"/>
  <c r="O1091" i="9"/>
  <c r="O1092" i="9"/>
  <c r="O1093" i="9"/>
  <c r="O1094" i="9"/>
  <c r="O1095" i="9"/>
  <c r="O1096" i="9"/>
  <c r="O1097" i="9"/>
  <c r="O1098" i="9"/>
  <c r="O1099" i="9"/>
  <c r="O1100" i="9"/>
  <c r="O1101" i="9"/>
  <c r="O1102" i="9"/>
  <c r="O1103" i="9"/>
  <c r="O1104" i="9"/>
  <c r="O1105" i="9"/>
  <c r="O1106" i="9"/>
  <c r="O1107" i="9"/>
  <c r="O1108" i="9"/>
  <c r="O1109" i="9"/>
  <c r="O1110" i="9"/>
  <c r="O1111" i="9"/>
  <c r="O1112" i="9"/>
  <c r="O1113" i="9"/>
  <c r="O1114" i="9"/>
  <c r="O1115" i="9"/>
  <c r="O1116" i="9"/>
  <c r="O1117" i="9"/>
  <c r="O1118" i="9"/>
  <c r="O1119" i="9"/>
  <c r="O1120" i="9"/>
  <c r="O1121" i="9"/>
  <c r="O1122" i="9"/>
  <c r="O1123" i="9"/>
  <c r="O1124" i="9"/>
  <c r="O1125" i="9"/>
  <c r="O1126" i="9"/>
  <c r="O1127" i="9"/>
  <c r="O1128" i="9"/>
  <c r="O1129" i="9"/>
  <c r="O1130" i="9"/>
  <c r="O1131" i="9"/>
  <c r="O1132" i="9"/>
  <c r="O1133" i="9"/>
  <c r="O1134" i="9"/>
  <c r="O1135" i="9"/>
  <c r="O1136" i="9"/>
  <c r="O1137" i="9"/>
  <c r="O1138" i="9"/>
  <c r="O1139" i="9"/>
  <c r="O1140" i="9"/>
  <c r="O1141" i="9"/>
  <c r="O1142" i="9"/>
  <c r="O1143" i="9"/>
  <c r="O1144" i="9"/>
  <c r="O1145" i="9"/>
  <c r="O1146" i="9"/>
  <c r="O1147" i="9"/>
  <c r="O1148" i="9"/>
  <c r="O1149" i="9"/>
  <c r="O1150" i="9"/>
  <c r="O1151" i="9"/>
  <c r="O1152" i="9"/>
  <c r="O1153" i="9"/>
  <c r="O1154" i="9"/>
  <c r="O1155" i="9"/>
  <c r="O1156" i="9"/>
  <c r="O1157" i="9"/>
  <c r="O1158" i="9"/>
  <c r="O1159" i="9"/>
  <c r="O1160" i="9"/>
  <c r="O1161" i="9"/>
  <c r="O1162" i="9"/>
  <c r="O1163" i="9"/>
  <c r="O1164" i="9"/>
  <c r="O1165" i="9"/>
  <c r="O1166" i="9"/>
  <c r="O1167" i="9"/>
  <c r="O1168" i="9"/>
  <c r="O1169" i="9"/>
  <c r="O1170" i="9"/>
  <c r="O1171" i="9"/>
  <c r="O1172" i="9"/>
  <c r="O1173" i="9"/>
  <c r="O1174" i="9"/>
  <c r="O1175" i="9"/>
  <c r="O1176" i="9"/>
  <c r="O1177" i="9"/>
  <c r="O1178" i="9"/>
  <c r="O1179" i="9"/>
  <c r="O1180" i="9"/>
  <c r="O1181" i="9"/>
  <c r="O1182" i="9"/>
  <c r="O1183" i="9"/>
  <c r="O1184" i="9"/>
  <c r="O1185" i="9"/>
  <c r="O1186" i="9"/>
  <c r="O1187" i="9"/>
  <c r="O1188" i="9"/>
  <c r="O1189" i="9"/>
  <c r="O1190" i="9"/>
  <c r="O1191" i="9"/>
  <c r="O1192" i="9"/>
  <c r="O1193" i="9"/>
  <c r="O1194" i="9"/>
  <c r="O1195" i="9"/>
  <c r="O1196" i="9"/>
  <c r="O1197" i="9"/>
  <c r="O1198" i="9"/>
  <c r="O1199" i="9"/>
  <c r="O1200" i="9"/>
  <c r="O1201" i="9"/>
  <c r="O1202" i="9"/>
  <c r="O1203" i="9"/>
  <c r="O1204" i="9"/>
  <c r="O1205" i="9"/>
  <c r="O1206" i="9"/>
  <c r="O1207" i="9"/>
  <c r="O1208" i="9"/>
  <c r="O1209" i="9"/>
  <c r="O1210" i="9"/>
  <c r="O1211" i="9"/>
  <c r="O1212" i="9"/>
  <c r="O1213" i="9"/>
  <c r="O1214" i="9"/>
  <c r="O1215" i="9"/>
  <c r="O1216" i="9"/>
  <c r="O1217" i="9"/>
  <c r="O1218" i="9"/>
  <c r="O1219" i="9"/>
  <c r="O1220" i="9"/>
  <c r="O1221" i="9"/>
  <c r="O1222" i="9"/>
  <c r="O1223" i="9"/>
  <c r="O1224" i="9"/>
  <c r="O1225" i="9"/>
  <c r="O1226" i="9"/>
  <c r="O1227" i="9"/>
  <c r="O1228" i="9"/>
  <c r="O1229" i="9"/>
  <c r="O1230" i="9"/>
  <c r="O1231" i="9"/>
  <c r="O1232" i="9"/>
  <c r="O1233" i="9"/>
  <c r="O1234" i="9"/>
  <c r="O1235" i="9"/>
  <c r="O1236" i="9"/>
  <c r="O1237" i="9"/>
  <c r="O1238" i="9"/>
  <c r="O1239" i="9"/>
  <c r="O1240" i="9"/>
  <c r="O1241" i="9"/>
  <c r="O1242" i="9"/>
  <c r="O1243" i="9"/>
  <c r="O1244" i="9"/>
  <c r="O1245" i="9"/>
  <c r="O1246" i="9"/>
  <c r="O1247" i="9"/>
  <c r="O1248" i="9"/>
  <c r="O1249" i="9"/>
  <c r="O1250" i="9"/>
  <c r="O1251" i="9"/>
  <c r="O1252" i="9"/>
  <c r="O1253" i="9"/>
  <c r="O1254" i="9"/>
  <c r="O1255" i="9"/>
  <c r="O1256" i="9"/>
  <c r="O1257" i="9"/>
  <c r="O1258" i="9"/>
  <c r="O1259" i="9"/>
  <c r="O1260" i="9"/>
  <c r="O1261" i="9"/>
  <c r="O1262" i="9"/>
  <c r="O1263" i="9"/>
  <c r="O1264" i="9"/>
  <c r="O1265" i="9"/>
  <c r="O1266" i="9"/>
  <c r="O1267" i="9"/>
  <c r="O1268" i="9"/>
  <c r="O1269" i="9"/>
  <c r="O1270" i="9"/>
  <c r="O1271" i="9"/>
  <c r="O1272" i="9"/>
  <c r="O1273" i="9"/>
  <c r="O1274" i="9"/>
  <c r="O1275" i="9"/>
  <c r="O1276" i="9"/>
  <c r="O1277" i="9"/>
  <c r="O1278" i="9"/>
  <c r="O1279" i="9"/>
  <c r="O1280" i="9"/>
  <c r="O1281" i="9"/>
  <c r="O1282" i="9"/>
  <c r="O1283" i="9"/>
  <c r="O1284" i="9"/>
  <c r="O1285" i="9"/>
  <c r="O1286" i="9"/>
  <c r="O1287" i="9"/>
  <c r="O1288" i="9"/>
  <c r="O1289" i="9"/>
  <c r="O1290" i="9"/>
  <c r="O1291" i="9"/>
  <c r="O1292" i="9"/>
  <c r="O1293" i="9"/>
  <c r="O1294" i="9"/>
  <c r="O1295" i="9"/>
  <c r="O1296" i="9"/>
  <c r="O1297" i="9"/>
  <c r="O1298" i="9"/>
  <c r="O1299" i="9"/>
  <c r="O1300" i="9"/>
  <c r="O1301" i="9"/>
  <c r="O1302" i="9"/>
  <c r="O1303" i="9"/>
  <c r="O1304" i="9"/>
  <c r="O1305" i="9"/>
  <c r="O1306" i="9"/>
  <c r="O1307" i="9"/>
  <c r="O1308" i="9"/>
  <c r="O1309" i="9"/>
  <c r="O1310" i="9"/>
  <c r="O1311" i="9"/>
  <c r="O1312" i="9"/>
  <c r="O1313" i="9"/>
  <c r="O1314" i="9"/>
  <c r="O1315" i="9"/>
  <c r="O1316" i="9"/>
  <c r="O1317" i="9"/>
  <c r="O1318" i="9"/>
  <c r="O1319" i="9"/>
  <c r="O1320" i="9"/>
  <c r="O1321" i="9"/>
  <c r="O1322" i="9"/>
  <c r="O1323" i="9"/>
  <c r="O1324" i="9"/>
  <c r="O1325" i="9"/>
  <c r="O1326" i="9"/>
  <c r="O1327" i="9"/>
  <c r="O1328" i="9"/>
  <c r="O1329" i="9"/>
  <c r="O1330" i="9"/>
  <c r="O1331" i="9"/>
  <c r="O1332" i="9"/>
  <c r="O1333" i="9"/>
  <c r="O1334" i="9"/>
  <c r="O1335" i="9"/>
  <c r="O1336" i="9"/>
  <c r="O1337" i="9"/>
  <c r="O1338" i="9"/>
  <c r="O1339" i="9"/>
  <c r="O1340" i="9"/>
  <c r="O1341" i="9"/>
  <c r="O1342" i="9"/>
  <c r="O1343" i="9"/>
  <c r="O1344" i="9"/>
  <c r="O1345" i="9"/>
  <c r="O1346" i="9"/>
  <c r="O1347" i="9"/>
  <c r="O1348" i="9"/>
  <c r="O1349" i="9"/>
  <c r="O1350" i="9"/>
  <c r="O1351" i="9"/>
  <c r="O1352" i="9"/>
  <c r="O1353" i="9"/>
  <c r="O1354" i="9"/>
  <c r="O1355" i="9"/>
  <c r="O1356" i="9"/>
  <c r="O1357" i="9"/>
  <c r="O1358" i="9"/>
  <c r="O1359" i="9"/>
  <c r="O1360" i="9"/>
  <c r="O1361" i="9"/>
  <c r="O1362" i="9"/>
  <c r="O1363" i="9"/>
  <c r="O1364" i="9"/>
  <c r="O1365" i="9"/>
  <c r="O1366" i="9"/>
  <c r="O1367" i="9"/>
  <c r="O1368" i="9"/>
  <c r="O1369" i="9"/>
  <c r="O1370" i="9"/>
  <c r="O1371" i="9"/>
  <c r="O1372" i="9"/>
  <c r="O1373" i="9"/>
  <c r="O1374" i="9"/>
  <c r="O1375" i="9"/>
  <c r="O1376" i="9"/>
  <c r="O1377" i="9"/>
  <c r="O1378" i="9"/>
  <c r="O1379" i="9"/>
  <c r="O1380" i="9"/>
  <c r="O1381" i="9"/>
  <c r="O1382" i="9"/>
  <c r="O1383" i="9"/>
  <c r="O1384" i="9"/>
  <c r="O1385" i="9"/>
  <c r="O1386" i="9"/>
  <c r="O1387" i="9"/>
  <c r="O1388" i="9"/>
  <c r="O1389" i="9"/>
  <c r="O1390" i="9"/>
  <c r="O1391" i="9"/>
  <c r="O1392" i="9"/>
  <c r="O1393" i="9"/>
  <c r="O1394" i="9"/>
  <c r="O1395" i="9"/>
  <c r="O1396" i="9"/>
  <c r="O1397" i="9"/>
  <c r="O1398" i="9"/>
  <c r="O1399" i="9"/>
  <c r="O1400" i="9"/>
  <c r="O1401" i="9"/>
  <c r="O1402" i="9"/>
  <c r="O1403" i="9"/>
  <c r="O1404" i="9"/>
  <c r="O1405" i="9"/>
  <c r="O1406" i="9"/>
  <c r="O1407" i="9"/>
  <c r="O1408" i="9"/>
  <c r="O1409" i="9"/>
  <c r="O1410" i="9"/>
  <c r="O1411" i="9"/>
  <c r="O1412" i="9"/>
  <c r="O1413" i="9"/>
  <c r="O1414" i="9"/>
  <c r="O1415" i="9"/>
  <c r="O1416" i="9"/>
  <c r="O1417" i="9"/>
  <c r="O1418" i="9"/>
  <c r="O1419" i="9"/>
  <c r="O1420" i="9"/>
  <c r="O1421" i="9"/>
  <c r="O1422" i="9"/>
  <c r="O1423" i="9"/>
  <c r="O1424" i="9"/>
  <c r="O1425" i="9"/>
  <c r="O1426" i="9"/>
  <c r="O1427" i="9"/>
  <c r="O1428" i="9"/>
  <c r="O1429" i="9"/>
  <c r="O1430" i="9"/>
  <c r="O1431" i="9"/>
  <c r="O1432" i="9"/>
  <c r="O1433" i="9"/>
  <c r="O1434" i="9"/>
  <c r="O1435" i="9"/>
  <c r="O1436" i="9"/>
  <c r="O1437" i="9"/>
  <c r="O1438" i="9"/>
  <c r="O1439" i="9"/>
  <c r="O1440" i="9"/>
  <c r="O1441" i="9"/>
  <c r="O1442" i="9"/>
  <c r="O1443" i="9"/>
  <c r="O1444" i="9"/>
  <c r="O1445" i="9"/>
  <c r="O1446" i="9"/>
  <c r="O1447" i="9"/>
  <c r="O1448" i="9"/>
  <c r="O1449" i="9"/>
  <c r="O1450" i="9"/>
  <c r="O1451" i="9"/>
  <c r="O1452" i="9"/>
  <c r="O1453" i="9"/>
  <c r="O1454" i="9"/>
  <c r="O1455" i="9"/>
  <c r="O1456" i="9"/>
  <c r="O1457" i="9"/>
  <c r="O1458" i="9"/>
  <c r="O1459" i="9"/>
  <c r="O1460" i="9"/>
  <c r="O1461" i="9"/>
  <c r="O1462" i="9"/>
  <c r="O1463" i="9"/>
  <c r="O1464" i="9"/>
  <c r="O1465" i="9"/>
  <c r="O1466" i="9"/>
  <c r="O1467" i="9"/>
  <c r="O1468" i="9"/>
  <c r="O1469" i="9"/>
  <c r="O1470" i="9"/>
  <c r="O1471" i="9"/>
  <c r="O1472" i="9"/>
  <c r="O1473" i="9"/>
  <c r="O1474" i="9"/>
  <c r="O1475" i="9"/>
  <c r="O1476" i="9"/>
  <c r="O1477" i="9"/>
  <c r="O1478" i="9"/>
  <c r="O1479" i="9"/>
  <c r="O1480" i="9"/>
  <c r="O1481" i="9"/>
  <c r="O1482" i="9"/>
  <c r="O1483" i="9"/>
  <c r="O1484" i="9"/>
  <c r="O1485" i="9"/>
  <c r="O1486" i="9"/>
  <c r="O1487" i="9"/>
  <c r="O1488" i="9"/>
  <c r="O1489" i="9"/>
  <c r="O1490" i="9"/>
  <c r="O1491" i="9"/>
  <c r="O1492" i="9"/>
  <c r="O1493" i="9"/>
  <c r="O1494" i="9"/>
  <c r="O1495" i="9"/>
  <c r="O1496" i="9"/>
  <c r="O1497" i="9"/>
  <c r="O1498" i="9"/>
  <c r="O1499" i="9"/>
  <c r="O1500" i="9"/>
  <c r="O1501" i="9"/>
  <c r="O1502" i="9"/>
  <c r="O1503" i="9"/>
  <c r="O1504" i="9"/>
  <c r="O1505" i="9"/>
  <c r="O1506" i="9"/>
  <c r="O1507" i="9"/>
  <c r="O1508" i="9"/>
  <c r="O1509" i="9"/>
  <c r="O1510" i="9"/>
  <c r="O1511" i="9"/>
  <c r="O1512" i="9"/>
  <c r="O1513" i="9"/>
  <c r="O1514" i="9"/>
  <c r="O1515" i="9"/>
  <c r="O1516" i="9"/>
  <c r="O1517" i="9"/>
  <c r="O1518" i="9"/>
  <c r="O1519" i="9"/>
  <c r="O1520" i="9"/>
  <c r="O1521" i="9"/>
  <c r="O1522" i="9"/>
  <c r="O1523" i="9"/>
  <c r="O1524" i="9"/>
  <c r="O1525" i="9"/>
  <c r="O1526" i="9"/>
  <c r="O1527" i="9"/>
  <c r="O1528" i="9"/>
  <c r="O1529" i="9"/>
  <c r="O1530" i="9"/>
  <c r="O1531" i="9"/>
  <c r="O1532" i="9"/>
  <c r="O1533" i="9"/>
  <c r="O1534" i="9"/>
  <c r="O1535" i="9"/>
  <c r="O1536" i="9"/>
  <c r="O1537" i="9"/>
  <c r="O1538" i="9"/>
  <c r="O1539" i="9"/>
  <c r="O1540" i="9"/>
  <c r="O1541" i="9"/>
  <c r="O1542" i="9"/>
  <c r="O1543" i="9"/>
  <c r="O1544" i="9"/>
  <c r="O1545" i="9"/>
  <c r="O1546" i="9"/>
  <c r="O1547" i="9"/>
  <c r="O1548" i="9"/>
  <c r="O1549" i="9"/>
  <c r="O1550" i="9"/>
  <c r="O1551" i="9"/>
  <c r="O1552" i="9"/>
  <c r="O1553" i="9"/>
  <c r="O1554" i="9"/>
  <c r="O1555" i="9"/>
  <c r="O1556" i="9"/>
  <c r="O1557" i="9"/>
  <c r="O1558" i="9"/>
  <c r="O1559" i="9"/>
  <c r="O1560" i="9"/>
  <c r="O1561" i="9"/>
  <c r="O1562" i="9"/>
  <c r="O1563" i="9"/>
  <c r="O1564" i="9"/>
  <c r="O1565" i="9"/>
  <c r="O1566" i="9"/>
  <c r="O1567" i="9"/>
  <c r="O1568" i="9"/>
  <c r="O1569" i="9"/>
  <c r="O1570" i="9"/>
  <c r="O1571" i="9"/>
  <c r="O1572" i="9"/>
  <c r="O1573" i="9"/>
  <c r="O1574" i="9"/>
  <c r="O1575" i="9"/>
  <c r="O1576" i="9"/>
  <c r="O1577" i="9"/>
  <c r="O1578" i="9"/>
  <c r="O1579" i="9"/>
  <c r="O1580" i="9"/>
  <c r="O1581" i="9"/>
  <c r="O1582" i="9"/>
  <c r="O1583" i="9"/>
  <c r="O1584" i="9"/>
  <c r="O1585" i="9"/>
  <c r="O1586" i="9"/>
  <c r="O1587" i="9"/>
  <c r="O1588" i="9"/>
  <c r="O1589" i="9"/>
  <c r="O1590" i="9"/>
  <c r="O1591" i="9"/>
  <c r="O1592" i="9"/>
  <c r="O1593" i="9"/>
  <c r="O1594" i="9"/>
  <c r="O1595" i="9"/>
  <c r="O1596" i="9"/>
  <c r="O1597" i="9"/>
  <c r="O1598" i="9"/>
  <c r="O1599" i="9"/>
  <c r="O1600" i="9"/>
  <c r="O1601" i="9"/>
  <c r="O1602" i="9"/>
  <c r="O1603" i="9"/>
  <c r="O1604" i="9"/>
  <c r="O1605" i="9"/>
  <c r="O1606" i="9"/>
  <c r="O1607" i="9"/>
  <c r="O1608" i="9"/>
  <c r="O1609" i="9"/>
  <c r="O1610" i="9"/>
  <c r="O1611" i="9"/>
  <c r="O1612" i="9"/>
  <c r="O1613" i="9"/>
  <c r="O1614" i="9"/>
  <c r="O1615" i="9"/>
  <c r="O1616" i="9"/>
  <c r="O1617" i="9"/>
  <c r="O1618" i="9"/>
  <c r="O1619" i="9"/>
  <c r="O1620" i="9"/>
  <c r="O1621" i="9"/>
  <c r="O1622" i="9"/>
  <c r="O1623" i="9"/>
  <c r="O1624" i="9"/>
  <c r="O1625" i="9"/>
  <c r="O1626" i="9"/>
  <c r="O1627" i="9"/>
  <c r="O1628" i="9"/>
  <c r="O1629" i="9"/>
  <c r="O1630" i="9"/>
  <c r="O1631" i="9"/>
  <c r="O1632" i="9"/>
  <c r="O1633" i="9"/>
  <c r="O1634" i="9"/>
  <c r="O1635" i="9"/>
  <c r="O1636" i="9"/>
  <c r="O1637" i="9"/>
  <c r="O1638" i="9"/>
  <c r="O1639" i="9"/>
  <c r="O1640" i="9"/>
  <c r="O1641" i="9"/>
  <c r="O1642" i="9"/>
  <c r="O1643" i="9"/>
  <c r="O1644" i="9"/>
  <c r="O1645" i="9"/>
  <c r="O1646" i="9"/>
  <c r="O1647" i="9"/>
  <c r="O1648" i="9"/>
  <c r="O1649" i="9"/>
  <c r="O1650" i="9"/>
  <c r="O1651" i="9"/>
  <c r="O1652" i="9"/>
  <c r="O1653" i="9"/>
  <c r="O1654" i="9"/>
  <c r="O1655" i="9"/>
  <c r="O1656" i="9"/>
  <c r="O1657" i="9"/>
  <c r="O1658" i="9"/>
  <c r="O1659" i="9"/>
  <c r="O1660" i="9"/>
  <c r="O1661" i="9"/>
  <c r="O1662" i="9"/>
  <c r="O1663" i="9"/>
  <c r="O1664" i="9"/>
  <c r="O1665" i="9"/>
  <c r="O1666" i="9"/>
  <c r="O1667" i="9"/>
  <c r="O1668" i="9"/>
  <c r="O1669" i="9"/>
  <c r="O1670" i="9"/>
  <c r="O1671" i="9"/>
  <c r="O1672" i="9"/>
  <c r="O1673" i="9"/>
  <c r="O1674" i="9"/>
  <c r="O1675" i="9"/>
  <c r="O1676" i="9"/>
  <c r="O1677" i="9"/>
  <c r="O1678" i="9"/>
  <c r="O1679" i="9"/>
  <c r="O1680" i="9"/>
  <c r="O1681" i="9"/>
  <c r="O1682" i="9"/>
  <c r="O1683" i="9"/>
  <c r="O1684" i="9"/>
  <c r="O1685" i="9"/>
  <c r="O1686" i="9"/>
  <c r="O1687" i="9"/>
  <c r="O1688" i="9"/>
  <c r="O1689" i="9"/>
  <c r="O1690" i="9"/>
  <c r="O1691" i="9"/>
  <c r="O1692" i="9"/>
  <c r="O1693" i="9"/>
  <c r="O1694" i="9"/>
  <c r="O1695" i="9"/>
  <c r="O1696" i="9"/>
  <c r="O1697" i="9"/>
  <c r="O1698" i="9"/>
  <c r="O1699" i="9"/>
  <c r="O1700" i="9"/>
  <c r="O1701" i="9"/>
  <c r="O1702" i="9"/>
  <c r="O1703" i="9"/>
  <c r="O1704" i="9"/>
  <c r="O1705" i="9"/>
  <c r="O1706" i="9"/>
  <c r="O1707" i="9"/>
  <c r="O1708" i="9"/>
  <c r="O1709" i="9"/>
  <c r="O1710" i="9"/>
  <c r="O1711" i="9"/>
  <c r="O1712" i="9"/>
  <c r="O1713" i="9"/>
  <c r="O1714" i="9"/>
  <c r="O1715" i="9"/>
  <c r="O1716" i="9"/>
  <c r="O1717" i="9"/>
  <c r="O1718" i="9"/>
  <c r="O1719" i="9"/>
  <c r="O1720" i="9"/>
  <c r="O1721" i="9"/>
  <c r="O1722" i="9"/>
  <c r="O1723" i="9"/>
  <c r="O1724" i="9"/>
  <c r="O1725" i="9"/>
  <c r="O1726" i="9"/>
  <c r="O1727" i="9"/>
  <c r="O1728" i="9"/>
  <c r="O1729" i="9"/>
  <c r="O1730" i="9"/>
  <c r="O1731" i="9"/>
  <c r="O1732" i="9"/>
  <c r="O1733" i="9"/>
  <c r="O1734" i="9"/>
  <c r="O1735" i="9"/>
  <c r="O1736" i="9"/>
  <c r="O1737" i="9"/>
  <c r="O1738" i="9"/>
  <c r="O1739" i="9"/>
  <c r="O1740" i="9"/>
  <c r="O1741" i="9"/>
  <c r="O1742" i="9"/>
  <c r="O1743" i="9"/>
  <c r="O1744" i="9"/>
  <c r="O1745" i="9"/>
  <c r="O1746" i="9"/>
  <c r="O1747" i="9"/>
  <c r="O1748" i="9"/>
  <c r="O1749" i="9"/>
  <c r="O1750" i="9"/>
  <c r="O1751" i="9"/>
  <c r="O1752" i="9"/>
  <c r="O2" i="9"/>
  <c r="R3" i="9" l="1"/>
  <c r="R2" i="9"/>
  <c r="L1752" i="9" l="1"/>
  <c r="L1751" i="9"/>
  <c r="L1750" i="9"/>
  <c r="L1749" i="9"/>
  <c r="L1748" i="9"/>
  <c r="L1747" i="9"/>
  <c r="L1746" i="9"/>
  <c r="L1745" i="9"/>
  <c r="L1744" i="9"/>
  <c r="L1743" i="9"/>
  <c r="L1742" i="9"/>
  <c r="L1741" i="9"/>
  <c r="L1740" i="9"/>
  <c r="L1739" i="9"/>
  <c r="L1738" i="9"/>
  <c r="L1737" i="9"/>
  <c r="L1736" i="9"/>
  <c r="L1735" i="9"/>
  <c r="L1734" i="9"/>
  <c r="L1733" i="9"/>
  <c r="L1732" i="9"/>
  <c r="L1731" i="9"/>
  <c r="L1730" i="9"/>
  <c r="L1729" i="9"/>
  <c r="L1728" i="9"/>
  <c r="L1727" i="9"/>
  <c r="L1726" i="9"/>
  <c r="L1725" i="9"/>
  <c r="L1724" i="9"/>
  <c r="L1723" i="9"/>
  <c r="L1722" i="9"/>
  <c r="L1721" i="9"/>
  <c r="L1720" i="9"/>
  <c r="L1719" i="9"/>
  <c r="L1718" i="9"/>
  <c r="L1717" i="9"/>
  <c r="L1716" i="9"/>
  <c r="L1715" i="9"/>
  <c r="L1714" i="9"/>
  <c r="L1713" i="9"/>
  <c r="L1712" i="9"/>
  <c r="L1711" i="9"/>
  <c r="L1710" i="9"/>
  <c r="L1709" i="9"/>
  <c r="L1708" i="9"/>
  <c r="L1707" i="9"/>
  <c r="L1706" i="9"/>
  <c r="L1705" i="9"/>
  <c r="L1704" i="9"/>
  <c r="L1703" i="9"/>
  <c r="L1702" i="9" l="1"/>
  <c r="L1701" i="9"/>
  <c r="L1700" i="9"/>
  <c r="L1699" i="9"/>
  <c r="L1698" i="9"/>
  <c r="L1697" i="9"/>
  <c r="L1696" i="9"/>
  <c r="L1695" i="9"/>
  <c r="L1694" i="9"/>
  <c r="L1693" i="9"/>
  <c r="L1692" i="9"/>
  <c r="L1691" i="9"/>
  <c r="L1690" i="9"/>
  <c r="L1689" i="9"/>
  <c r="L1688" i="9"/>
  <c r="L1687" i="9"/>
  <c r="L1686" i="9"/>
  <c r="L1685" i="9"/>
  <c r="L1684" i="9"/>
  <c r="L1683" i="9"/>
  <c r="L1682" i="9"/>
  <c r="L1681" i="9"/>
  <c r="L1680" i="9"/>
  <c r="L1679" i="9"/>
  <c r="L1678" i="9"/>
  <c r="L1677" i="9"/>
  <c r="L1676" i="9"/>
  <c r="L1675" i="9"/>
  <c r="L1674" i="9"/>
  <c r="L1673" i="9"/>
  <c r="L1672" i="9"/>
  <c r="L1671" i="9"/>
  <c r="L1670" i="9"/>
  <c r="L1669" i="9"/>
  <c r="L1668" i="9"/>
  <c r="L1667" i="9"/>
  <c r="L1666" i="9"/>
  <c r="L1665" i="9"/>
  <c r="L1664" i="9"/>
  <c r="L1663" i="9"/>
  <c r="L1662" i="9"/>
  <c r="L1661" i="9"/>
  <c r="L1660" i="9"/>
  <c r="L1659" i="9"/>
  <c r="L1658" i="9"/>
  <c r="L1657" i="9"/>
  <c r="L1656" i="9"/>
  <c r="L1655" i="9"/>
  <c r="L1654" i="9"/>
  <c r="L1653" i="9"/>
  <c r="L1652" i="9"/>
  <c r="L1651" i="9"/>
  <c r="L1650" i="9"/>
  <c r="L1649" i="9"/>
  <c r="L1648" i="9"/>
  <c r="L1647" i="9"/>
  <c r="L1646" i="9"/>
  <c r="L1645" i="9"/>
  <c r="L1644" i="9"/>
  <c r="L1643" i="9"/>
  <c r="L1642" i="9"/>
  <c r="L1641" i="9"/>
  <c r="L1640" i="9"/>
  <c r="L1639" i="9"/>
  <c r="L1638" i="9"/>
  <c r="L1637" i="9"/>
  <c r="L1636" i="9"/>
  <c r="L1635" i="9"/>
  <c r="L1634" i="9"/>
  <c r="L1633" i="9"/>
  <c r="L1632" i="9" l="1"/>
  <c r="L1631" i="9"/>
  <c r="L1630" i="9"/>
  <c r="L1629" i="9"/>
  <c r="L1628" i="9"/>
  <c r="L1627" i="9"/>
  <c r="L1626" i="9"/>
  <c r="L1625" i="9"/>
  <c r="L1624" i="9"/>
  <c r="L1623" i="9"/>
  <c r="L1622" i="9"/>
  <c r="L1621" i="9"/>
  <c r="L1620" i="9"/>
  <c r="L1619" i="9"/>
  <c r="L1618" i="9"/>
  <c r="L1617" i="9"/>
  <c r="L1616" i="9"/>
  <c r="L1615" i="9"/>
  <c r="L1614" i="9"/>
  <c r="L1613" i="9"/>
  <c r="L1612" i="9"/>
  <c r="L1611" i="9"/>
  <c r="L1610" i="9"/>
  <c r="L1609" i="9"/>
  <c r="L1608" i="9"/>
  <c r="L1607" i="9"/>
  <c r="L1606" i="9"/>
  <c r="L1605" i="9"/>
  <c r="L1604" i="9"/>
  <c r="L1603" i="9"/>
  <c r="L1602" i="9"/>
  <c r="L1601" i="9"/>
  <c r="L1600" i="9"/>
  <c r="L1599" i="9"/>
  <c r="L1598" i="9"/>
  <c r="L1597" i="9"/>
  <c r="L1596" i="9"/>
  <c r="L1595" i="9"/>
  <c r="L1594" i="9"/>
  <c r="L1593" i="9"/>
  <c r="L1592" i="9"/>
  <c r="L1591" i="9"/>
  <c r="L1590" i="9"/>
  <c r="L1589" i="9"/>
  <c r="L1588" i="9"/>
  <c r="L1587" i="9"/>
  <c r="L1586" i="9"/>
  <c r="L1585" i="9"/>
  <c r="L1584" i="9"/>
  <c r="L1583" i="9"/>
  <c r="L1582" i="9"/>
  <c r="L1581" i="9"/>
  <c r="L1580" i="9"/>
  <c r="L1579" i="9"/>
  <c r="L1578" i="9"/>
  <c r="L1577" i="9"/>
  <c r="L1576" i="9"/>
  <c r="L1575" i="9"/>
  <c r="L1574" i="9" l="1"/>
  <c r="L1573" i="9"/>
  <c r="L1572" i="9"/>
  <c r="L1571" i="9"/>
  <c r="L1570" i="9"/>
  <c r="L1569" i="9"/>
  <c r="L1568" i="9"/>
  <c r="L1567" i="9"/>
  <c r="L1566" i="9"/>
  <c r="L1565" i="9"/>
  <c r="L1564" i="9"/>
  <c r="L1563" i="9"/>
  <c r="L1562" i="9"/>
  <c r="L1561" i="9"/>
  <c r="L1560" i="9"/>
  <c r="L1559" i="9"/>
  <c r="L1558" i="9"/>
  <c r="L1557" i="9"/>
  <c r="L1556" i="9"/>
  <c r="L1555" i="9"/>
  <c r="L1554" i="9"/>
  <c r="L1553" i="9"/>
  <c r="L1552" i="9"/>
  <c r="L1551" i="9"/>
  <c r="L1550" i="9"/>
  <c r="L1549" i="9"/>
  <c r="L1548" i="9"/>
  <c r="L1547" i="9"/>
  <c r="L1546" i="9"/>
  <c r="L1545" i="9"/>
  <c r="L1544" i="9"/>
  <c r="L1543" i="9"/>
  <c r="L1542" i="9"/>
  <c r="L1541" i="9"/>
  <c r="L1540" i="9"/>
  <c r="L1539" i="9"/>
  <c r="L1538" i="9"/>
  <c r="L1537" i="9"/>
  <c r="L1536" i="9"/>
  <c r="L1535" i="9"/>
  <c r="L1534" i="9"/>
  <c r="L1533" i="9"/>
  <c r="L1532" i="9"/>
  <c r="L1531" i="9"/>
  <c r="L1530" i="9"/>
  <c r="L1529" i="9"/>
  <c r="L1528" i="9"/>
  <c r="L1527" i="9"/>
  <c r="L1526" i="9"/>
  <c r="L1525" i="9"/>
  <c r="L1524" i="9"/>
  <c r="L1523" i="9"/>
  <c r="L1522" i="9"/>
  <c r="L1521" i="9"/>
  <c r="L1520" i="9"/>
  <c r="L1519" i="9"/>
  <c r="L1518" i="9"/>
  <c r="L1517" i="9"/>
  <c r="L1516" i="9"/>
  <c r="L1515" i="9"/>
  <c r="L1514" i="9"/>
  <c r="L1513" i="9"/>
  <c r="L1512" i="9"/>
  <c r="L1511" i="9"/>
  <c r="L1510" i="9" l="1"/>
  <c r="L1509" i="9"/>
  <c r="L1508" i="9"/>
  <c r="L1507" i="9"/>
  <c r="L1506" i="9"/>
  <c r="L1505" i="9"/>
  <c r="L1504" i="9"/>
  <c r="L1503" i="9"/>
  <c r="L1502" i="9"/>
  <c r="L1501" i="9"/>
  <c r="L1500" i="9"/>
  <c r="L1499" i="9"/>
  <c r="L1498" i="9"/>
  <c r="L1497" i="9"/>
  <c r="L1496" i="9"/>
  <c r="L1495" i="9"/>
  <c r="L1494" i="9"/>
  <c r="L1493" i="9"/>
  <c r="L1492" i="9"/>
  <c r="L1491" i="9"/>
  <c r="L1490" i="9"/>
  <c r="L1489" i="9"/>
  <c r="L1488" i="9"/>
  <c r="L1487" i="9"/>
  <c r="L1486" i="9"/>
  <c r="L1485" i="9"/>
  <c r="L1484" i="9"/>
  <c r="L1483" i="9"/>
  <c r="L1482" i="9"/>
  <c r="L1481" i="9"/>
  <c r="L1480" i="9"/>
  <c r="L1479" i="9"/>
  <c r="L1478" i="9"/>
  <c r="L1477" i="9"/>
  <c r="L1476" i="9"/>
  <c r="L1475" i="9"/>
  <c r="L1474" i="9"/>
  <c r="L1473" i="9"/>
  <c r="L1472" i="9"/>
  <c r="L1471" i="9"/>
  <c r="L1470" i="9"/>
  <c r="L1469" i="9"/>
  <c r="L1468" i="9"/>
  <c r="L1467" i="9"/>
  <c r="L1466" i="9"/>
  <c r="L1465" i="9"/>
  <c r="L1464" i="9"/>
  <c r="L1463" i="9"/>
  <c r="L1462" i="9"/>
  <c r="L1461" i="9"/>
  <c r="L1460" i="9"/>
  <c r="L1459" i="9"/>
  <c r="L1458" i="9"/>
  <c r="L1457" i="9"/>
  <c r="L1456" i="9"/>
  <c r="L1455" i="9"/>
  <c r="L1454" i="9"/>
  <c r="L1453" i="9"/>
  <c r="L1452" i="9"/>
  <c r="L1451" i="9"/>
  <c r="L1450" i="9"/>
  <c r="L1449" i="9"/>
  <c r="L1448" i="9"/>
  <c r="L1447" i="9"/>
  <c r="L1446" i="9"/>
  <c r="L1445" i="9"/>
  <c r="L1444" i="9"/>
  <c r="L1443" i="9" l="1"/>
  <c r="L1442" i="9"/>
  <c r="L1441" i="9"/>
  <c r="L1440" i="9"/>
  <c r="L1439" i="9"/>
  <c r="L1438" i="9"/>
  <c r="L1437" i="9"/>
  <c r="L1436" i="9"/>
  <c r="L1435" i="9"/>
  <c r="L1434" i="9"/>
  <c r="L1433" i="9"/>
  <c r="L1432" i="9"/>
  <c r="L1431" i="9"/>
  <c r="L1430" i="9"/>
  <c r="L1429" i="9"/>
  <c r="L1428" i="9"/>
  <c r="L1427" i="9"/>
  <c r="L1426" i="9"/>
  <c r="L1425" i="9"/>
  <c r="L1424" i="9"/>
  <c r="L1423" i="9"/>
  <c r="L1422" i="9"/>
  <c r="L1421" i="9"/>
  <c r="L1420" i="9"/>
  <c r="L1419" i="9"/>
  <c r="L1418" i="9"/>
  <c r="L1417" i="9"/>
  <c r="L1416" i="9"/>
  <c r="L1415" i="9"/>
  <c r="L1414" i="9"/>
  <c r="L1413" i="9"/>
  <c r="L1412" i="9"/>
  <c r="L1411" i="9"/>
  <c r="L1410" i="9"/>
  <c r="L1409" i="9"/>
  <c r="L1408" i="9"/>
  <c r="L1407" i="9"/>
  <c r="L1406" i="9"/>
  <c r="L1405" i="9"/>
  <c r="L1404" i="9"/>
  <c r="L1403" i="9"/>
  <c r="L1402" i="9"/>
  <c r="L1401" i="9"/>
  <c r="L1400" i="9"/>
  <c r="L1399" i="9"/>
  <c r="L1398" i="9"/>
  <c r="L1397" i="9"/>
  <c r="L1396" i="9"/>
  <c r="L1395" i="9"/>
  <c r="L1394" i="9"/>
  <c r="L1393" i="9"/>
  <c r="L1392" i="9"/>
  <c r="L1391" i="9"/>
  <c r="L1390" i="9"/>
  <c r="L1389" i="9"/>
  <c r="L1388" i="9"/>
  <c r="L1387" i="9"/>
  <c r="L1386" i="9"/>
  <c r="L1385" i="9"/>
  <c r="L1384" i="9"/>
  <c r="L1383" i="9"/>
  <c r="L1382" i="9"/>
  <c r="L1381" i="9"/>
  <c r="L1380" i="9"/>
  <c r="L1379" i="9"/>
  <c r="L1378" i="9"/>
  <c r="L1377" i="9"/>
  <c r="L1376" i="9" l="1"/>
  <c r="L1375" i="9"/>
  <c r="L1374" i="9"/>
  <c r="L1373" i="9"/>
  <c r="L1372" i="9"/>
  <c r="L1371" i="9"/>
  <c r="L1370" i="9"/>
  <c r="L1369" i="9"/>
  <c r="L1368" i="9"/>
  <c r="L1367" i="9"/>
  <c r="L1366" i="9"/>
  <c r="L1365" i="9"/>
  <c r="L1364" i="9"/>
  <c r="L1363" i="9"/>
  <c r="L1362" i="9"/>
  <c r="L1361" i="9"/>
  <c r="L1360" i="9"/>
  <c r="L1359" i="9"/>
  <c r="L1358" i="9"/>
  <c r="L1357" i="9"/>
  <c r="L1356" i="9"/>
  <c r="L1355" i="9"/>
  <c r="L1354" i="9"/>
  <c r="L1353" i="9"/>
  <c r="L1352" i="9"/>
  <c r="L1351" i="9"/>
  <c r="L1350" i="9"/>
  <c r="L1349" i="9"/>
  <c r="L1348" i="9"/>
  <c r="L1347" i="9"/>
  <c r="L1346" i="9"/>
  <c r="L1345" i="9"/>
  <c r="L1344" i="9"/>
  <c r="L1343" i="9"/>
  <c r="L1342" i="9"/>
  <c r="L1341" i="9"/>
  <c r="L1340" i="9"/>
  <c r="L1339" i="9"/>
  <c r="L1338" i="9" l="1"/>
  <c r="L1337" i="9"/>
  <c r="L1336" i="9"/>
  <c r="L1335" i="9"/>
  <c r="L1334" i="9"/>
  <c r="L1333" i="9"/>
  <c r="L1332" i="9"/>
  <c r="L1331" i="9"/>
  <c r="L1330" i="9"/>
  <c r="L1329" i="9"/>
  <c r="L1328" i="9"/>
  <c r="L1327" i="9"/>
  <c r="L1326" i="9"/>
  <c r="L1325" i="9"/>
  <c r="L1324" i="9"/>
  <c r="L1323" i="9"/>
  <c r="L1322" i="9"/>
  <c r="L1321" i="9"/>
  <c r="L1320" i="9"/>
  <c r="L1319" i="9"/>
  <c r="L1318" i="9"/>
  <c r="L1317" i="9"/>
  <c r="L1316" i="9"/>
  <c r="L1315" i="9"/>
  <c r="L1314" i="9"/>
  <c r="L1313" i="9"/>
  <c r="L1312" i="9"/>
  <c r="L1311" i="9"/>
  <c r="L1310" i="9"/>
  <c r="L1309" i="9"/>
  <c r="L1308" i="9"/>
  <c r="L1307" i="9"/>
  <c r="L1306" i="9"/>
  <c r="L1305" i="9"/>
  <c r="L1304" i="9"/>
  <c r="L1303" i="9"/>
  <c r="L1302" i="9"/>
  <c r="L1301" i="9"/>
  <c r="L1300" i="9"/>
  <c r="L1299" i="9"/>
  <c r="L1298" i="9"/>
  <c r="L1297" i="9"/>
  <c r="L1296" i="9"/>
  <c r="L1295" i="9"/>
  <c r="L1294" i="9"/>
  <c r="L1293" i="9"/>
  <c r="L1292" i="9"/>
  <c r="L1291" i="9" l="1"/>
  <c r="L1290" i="9"/>
  <c r="L1289" i="9"/>
  <c r="L1288" i="9"/>
  <c r="L1287" i="9"/>
  <c r="L1286" i="9"/>
  <c r="L1285" i="9"/>
  <c r="L1284" i="9"/>
  <c r="L1283" i="9"/>
  <c r="L1282" i="9"/>
  <c r="L1281" i="9"/>
  <c r="L1280" i="9"/>
  <c r="L1279" i="9"/>
  <c r="L1278" i="9"/>
  <c r="L1277" i="9"/>
  <c r="L1276" i="9"/>
  <c r="L1275" i="9"/>
  <c r="L1274" i="9"/>
  <c r="L1273" i="9"/>
  <c r="L1272" i="9"/>
  <c r="L1271" i="9"/>
  <c r="L1270" i="9"/>
  <c r="L1269" i="9"/>
  <c r="L1268" i="9"/>
  <c r="L1267" i="9"/>
  <c r="L1266" i="9"/>
  <c r="L1265" i="9"/>
  <c r="L1264" i="9"/>
  <c r="L1263" i="9"/>
  <c r="L1262" i="9"/>
  <c r="L1261" i="9"/>
  <c r="L1260" i="9"/>
  <c r="L1259" i="9"/>
  <c r="L1258" i="9"/>
  <c r="L1257" i="9"/>
  <c r="L1256" i="9"/>
  <c r="L1255" i="9"/>
  <c r="L1254" i="9"/>
  <c r="L1253" i="9"/>
  <c r="L1252" i="9"/>
  <c r="L1251" i="9"/>
  <c r="L1250" i="9"/>
  <c r="L1249" i="9"/>
  <c r="L1248" i="9"/>
  <c r="L1247" i="9"/>
  <c r="L1246" i="9"/>
  <c r="L1245" i="9"/>
  <c r="L1244" i="9"/>
  <c r="L1243" i="9"/>
  <c r="L1242" i="9"/>
  <c r="L1241" i="9"/>
  <c r="L1240" i="9"/>
  <c r="L1239" i="9"/>
  <c r="L1238" i="9"/>
  <c r="L1237" i="9" l="1"/>
  <c r="L1236" i="9"/>
  <c r="L1235" i="9"/>
  <c r="L1234" i="9"/>
  <c r="L1233" i="9"/>
  <c r="L1232" i="9"/>
  <c r="L1231" i="9"/>
  <c r="L1230" i="9"/>
  <c r="L1229" i="9"/>
  <c r="L1228" i="9"/>
  <c r="L1227" i="9"/>
  <c r="L1226" i="9"/>
  <c r="L1225" i="9"/>
  <c r="L1224" i="9"/>
  <c r="L1223" i="9"/>
  <c r="L1222" i="9"/>
  <c r="L1221" i="9"/>
  <c r="L1220" i="9"/>
  <c r="L1219" i="9"/>
  <c r="L1218" i="9"/>
  <c r="L1217" i="9"/>
  <c r="L1216" i="9"/>
  <c r="L1215" i="9"/>
  <c r="L1214" i="9"/>
  <c r="L1213" i="9"/>
  <c r="L1212" i="9"/>
  <c r="L1211" i="9"/>
  <c r="L1210" i="9"/>
  <c r="L1209" i="9"/>
  <c r="L1208" i="9"/>
  <c r="L1207" i="9"/>
  <c r="L1206" i="9"/>
  <c r="L1205" i="9"/>
  <c r="L1204" i="9"/>
  <c r="L1203" i="9"/>
  <c r="L1202" i="9"/>
  <c r="L1201" i="9"/>
  <c r="L1200" i="9"/>
  <c r="L1199" i="9"/>
  <c r="L1198" i="9"/>
  <c r="L1197" i="9"/>
  <c r="L1196" i="9"/>
  <c r="L1195" i="9"/>
  <c r="L1194" i="9"/>
  <c r="L1193" i="9"/>
  <c r="L1192" i="9"/>
  <c r="L1191" i="9"/>
  <c r="L1190" i="9"/>
  <c r="L1189" i="9"/>
  <c r="L1188" i="9"/>
  <c r="L1187" i="9"/>
  <c r="L1186" i="9"/>
  <c r="L1185" i="9"/>
  <c r="L1184" i="9" l="1"/>
  <c r="L1183" i="9"/>
  <c r="L1182" i="9"/>
  <c r="L1181" i="9"/>
  <c r="L1180" i="9"/>
  <c r="L1179" i="9"/>
  <c r="L1178" i="9"/>
  <c r="L1177" i="9"/>
  <c r="L1176" i="9"/>
  <c r="L1175" i="9"/>
  <c r="L1174" i="9"/>
  <c r="L1173" i="9"/>
  <c r="L1172" i="9"/>
  <c r="L1171" i="9"/>
  <c r="L1170" i="9"/>
  <c r="L1169" i="9"/>
  <c r="L1168" i="9"/>
  <c r="L1167" i="9"/>
  <c r="L1166" i="9"/>
  <c r="L1165" i="9"/>
  <c r="L1164" i="9"/>
  <c r="L1163" i="9"/>
  <c r="L1162" i="9"/>
  <c r="L1161" i="9"/>
  <c r="L1160" i="9"/>
  <c r="L1159" i="9"/>
  <c r="L1158" i="9"/>
  <c r="L1157" i="9"/>
  <c r="L1156" i="9"/>
  <c r="L1155" i="9"/>
  <c r="L1154" i="9"/>
  <c r="L1153" i="9"/>
  <c r="L1152" i="9"/>
  <c r="L1151" i="9"/>
  <c r="L1150" i="9"/>
  <c r="L1149" i="9"/>
  <c r="L1148" i="9"/>
  <c r="L1147" i="9"/>
  <c r="L1146" i="9"/>
  <c r="L1145" i="9"/>
  <c r="L1144" i="9"/>
  <c r="L1143" i="9"/>
  <c r="L1142" i="9"/>
  <c r="L1141" i="9"/>
  <c r="L1140" i="9"/>
  <c r="L1139" i="9"/>
  <c r="L1138" i="9"/>
  <c r="L1137" i="9"/>
  <c r="L1136" i="9"/>
  <c r="L1135" i="9"/>
  <c r="L1134" i="9"/>
  <c r="L1133" i="9"/>
  <c r="L1132" i="9"/>
  <c r="L1131" i="9"/>
  <c r="L1130" i="9" l="1"/>
  <c r="L1129" i="9"/>
  <c r="L1128" i="9"/>
  <c r="L1127" i="9"/>
  <c r="L1126" i="9"/>
  <c r="L1125" i="9"/>
  <c r="L1124" i="9"/>
  <c r="L1123" i="9"/>
  <c r="L1122" i="9"/>
  <c r="L1121" i="9"/>
  <c r="L1120" i="9"/>
  <c r="L1119" i="9"/>
  <c r="L1118" i="9"/>
  <c r="L1117" i="9"/>
  <c r="L1116" i="9"/>
  <c r="L1115" i="9"/>
  <c r="L1114" i="9"/>
  <c r="L1113" i="9"/>
  <c r="L1112" i="9"/>
  <c r="L1111" i="9"/>
  <c r="L1110" i="9"/>
  <c r="L1109" i="9"/>
  <c r="L1108" i="9"/>
  <c r="L1107" i="9"/>
  <c r="L1106" i="9"/>
  <c r="L1105" i="9"/>
  <c r="L1104" i="9"/>
  <c r="L1103" i="9"/>
  <c r="L1102" i="9"/>
  <c r="L1101" i="9"/>
  <c r="L1100" i="9"/>
  <c r="L1099" i="9"/>
  <c r="L1098" i="9"/>
  <c r="L1097" i="9"/>
  <c r="L1096" i="9"/>
  <c r="L1095" i="9"/>
  <c r="L1094" i="9"/>
  <c r="L1093" i="9"/>
  <c r="L1092" i="9"/>
  <c r="L1091" i="9"/>
  <c r="L1090" i="9"/>
  <c r="L1089" i="9"/>
  <c r="L1088" i="9"/>
  <c r="L1087" i="9"/>
  <c r="L1086" i="9"/>
  <c r="L1085" i="9"/>
  <c r="L1084" i="9"/>
  <c r="L1083" i="9"/>
  <c r="L1082" i="9"/>
  <c r="L1081" i="9"/>
  <c r="L1080" i="9"/>
  <c r="L1079" i="9"/>
  <c r="L1078" i="9"/>
  <c r="L1077" i="9"/>
  <c r="L1076" i="9"/>
  <c r="L1075" i="9"/>
  <c r="L1074" i="9"/>
  <c r="L1073" i="9"/>
  <c r="L1072" i="9"/>
  <c r="L1071" i="9" l="1"/>
  <c r="L1070" i="9"/>
  <c r="L1069" i="9"/>
  <c r="L1068" i="9"/>
  <c r="L1067" i="9"/>
  <c r="L1066" i="9"/>
  <c r="L1065" i="9"/>
  <c r="L1064" i="9"/>
  <c r="L1063" i="9"/>
  <c r="L1062" i="9"/>
  <c r="L1061" i="9"/>
  <c r="L1060" i="9"/>
  <c r="L1059" i="9"/>
  <c r="L1058" i="9"/>
  <c r="L1057" i="9"/>
  <c r="L1056" i="9"/>
  <c r="L1055" i="9"/>
  <c r="L1054" i="9"/>
  <c r="L1053" i="9"/>
  <c r="L1052" i="9"/>
  <c r="L1051" i="9"/>
  <c r="L1050" i="9"/>
  <c r="L1049" i="9"/>
  <c r="L1048" i="9"/>
  <c r="L1047" i="9"/>
  <c r="L1046" i="9"/>
  <c r="L1045" i="9"/>
  <c r="L1044" i="9"/>
  <c r="L1043" i="9"/>
  <c r="L1042" i="9"/>
  <c r="L1041" i="9"/>
  <c r="L1040" i="9"/>
  <c r="L1039" i="9"/>
  <c r="L1038" i="9"/>
  <c r="L1037" i="9"/>
  <c r="L1036" i="9"/>
  <c r="L1035" i="9"/>
  <c r="L1034" i="9"/>
  <c r="L1033" i="9"/>
  <c r="L1032" i="9"/>
  <c r="L1031" i="9"/>
  <c r="L1030" i="9"/>
  <c r="L1029" i="9"/>
  <c r="L1028" i="9"/>
  <c r="L1027" i="9"/>
  <c r="L1026" i="9"/>
  <c r="L1025" i="9"/>
  <c r="L1024" i="9"/>
  <c r="L1023" i="9"/>
  <c r="L1022" i="9"/>
  <c r="L1021" i="9"/>
  <c r="L1020" i="9"/>
  <c r="L1019" i="9"/>
  <c r="L1018" i="9"/>
  <c r="L1017" i="9"/>
  <c r="L1016" i="9"/>
  <c r="L1015" i="9"/>
  <c r="L1014" i="9"/>
  <c r="L1013" i="9" l="1"/>
  <c r="L1012" i="9"/>
  <c r="L1011" i="9"/>
  <c r="L1010" i="9"/>
  <c r="L1009" i="9"/>
  <c r="L1008" i="9"/>
  <c r="L1007" i="9"/>
  <c r="L1006" i="9"/>
  <c r="L1005" i="9"/>
  <c r="L1004" i="9"/>
  <c r="L1003" i="9"/>
  <c r="L1002" i="9"/>
  <c r="L1001" i="9"/>
  <c r="L1000" i="9"/>
  <c r="L999" i="9"/>
  <c r="L998" i="9"/>
  <c r="L997" i="9"/>
  <c r="L996" i="9"/>
  <c r="L995" i="9"/>
  <c r="L994" i="9"/>
  <c r="L993" i="9"/>
  <c r="L992" i="9"/>
  <c r="L991" i="9"/>
  <c r="L990" i="9"/>
  <c r="L989" i="9"/>
  <c r="L988" i="9"/>
  <c r="L987" i="9"/>
  <c r="L986" i="9"/>
  <c r="L985" i="9"/>
  <c r="L984" i="9"/>
  <c r="L983" i="9"/>
  <c r="L982" i="9"/>
  <c r="L981" i="9"/>
  <c r="L980" i="9"/>
  <c r="L979" i="9"/>
  <c r="L978" i="9"/>
  <c r="L977" i="9"/>
  <c r="L976" i="9"/>
  <c r="L975" i="9"/>
  <c r="L974" i="9"/>
  <c r="L973" i="9"/>
  <c r="L972" i="9"/>
  <c r="L971" i="9"/>
  <c r="L970" i="9"/>
  <c r="L969" i="9"/>
  <c r="L968" i="9"/>
  <c r="L967" i="9" l="1"/>
  <c r="L966" i="9"/>
  <c r="L965" i="9"/>
  <c r="L964" i="9"/>
  <c r="L963" i="9"/>
  <c r="L962" i="9"/>
  <c r="L961" i="9"/>
  <c r="L960" i="9"/>
  <c r="L959" i="9"/>
  <c r="L958" i="9"/>
  <c r="L957" i="9"/>
  <c r="L956" i="9"/>
  <c r="L955" i="9"/>
  <c r="L954" i="9"/>
  <c r="L953" i="9"/>
  <c r="L952" i="9"/>
  <c r="L951" i="9"/>
  <c r="L950" i="9"/>
  <c r="L949" i="9"/>
  <c r="L948" i="9"/>
  <c r="L947" i="9"/>
  <c r="L946" i="9"/>
  <c r="L945" i="9"/>
  <c r="L944" i="9"/>
  <c r="L943" i="9"/>
  <c r="L942" i="9"/>
  <c r="L941" i="9"/>
  <c r="L940" i="9"/>
  <c r="L939" i="9"/>
  <c r="L938" i="9"/>
  <c r="L937" i="9"/>
  <c r="L936" i="9"/>
  <c r="L935" i="9"/>
  <c r="L934" i="9"/>
  <c r="L933" i="9"/>
  <c r="L932" i="9"/>
  <c r="L931" i="9"/>
  <c r="L930" i="9"/>
  <c r="L929" i="9"/>
  <c r="L928" i="9"/>
  <c r="L927" i="9"/>
  <c r="L926" i="9"/>
  <c r="L925" i="9"/>
  <c r="L924" i="9"/>
  <c r="L923" i="9"/>
  <c r="L922" i="9"/>
  <c r="L921" i="9"/>
  <c r="L920" i="9"/>
  <c r="L919" i="9"/>
  <c r="L918" i="9"/>
  <c r="L917" i="9"/>
  <c r="L916" i="9"/>
  <c r="L915" i="9"/>
  <c r="L914" i="9"/>
  <c r="L913" i="9"/>
  <c r="L912" i="9"/>
  <c r="L911" i="9"/>
  <c r="L910" i="9"/>
  <c r="L909" i="9"/>
  <c r="L908" i="9"/>
  <c r="L907" i="9"/>
  <c r="L906" i="9"/>
  <c r="L905" i="9"/>
  <c r="L904" i="9"/>
  <c r="L903" i="9" l="1"/>
  <c r="L902" i="9"/>
  <c r="L901" i="9"/>
  <c r="L900" i="9"/>
  <c r="L899" i="9"/>
  <c r="L898" i="9"/>
  <c r="L897" i="9"/>
  <c r="L896" i="9"/>
  <c r="L895" i="9"/>
  <c r="L894" i="9"/>
  <c r="L893" i="9"/>
  <c r="L892" i="9"/>
  <c r="L891" i="9"/>
  <c r="L890" i="9"/>
  <c r="L889" i="9"/>
  <c r="L888" i="9"/>
  <c r="L887" i="9"/>
  <c r="L886" i="9"/>
  <c r="L885" i="9"/>
  <c r="L884" i="9"/>
  <c r="L883" i="9"/>
  <c r="L882" i="9"/>
  <c r="L881" i="9"/>
  <c r="L880" i="9"/>
  <c r="L879" i="9"/>
  <c r="L878" i="9"/>
  <c r="L877" i="9"/>
  <c r="L876" i="9"/>
  <c r="L875" i="9"/>
  <c r="L874" i="9"/>
  <c r="L873" i="9"/>
  <c r="L872" i="9"/>
  <c r="L871" i="9"/>
  <c r="L870" i="9"/>
  <c r="L869" i="9"/>
  <c r="L868" i="9"/>
  <c r="L867" i="9"/>
  <c r="L866" i="9"/>
  <c r="L865" i="9"/>
  <c r="L864" i="9"/>
  <c r="L863" i="9"/>
  <c r="L862" i="9"/>
  <c r="L861" i="9"/>
  <c r="L860" i="9"/>
  <c r="L859" i="9"/>
  <c r="L858" i="9"/>
  <c r="L857" i="9"/>
  <c r="L856" i="9"/>
  <c r="L855" i="9"/>
  <c r="L854" i="9"/>
  <c r="L853" i="9" l="1"/>
  <c r="L852" i="9"/>
  <c r="L851" i="9"/>
  <c r="L850" i="9"/>
  <c r="L849" i="9"/>
  <c r="L848" i="9"/>
  <c r="L847" i="9"/>
  <c r="L846" i="9"/>
  <c r="L845" i="9"/>
  <c r="L844" i="9"/>
  <c r="L843" i="9"/>
  <c r="L842" i="9"/>
  <c r="L841" i="9"/>
  <c r="L840" i="9"/>
  <c r="L839" i="9"/>
  <c r="L838" i="9"/>
  <c r="L837" i="9"/>
  <c r="L836" i="9"/>
  <c r="L835" i="9"/>
  <c r="L834" i="9"/>
  <c r="L833" i="9"/>
  <c r="L832" i="9"/>
  <c r="L831" i="9"/>
  <c r="L830" i="9"/>
  <c r="L829" i="9"/>
  <c r="L828" i="9"/>
  <c r="L827" i="9"/>
  <c r="L826" i="9"/>
  <c r="L825" i="9"/>
  <c r="L824" i="9"/>
  <c r="L823" i="9"/>
  <c r="L822" i="9"/>
  <c r="L821" i="9"/>
  <c r="L820" i="9"/>
  <c r="L819" i="9"/>
  <c r="L818" i="9"/>
  <c r="L817" i="9"/>
  <c r="L816" i="9"/>
  <c r="L815" i="9"/>
  <c r="L814" i="9"/>
  <c r="L813" i="9"/>
  <c r="L812" i="9"/>
  <c r="L811" i="9"/>
  <c r="L810" i="9"/>
  <c r="L809" i="9" l="1"/>
  <c r="L808" i="9"/>
  <c r="L807" i="9"/>
  <c r="L806" i="9"/>
  <c r="L805" i="9"/>
  <c r="L804" i="9"/>
  <c r="L803" i="9"/>
  <c r="L802" i="9"/>
  <c r="L801" i="9"/>
  <c r="L800" i="9"/>
  <c r="L799" i="9"/>
  <c r="L798" i="9"/>
  <c r="L797" i="9"/>
  <c r="L796" i="9"/>
  <c r="L795" i="9"/>
  <c r="L794" i="9"/>
  <c r="L793" i="9"/>
  <c r="L792" i="9"/>
  <c r="L791" i="9"/>
  <c r="L790" i="9"/>
  <c r="L789" i="9"/>
  <c r="L788" i="9"/>
  <c r="L787" i="9"/>
  <c r="L786" i="9"/>
  <c r="L785" i="9"/>
  <c r="L784" i="9"/>
  <c r="L783" i="9"/>
  <c r="L782" i="9"/>
  <c r="L781" i="9"/>
  <c r="L780" i="9"/>
  <c r="L779" i="9"/>
  <c r="L778" i="9"/>
  <c r="L777" i="9"/>
  <c r="L776" i="9"/>
  <c r="L775" i="9"/>
  <c r="L774" i="9"/>
  <c r="L773" i="9"/>
  <c r="L772" i="9"/>
  <c r="L771" i="9"/>
  <c r="L770" i="9"/>
  <c r="L769" i="9"/>
  <c r="L768" i="9"/>
  <c r="L767" i="9"/>
  <c r="L766" i="9"/>
  <c r="L765" i="9"/>
  <c r="L764" i="9"/>
  <c r="L763" i="9" l="1"/>
  <c r="L762" i="9"/>
  <c r="L761" i="9"/>
  <c r="L760" i="9"/>
  <c r="L759" i="9"/>
  <c r="L758" i="9"/>
  <c r="L757" i="9"/>
  <c r="L756" i="9"/>
  <c r="L755" i="9"/>
  <c r="L754" i="9"/>
  <c r="L753" i="9"/>
  <c r="L752" i="9"/>
  <c r="L751" i="9"/>
  <c r="L750" i="9"/>
  <c r="L749" i="9"/>
  <c r="L748" i="9"/>
  <c r="L747" i="9"/>
  <c r="L746" i="9"/>
  <c r="L745" i="9"/>
  <c r="L744" i="9"/>
  <c r="L743" i="9"/>
  <c r="L742" i="9"/>
  <c r="L741" i="9"/>
  <c r="L740" i="9"/>
  <c r="L739" i="9"/>
  <c r="L738" i="9"/>
  <c r="L737" i="9"/>
  <c r="L736" i="9"/>
  <c r="L735" i="9"/>
  <c r="L734" i="9"/>
  <c r="L733" i="9"/>
  <c r="L732" i="9"/>
  <c r="L731" i="9"/>
  <c r="L730" i="9"/>
  <c r="L729" i="9"/>
  <c r="L728" i="9"/>
  <c r="L727" i="9"/>
  <c r="L726" i="9"/>
  <c r="L725" i="9"/>
  <c r="L724" i="9"/>
  <c r="L723" i="9"/>
  <c r="L722" i="9"/>
  <c r="L721" i="9"/>
  <c r="L720" i="9"/>
  <c r="L719" i="9"/>
  <c r="L718" i="9"/>
  <c r="L717" i="9"/>
  <c r="L716" i="9"/>
  <c r="L715" i="9"/>
  <c r="L714" i="9"/>
  <c r="L713" i="9"/>
  <c r="L712" i="9"/>
  <c r="L711" i="9"/>
  <c r="L710" i="9"/>
  <c r="L709" i="9"/>
  <c r="L708" i="9"/>
  <c r="L707" i="9"/>
  <c r="L706" i="9"/>
  <c r="L705" i="9"/>
  <c r="L704" i="9"/>
  <c r="L703" i="9"/>
  <c r="L702" i="9"/>
  <c r="L701" i="9"/>
  <c r="L700" i="9"/>
  <c r="L699" i="9"/>
  <c r="L698" i="9"/>
  <c r="L697" i="9" l="1"/>
  <c r="L696" i="9"/>
  <c r="L695" i="9"/>
  <c r="L694" i="9"/>
  <c r="L693" i="9"/>
  <c r="L692" i="9"/>
  <c r="L691" i="9"/>
  <c r="L690" i="9"/>
  <c r="L689" i="9"/>
  <c r="L688" i="9"/>
  <c r="L687" i="9"/>
  <c r="L686" i="9"/>
  <c r="L685" i="9"/>
  <c r="L684" i="9"/>
  <c r="L683" i="9"/>
  <c r="L682" i="9"/>
  <c r="L681" i="9"/>
  <c r="L680" i="9"/>
  <c r="L679" i="9"/>
  <c r="L678" i="9"/>
  <c r="L677" i="9"/>
  <c r="L676" i="9"/>
  <c r="L675" i="9"/>
  <c r="L674" i="9"/>
  <c r="L673" i="9"/>
  <c r="L672" i="9"/>
  <c r="L671" i="9"/>
  <c r="L670" i="9"/>
  <c r="L669" i="9"/>
  <c r="L668" i="9"/>
  <c r="L667" i="9"/>
  <c r="L666" i="9"/>
  <c r="L665" i="9"/>
  <c r="L664" i="9"/>
  <c r="L663" i="9"/>
  <c r="L662" i="9"/>
  <c r="L661" i="9"/>
  <c r="L660" i="9"/>
  <c r="L659" i="9"/>
  <c r="L658" i="9"/>
  <c r="L657" i="9"/>
  <c r="L656" i="9"/>
  <c r="L655" i="9"/>
  <c r="L654" i="9"/>
  <c r="L653" i="9"/>
  <c r="L652" i="9"/>
  <c r="L651" i="9"/>
  <c r="L650" i="9"/>
  <c r="L649" i="9"/>
  <c r="L648" i="9"/>
  <c r="L647" i="9"/>
  <c r="L646" i="9" l="1"/>
  <c r="L645" i="9"/>
  <c r="L644" i="9"/>
  <c r="L643" i="9"/>
  <c r="L642" i="9"/>
  <c r="L641" i="9"/>
  <c r="L640" i="9"/>
  <c r="L639" i="9"/>
  <c r="L638" i="9"/>
  <c r="L637" i="9"/>
  <c r="L636" i="9"/>
  <c r="L635" i="9"/>
  <c r="L634" i="9"/>
  <c r="L633" i="9"/>
  <c r="L632" i="9"/>
  <c r="L631" i="9"/>
  <c r="L630" i="9"/>
  <c r="L629" i="9"/>
  <c r="L628" i="9"/>
  <c r="L627" i="9"/>
  <c r="L626" i="9"/>
  <c r="L625" i="9"/>
  <c r="L624" i="9"/>
  <c r="L623" i="9"/>
  <c r="L622" i="9"/>
  <c r="L621" i="9"/>
  <c r="L620" i="9"/>
  <c r="L619" i="9"/>
  <c r="L618" i="9"/>
  <c r="L617" i="9"/>
  <c r="L616" i="9"/>
  <c r="L615" i="9"/>
  <c r="L614" i="9"/>
  <c r="L613" i="9"/>
  <c r="L612" i="9"/>
  <c r="L611" i="9"/>
  <c r="L610" i="9"/>
  <c r="L609" i="9"/>
  <c r="L608" i="9"/>
  <c r="L607" i="9"/>
  <c r="L606" i="9"/>
  <c r="L605" i="9"/>
  <c r="L604" i="9"/>
  <c r="L603" i="9"/>
  <c r="L602" i="9"/>
  <c r="L601" i="9"/>
  <c r="L600" i="9"/>
  <c r="L599" i="9"/>
  <c r="L598" i="9"/>
  <c r="L597" i="9"/>
  <c r="L596" i="9"/>
  <c r="L595" i="9"/>
  <c r="L594" i="9"/>
  <c r="L593" i="9"/>
  <c r="L592" i="9"/>
  <c r="L591" i="9"/>
  <c r="L590" i="9"/>
  <c r="L589" i="9" l="1"/>
  <c r="L588" i="9"/>
  <c r="L587" i="9"/>
  <c r="L586" i="9"/>
  <c r="L585" i="9"/>
  <c r="L584" i="9"/>
  <c r="L583" i="9"/>
  <c r="L582" i="9"/>
  <c r="L581" i="9"/>
  <c r="L580" i="9"/>
  <c r="L579" i="9"/>
  <c r="L578" i="9"/>
  <c r="L577" i="9"/>
  <c r="L576" i="9"/>
  <c r="L575" i="9"/>
  <c r="L574" i="9"/>
  <c r="L573" i="9"/>
  <c r="L572" i="9"/>
  <c r="L571" i="9"/>
  <c r="L570" i="9"/>
  <c r="L569" i="9"/>
  <c r="L568" i="9"/>
  <c r="L567" i="9"/>
  <c r="L566" i="9"/>
  <c r="L565" i="9"/>
  <c r="L564" i="9"/>
  <c r="L563" i="9"/>
  <c r="L562" i="9"/>
  <c r="L561" i="9"/>
  <c r="L560" i="9"/>
  <c r="L559" i="9"/>
  <c r="L558" i="9"/>
  <c r="L557" i="9"/>
  <c r="L556" i="9"/>
  <c r="L555" i="9"/>
  <c r="L554" i="9"/>
  <c r="L553" i="9"/>
  <c r="L552" i="9"/>
  <c r="L551" i="9"/>
  <c r="L550" i="9"/>
  <c r="L549" i="9"/>
  <c r="L548" i="9"/>
  <c r="L547" i="9"/>
  <c r="L546" i="9"/>
  <c r="L545" i="9"/>
  <c r="L544" i="9"/>
  <c r="L543" i="9"/>
  <c r="L542" i="9"/>
  <c r="L541" i="9"/>
  <c r="L540" i="9"/>
  <c r="L539" i="9"/>
  <c r="L538" i="9"/>
  <c r="L537" i="9"/>
  <c r="L536" i="9"/>
  <c r="L535" i="9"/>
  <c r="L534" i="9"/>
  <c r="L533" i="9"/>
  <c r="L532" i="9"/>
  <c r="L531" i="9"/>
  <c r="L530" i="9"/>
  <c r="L529" i="9"/>
  <c r="L528" i="9" l="1"/>
  <c r="L527" i="9"/>
  <c r="L526" i="9"/>
  <c r="L525" i="9"/>
  <c r="L524" i="9"/>
  <c r="L523" i="9"/>
  <c r="L522" i="9"/>
  <c r="L521" i="9"/>
  <c r="L520" i="9"/>
  <c r="L519" i="9"/>
  <c r="L518" i="9"/>
  <c r="L517" i="9"/>
  <c r="L516" i="9"/>
  <c r="L515" i="9"/>
  <c r="L514" i="9"/>
  <c r="L513" i="9"/>
  <c r="L512" i="9"/>
  <c r="L511" i="9"/>
  <c r="L510" i="9"/>
  <c r="L509" i="9"/>
  <c r="L508" i="9"/>
  <c r="L507" i="9"/>
  <c r="L506" i="9"/>
  <c r="L505" i="9"/>
  <c r="L504" i="9"/>
  <c r="L503" i="9"/>
  <c r="L502" i="9"/>
  <c r="L501" i="9"/>
  <c r="L500" i="9"/>
  <c r="L499" i="9"/>
  <c r="L498" i="9"/>
  <c r="L497" i="9"/>
  <c r="L496" i="9"/>
  <c r="L495" i="9"/>
  <c r="L494" i="9"/>
  <c r="L493" i="9"/>
  <c r="L492" i="9"/>
  <c r="L491" i="9"/>
  <c r="L490" i="9"/>
  <c r="L489" i="9"/>
  <c r="L488" i="9"/>
  <c r="L487" i="9"/>
  <c r="L486" i="9"/>
  <c r="L485" i="9"/>
  <c r="L484" i="9" l="1"/>
  <c r="L483" i="9"/>
  <c r="L482" i="9"/>
  <c r="L481" i="9"/>
  <c r="L480" i="9"/>
  <c r="L479" i="9"/>
  <c r="L478" i="9"/>
  <c r="L477" i="9"/>
  <c r="L476" i="9"/>
  <c r="L475" i="9"/>
  <c r="L474" i="9"/>
  <c r="L473" i="9"/>
  <c r="L472" i="9"/>
  <c r="L471" i="9"/>
  <c r="L470" i="9"/>
  <c r="L469" i="9"/>
  <c r="L468" i="9"/>
  <c r="L467" i="9"/>
  <c r="L466" i="9"/>
  <c r="L465" i="9"/>
  <c r="L464" i="9"/>
  <c r="L463" i="9"/>
  <c r="L462" i="9"/>
  <c r="L461" i="9"/>
  <c r="L460" i="9"/>
  <c r="L459" i="9"/>
  <c r="L458" i="9"/>
  <c r="L457" i="9"/>
  <c r="L456" i="9"/>
  <c r="L455" i="9"/>
  <c r="L454" i="9"/>
  <c r="L453" i="9"/>
  <c r="L452" i="9"/>
  <c r="L451" i="9"/>
  <c r="L450" i="9"/>
  <c r="L449" i="9"/>
  <c r="L448" i="9"/>
  <c r="L447" i="9"/>
  <c r="L446" i="9"/>
  <c r="L445" i="9"/>
  <c r="L444" i="9"/>
  <c r="L443" i="9"/>
  <c r="L442" i="9"/>
  <c r="L441" i="9"/>
  <c r="L440" i="9"/>
  <c r="L439" i="9"/>
  <c r="L438" i="9"/>
  <c r="L437" i="9"/>
  <c r="L436" i="9"/>
  <c r="L435" i="9" l="1"/>
  <c r="L434" i="9"/>
  <c r="L433" i="9"/>
  <c r="L432" i="9"/>
  <c r="L431" i="9"/>
  <c r="L430" i="9"/>
  <c r="L429" i="9"/>
  <c r="L428" i="9"/>
  <c r="L427" i="9"/>
  <c r="L426" i="9"/>
  <c r="L425" i="9"/>
  <c r="L424" i="9"/>
  <c r="L423" i="9"/>
  <c r="L422" i="9"/>
  <c r="L421" i="9"/>
  <c r="L420" i="9"/>
  <c r="L419" i="9"/>
  <c r="L418" i="9"/>
  <c r="L417" i="9"/>
  <c r="L416" i="9"/>
  <c r="L415" i="9"/>
  <c r="L414" i="9"/>
  <c r="L413" i="9"/>
  <c r="L412" i="9"/>
  <c r="L411" i="9"/>
  <c r="L410" i="9"/>
  <c r="L409" i="9"/>
  <c r="L408" i="9"/>
  <c r="L407" i="9"/>
  <c r="L406" i="9"/>
  <c r="L405" i="9"/>
  <c r="L404" i="9"/>
  <c r="L403" i="9"/>
  <c r="L402" i="9"/>
  <c r="L401" i="9"/>
  <c r="L400" i="9"/>
  <c r="L399" i="9"/>
  <c r="L398" i="9"/>
  <c r="L397" i="9"/>
  <c r="L396" i="9"/>
  <c r="L395" i="9"/>
  <c r="L394" i="9"/>
  <c r="L393" i="9"/>
  <c r="L392" i="9" l="1"/>
  <c r="L391" i="9"/>
  <c r="L390" i="9"/>
  <c r="L389" i="9"/>
  <c r="L388" i="9"/>
  <c r="L387" i="9"/>
  <c r="L386" i="9"/>
  <c r="L385" i="9"/>
  <c r="L384" i="9"/>
  <c r="L383" i="9"/>
  <c r="L382" i="9"/>
  <c r="L381" i="9"/>
  <c r="L380" i="9"/>
  <c r="L379" i="9"/>
  <c r="L378" i="9"/>
  <c r="L377" i="9"/>
  <c r="L376" i="9"/>
  <c r="L375" i="9"/>
  <c r="L374" i="9"/>
  <c r="L373" i="9"/>
  <c r="L372" i="9"/>
  <c r="L371" i="9"/>
  <c r="L370" i="9"/>
  <c r="L369" i="9"/>
  <c r="L368" i="9"/>
  <c r="L367" i="9"/>
  <c r="L366" i="9"/>
  <c r="L365" i="9"/>
  <c r="L364" i="9"/>
  <c r="L363" i="9"/>
  <c r="L362" i="9"/>
  <c r="L361" i="9"/>
  <c r="L360" i="9"/>
  <c r="L359" i="9"/>
  <c r="L358" i="9"/>
  <c r="L357" i="9"/>
  <c r="L356" i="9"/>
  <c r="L355" i="9"/>
  <c r="L354" i="9"/>
  <c r="L353" i="9"/>
  <c r="L352" i="9"/>
  <c r="L351" i="9"/>
  <c r="L350" i="9"/>
  <c r="L349" i="9"/>
  <c r="L348" i="9"/>
  <c r="L347" i="9"/>
  <c r="L346" i="9"/>
  <c r="L345" i="9"/>
  <c r="L344" i="9"/>
  <c r="L343" i="9"/>
  <c r="L342" i="9"/>
  <c r="L341" i="9"/>
  <c r="L340" i="9"/>
  <c r="L339" i="9"/>
  <c r="L338" i="9"/>
  <c r="L337" i="9"/>
  <c r="L336" i="9"/>
  <c r="L335" i="9"/>
  <c r="L334" i="9"/>
  <c r="L333" i="9"/>
  <c r="L332" i="9"/>
  <c r="L331" i="9" l="1"/>
  <c r="L330" i="9"/>
  <c r="L329" i="9"/>
  <c r="L328" i="9"/>
  <c r="L327" i="9"/>
  <c r="L326" i="9"/>
  <c r="L325" i="9"/>
  <c r="L324" i="9"/>
  <c r="L323" i="9"/>
  <c r="L322" i="9"/>
  <c r="L321" i="9"/>
  <c r="L320" i="9"/>
  <c r="L319" i="9"/>
  <c r="L318" i="9"/>
  <c r="L317" i="9"/>
  <c r="L316" i="9"/>
  <c r="L315" i="9"/>
  <c r="L314" i="9"/>
  <c r="L313" i="9"/>
  <c r="L312" i="9"/>
  <c r="L311" i="9"/>
  <c r="L310" i="9"/>
  <c r="L309" i="9"/>
  <c r="L308" i="9"/>
  <c r="L307" i="9"/>
  <c r="L306" i="9"/>
  <c r="L305" i="9"/>
  <c r="L304" i="9"/>
  <c r="L303" i="9"/>
  <c r="L302" i="9"/>
  <c r="L301" i="9"/>
  <c r="L300" i="9"/>
  <c r="L299" i="9"/>
  <c r="L298" i="9"/>
  <c r="L297" i="9"/>
  <c r="L296" i="9"/>
  <c r="L295" i="9"/>
  <c r="L294" i="9"/>
  <c r="L293" i="9"/>
  <c r="L292" i="9"/>
  <c r="L291" i="9"/>
  <c r="L290" i="9"/>
  <c r="L289" i="9"/>
  <c r="L288" i="9"/>
  <c r="L287" i="9"/>
  <c r="L286" i="9"/>
  <c r="L285" i="9"/>
  <c r="L284" i="9"/>
  <c r="L283" i="9"/>
  <c r="L282" i="9"/>
  <c r="L281" i="9"/>
  <c r="L280" i="9"/>
  <c r="L279" i="9"/>
  <c r="L278" i="9"/>
  <c r="L277" i="9"/>
  <c r="L276" i="9"/>
  <c r="L275" i="9"/>
  <c r="L274" i="9"/>
  <c r="L273" i="9"/>
  <c r="L272" i="9"/>
  <c r="L271" i="9"/>
  <c r="L270" i="9" l="1"/>
  <c r="L269" i="9"/>
  <c r="L268" i="9"/>
  <c r="L267" i="9"/>
  <c r="L266" i="9"/>
  <c r="L265" i="9"/>
  <c r="L264" i="9"/>
  <c r="L263" i="9"/>
  <c r="L262" i="9"/>
  <c r="L261" i="9"/>
  <c r="L260" i="9"/>
  <c r="L259" i="9"/>
  <c r="L258" i="9"/>
  <c r="L257" i="9"/>
  <c r="L256" i="9"/>
  <c r="L255" i="9"/>
  <c r="L254" i="9"/>
  <c r="L253" i="9"/>
  <c r="L252" i="9"/>
  <c r="L251" i="9"/>
  <c r="L250" i="9"/>
  <c r="L249" i="9"/>
  <c r="L248" i="9"/>
  <c r="L247" i="9"/>
  <c r="L246" i="9"/>
  <c r="L245" i="9"/>
  <c r="L244" i="9"/>
  <c r="L243" i="9"/>
  <c r="L242" i="9"/>
  <c r="L241" i="9"/>
  <c r="L240" i="9"/>
  <c r="L239" i="9"/>
  <c r="L238" i="9"/>
  <c r="L237" i="9"/>
  <c r="L236" i="9"/>
  <c r="L235" i="9"/>
  <c r="L234" i="9"/>
  <c r="L233" i="9"/>
  <c r="L232" i="9"/>
  <c r="L231" i="9"/>
  <c r="L230" i="9"/>
  <c r="L229" i="9"/>
  <c r="L228" i="9"/>
  <c r="L227" i="9"/>
  <c r="L226" i="9"/>
  <c r="L225" i="9"/>
  <c r="L224" i="9"/>
  <c r="L223" i="9"/>
  <c r="L222" i="9"/>
  <c r="L221" i="9"/>
  <c r="L220" i="9"/>
  <c r="L219" i="9"/>
  <c r="L218" i="9"/>
  <c r="L217" i="9"/>
  <c r="L216" i="9"/>
  <c r="L215" i="9"/>
  <c r="L214" i="9"/>
  <c r="L213" i="9"/>
  <c r="L212" i="9"/>
  <c r="L211" i="9"/>
  <c r="L210" i="9" l="1"/>
  <c r="L209" i="9"/>
  <c r="L208" i="9"/>
  <c r="L207" i="9"/>
  <c r="L206" i="9"/>
  <c r="L205" i="9"/>
  <c r="L204" i="9"/>
  <c r="L203" i="9"/>
  <c r="L202" i="9"/>
  <c r="L201" i="9"/>
  <c r="L200" i="9"/>
  <c r="L199" i="9"/>
  <c r="L198" i="9"/>
  <c r="L197" i="9"/>
  <c r="L196" i="9"/>
  <c r="L195" i="9"/>
  <c r="L194" i="9"/>
  <c r="L193" i="9"/>
  <c r="L192" i="9"/>
  <c r="L191" i="9"/>
  <c r="L190" i="9"/>
  <c r="L189" i="9"/>
  <c r="L188" i="9"/>
  <c r="L187" i="9"/>
  <c r="L186" i="9"/>
  <c r="L185" i="9"/>
  <c r="L184" i="9"/>
  <c r="L183" i="9"/>
  <c r="L182" i="9"/>
  <c r="L181" i="9"/>
  <c r="L180" i="9"/>
  <c r="L179" i="9"/>
  <c r="L178" i="9"/>
  <c r="L177" i="9"/>
  <c r="L176" i="9"/>
  <c r="L175" i="9"/>
  <c r="L174" i="9"/>
  <c r="L173" i="9"/>
  <c r="L172" i="9"/>
  <c r="L171" i="9"/>
  <c r="L170" i="9"/>
  <c r="L169" i="9"/>
  <c r="L168" i="9"/>
  <c r="L167" i="9"/>
  <c r="L166" i="9"/>
  <c r="L165" i="9"/>
  <c r="L164" i="9"/>
  <c r="L163" i="9"/>
  <c r="L162" i="9"/>
  <c r="L161" i="9"/>
  <c r="L160" i="9"/>
  <c r="L159" i="9"/>
  <c r="L158" i="9"/>
  <c r="L157" i="9"/>
  <c r="L156" i="9"/>
  <c r="L155" i="9"/>
  <c r="L154" i="9"/>
  <c r="L153" i="9"/>
  <c r="L152" i="9"/>
  <c r="L151" i="9"/>
  <c r="L150" i="9"/>
  <c r="L149" i="9"/>
  <c r="L148" i="9"/>
  <c r="L147" i="9"/>
  <c r="L146" i="9"/>
  <c r="L145" i="9"/>
  <c r="L144" i="9"/>
  <c r="L143" i="9"/>
  <c r="L142" i="9"/>
  <c r="L141" i="9"/>
  <c r="L140" i="9"/>
  <c r="L139" i="9"/>
  <c r="L138" i="9"/>
  <c r="L137" i="9"/>
  <c r="L136" i="9"/>
  <c r="L135" i="9" l="1"/>
  <c r="L134" i="9"/>
  <c r="L133" i="9"/>
  <c r="L132" i="9"/>
  <c r="L131" i="9"/>
  <c r="L130" i="9"/>
  <c r="L129" i="9"/>
  <c r="L128" i="9"/>
  <c r="L127" i="9"/>
  <c r="L126" i="9"/>
  <c r="L125" i="9"/>
  <c r="L124" i="9"/>
  <c r="L123" i="9"/>
  <c r="L122" i="9"/>
  <c r="L121" i="9"/>
  <c r="L120" i="9"/>
  <c r="L119" i="9"/>
  <c r="L118" i="9"/>
  <c r="L117" i="9"/>
  <c r="L116" i="9"/>
  <c r="L115" i="9"/>
  <c r="L114" i="9"/>
  <c r="L113" i="9"/>
  <c r="L112" i="9"/>
  <c r="L111" i="9"/>
  <c r="L110" i="9"/>
  <c r="L109" i="9"/>
  <c r="L108" i="9"/>
  <c r="L107" i="9"/>
  <c r="L106" i="9"/>
  <c r="L105" i="9"/>
  <c r="L104" i="9"/>
  <c r="L103" i="9"/>
  <c r="L102" i="9"/>
  <c r="L101" i="9"/>
  <c r="L100" i="9"/>
  <c r="L99" i="9"/>
  <c r="L98" i="9"/>
  <c r="L97" i="9"/>
  <c r="L96" i="9"/>
  <c r="L95" i="9"/>
  <c r="L94" i="9"/>
  <c r="L93" i="9"/>
  <c r="L92" i="9"/>
  <c r="L91" i="9"/>
  <c r="L90" i="9"/>
  <c r="L89" i="9"/>
  <c r="L88" i="9"/>
  <c r="L87" i="9"/>
  <c r="L86" i="9"/>
  <c r="L85" i="9"/>
  <c r="L84" i="9"/>
  <c r="L83" i="9"/>
  <c r="L82" i="9"/>
  <c r="L81" i="9"/>
  <c r="L80" i="9"/>
  <c r="L79" i="9"/>
  <c r="L78" i="9"/>
  <c r="L77" i="9"/>
  <c r="L76" i="9"/>
  <c r="L75" i="9"/>
  <c r="L74" i="9"/>
  <c r="L73" i="9"/>
  <c r="L72" i="9"/>
  <c r="L71" i="9"/>
  <c r="L70" i="9"/>
  <c r="L69" i="9"/>
  <c r="L68" i="9"/>
  <c r="L67" i="9"/>
  <c r="L66" i="9"/>
  <c r="L65" i="9"/>
  <c r="L64" i="9"/>
  <c r="L63" i="9"/>
  <c r="L62" i="9"/>
  <c r="L61" i="9"/>
  <c r="L60" i="9"/>
  <c r="L59" i="9"/>
  <c r="L58" i="9"/>
  <c r="L57" i="9"/>
  <c r="L56" i="9"/>
  <c r="L55" i="9"/>
  <c r="L54" i="9"/>
  <c r="L53" i="9" l="1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L2" i="9"/>
  <c r="K578" i="6" l="1"/>
  <c r="L578" i="6"/>
  <c r="N578" i="6"/>
  <c r="Q578" i="6"/>
  <c r="S578" i="6"/>
  <c r="T578" i="6"/>
  <c r="U578" i="6"/>
  <c r="V578" i="6"/>
  <c r="W578" i="6" s="1"/>
  <c r="I3" i="4"/>
  <c r="I4" i="4"/>
  <c r="I5" i="4"/>
  <c r="I6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" i="4"/>
  <c r="X578" i="6" l="1"/>
  <c r="I7" i="4" s="1"/>
  <c r="K577" i="6" l="1"/>
  <c r="L577" i="6"/>
  <c r="N577" i="6" s="1"/>
  <c r="Q577" i="6"/>
  <c r="S577" i="6"/>
  <c r="T577" i="6"/>
  <c r="U577" i="6" s="1"/>
  <c r="V577" i="6"/>
  <c r="W577" i="6" s="1"/>
  <c r="V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V123" i="6"/>
  <c r="V124" i="6"/>
  <c r="V125" i="6"/>
  <c r="V126" i="6"/>
  <c r="V127" i="6"/>
  <c r="V128" i="6"/>
  <c r="V129" i="6"/>
  <c r="V130" i="6"/>
  <c r="V131" i="6"/>
  <c r="V132" i="6"/>
  <c r="V133" i="6"/>
  <c r="V134" i="6"/>
  <c r="V135" i="6"/>
  <c r="V136" i="6"/>
  <c r="V137" i="6"/>
  <c r="V138" i="6"/>
  <c r="V139" i="6"/>
  <c r="V140" i="6"/>
  <c r="V141" i="6"/>
  <c r="V142" i="6"/>
  <c r="V143" i="6"/>
  <c r="V144" i="6"/>
  <c r="V145" i="6"/>
  <c r="V146" i="6"/>
  <c r="V147" i="6"/>
  <c r="V148" i="6"/>
  <c r="V149" i="6"/>
  <c r="V150" i="6"/>
  <c r="V151" i="6"/>
  <c r="V152" i="6"/>
  <c r="V153" i="6"/>
  <c r="V154" i="6"/>
  <c r="V155" i="6"/>
  <c r="V156" i="6"/>
  <c r="V157" i="6"/>
  <c r="V158" i="6"/>
  <c r="V159" i="6"/>
  <c r="V160" i="6"/>
  <c r="V161" i="6"/>
  <c r="V162" i="6"/>
  <c r="V163" i="6"/>
  <c r="V164" i="6"/>
  <c r="V165" i="6"/>
  <c r="V166" i="6"/>
  <c r="V167" i="6"/>
  <c r="V168" i="6"/>
  <c r="V169" i="6"/>
  <c r="V170" i="6"/>
  <c r="V171" i="6"/>
  <c r="V172" i="6"/>
  <c r="V173" i="6"/>
  <c r="V174" i="6"/>
  <c r="V175" i="6"/>
  <c r="V176" i="6"/>
  <c r="V177" i="6"/>
  <c r="V178" i="6"/>
  <c r="V179" i="6"/>
  <c r="V180" i="6"/>
  <c r="V181" i="6"/>
  <c r="V182" i="6"/>
  <c r="V183" i="6"/>
  <c r="V184" i="6"/>
  <c r="V185" i="6"/>
  <c r="V186" i="6"/>
  <c r="V187" i="6"/>
  <c r="V188" i="6"/>
  <c r="V189" i="6"/>
  <c r="V190" i="6"/>
  <c r="V191" i="6"/>
  <c r="V192" i="6"/>
  <c r="V193" i="6"/>
  <c r="V194" i="6"/>
  <c r="V195" i="6"/>
  <c r="V196" i="6"/>
  <c r="V197" i="6"/>
  <c r="V198" i="6"/>
  <c r="V199" i="6"/>
  <c r="V200" i="6"/>
  <c r="V201" i="6"/>
  <c r="V202" i="6"/>
  <c r="V203" i="6"/>
  <c r="V204" i="6"/>
  <c r="V205" i="6"/>
  <c r="V206" i="6"/>
  <c r="V207" i="6"/>
  <c r="V208" i="6"/>
  <c r="V209" i="6"/>
  <c r="V210" i="6"/>
  <c r="V211" i="6"/>
  <c r="V212" i="6"/>
  <c r="V213" i="6"/>
  <c r="V214" i="6"/>
  <c r="V215" i="6"/>
  <c r="V216" i="6"/>
  <c r="V217" i="6"/>
  <c r="V218" i="6"/>
  <c r="V219" i="6"/>
  <c r="V220" i="6"/>
  <c r="V221" i="6"/>
  <c r="V222" i="6"/>
  <c r="V223" i="6"/>
  <c r="V224" i="6"/>
  <c r="V225" i="6"/>
  <c r="V226" i="6"/>
  <c r="V227" i="6"/>
  <c r="V228" i="6"/>
  <c r="V229" i="6"/>
  <c r="V230" i="6"/>
  <c r="V231" i="6"/>
  <c r="V232" i="6"/>
  <c r="V233" i="6"/>
  <c r="V234" i="6"/>
  <c r="V235" i="6"/>
  <c r="V236" i="6"/>
  <c r="V237" i="6"/>
  <c r="V238" i="6"/>
  <c r="V239" i="6"/>
  <c r="V240" i="6"/>
  <c r="V241" i="6"/>
  <c r="V242" i="6"/>
  <c r="V243" i="6"/>
  <c r="V244" i="6"/>
  <c r="V245" i="6"/>
  <c r="V246" i="6"/>
  <c r="V247" i="6"/>
  <c r="V248" i="6"/>
  <c r="V249" i="6"/>
  <c r="V250" i="6"/>
  <c r="V251" i="6"/>
  <c r="V252" i="6"/>
  <c r="V253" i="6"/>
  <c r="V254" i="6"/>
  <c r="V255" i="6"/>
  <c r="V256" i="6"/>
  <c r="V257" i="6"/>
  <c r="V258" i="6"/>
  <c r="V259" i="6"/>
  <c r="V260" i="6"/>
  <c r="V261" i="6"/>
  <c r="V262" i="6"/>
  <c r="V263" i="6"/>
  <c r="V264" i="6"/>
  <c r="V265" i="6"/>
  <c r="V266" i="6"/>
  <c r="V267" i="6"/>
  <c r="V268" i="6"/>
  <c r="V269" i="6"/>
  <c r="V270" i="6"/>
  <c r="V271" i="6"/>
  <c r="V272" i="6"/>
  <c r="V273" i="6"/>
  <c r="V274" i="6"/>
  <c r="V275" i="6"/>
  <c r="V276" i="6"/>
  <c r="V277" i="6"/>
  <c r="V278" i="6"/>
  <c r="V279" i="6"/>
  <c r="V280" i="6"/>
  <c r="V281" i="6"/>
  <c r="V282" i="6"/>
  <c r="V283" i="6"/>
  <c r="V284" i="6"/>
  <c r="V285" i="6"/>
  <c r="V286" i="6"/>
  <c r="V287" i="6"/>
  <c r="V288" i="6"/>
  <c r="V289" i="6"/>
  <c r="V290" i="6"/>
  <c r="V291" i="6"/>
  <c r="V292" i="6"/>
  <c r="V293" i="6"/>
  <c r="V294" i="6"/>
  <c r="V295" i="6"/>
  <c r="V296" i="6"/>
  <c r="V297" i="6"/>
  <c r="V298" i="6"/>
  <c r="V299" i="6"/>
  <c r="V300" i="6"/>
  <c r="V301" i="6"/>
  <c r="V302" i="6"/>
  <c r="V303" i="6"/>
  <c r="V304" i="6"/>
  <c r="V305" i="6"/>
  <c r="V306" i="6"/>
  <c r="V307" i="6"/>
  <c r="V308" i="6"/>
  <c r="V309" i="6"/>
  <c r="V310" i="6"/>
  <c r="V311" i="6"/>
  <c r="V312" i="6"/>
  <c r="V313" i="6"/>
  <c r="V314" i="6"/>
  <c r="V315" i="6"/>
  <c r="V316" i="6"/>
  <c r="V317" i="6"/>
  <c r="V318" i="6"/>
  <c r="V319" i="6"/>
  <c r="V320" i="6"/>
  <c r="V321" i="6"/>
  <c r="V322" i="6"/>
  <c r="V323" i="6"/>
  <c r="V324" i="6"/>
  <c r="V325" i="6"/>
  <c r="V326" i="6"/>
  <c r="V327" i="6"/>
  <c r="V328" i="6"/>
  <c r="V329" i="6"/>
  <c r="V330" i="6"/>
  <c r="V331" i="6"/>
  <c r="V332" i="6"/>
  <c r="V333" i="6"/>
  <c r="V334" i="6"/>
  <c r="V335" i="6"/>
  <c r="V336" i="6"/>
  <c r="V337" i="6"/>
  <c r="V338" i="6"/>
  <c r="V339" i="6"/>
  <c r="V340" i="6"/>
  <c r="V341" i="6"/>
  <c r="V342" i="6"/>
  <c r="V343" i="6"/>
  <c r="V344" i="6"/>
  <c r="V345" i="6"/>
  <c r="V346" i="6"/>
  <c r="V347" i="6"/>
  <c r="V348" i="6"/>
  <c r="V349" i="6"/>
  <c r="V350" i="6"/>
  <c r="V351" i="6"/>
  <c r="V352" i="6"/>
  <c r="V353" i="6"/>
  <c r="V354" i="6"/>
  <c r="V355" i="6"/>
  <c r="V356" i="6"/>
  <c r="V357" i="6"/>
  <c r="V358" i="6"/>
  <c r="V359" i="6"/>
  <c r="V360" i="6"/>
  <c r="V361" i="6"/>
  <c r="V362" i="6"/>
  <c r="V363" i="6"/>
  <c r="V364" i="6"/>
  <c r="V365" i="6"/>
  <c r="V366" i="6"/>
  <c r="V367" i="6"/>
  <c r="V368" i="6"/>
  <c r="V369" i="6"/>
  <c r="V370" i="6"/>
  <c r="V371" i="6"/>
  <c r="V372" i="6"/>
  <c r="V373" i="6"/>
  <c r="V374" i="6"/>
  <c r="V375" i="6"/>
  <c r="V376" i="6"/>
  <c r="V377" i="6"/>
  <c r="V378" i="6"/>
  <c r="V379" i="6"/>
  <c r="V380" i="6"/>
  <c r="V381" i="6"/>
  <c r="V382" i="6"/>
  <c r="V383" i="6"/>
  <c r="V384" i="6"/>
  <c r="V385" i="6"/>
  <c r="V386" i="6"/>
  <c r="V387" i="6"/>
  <c r="V388" i="6"/>
  <c r="V389" i="6"/>
  <c r="V390" i="6"/>
  <c r="V391" i="6"/>
  <c r="V392" i="6"/>
  <c r="V393" i="6"/>
  <c r="V394" i="6"/>
  <c r="V395" i="6"/>
  <c r="V396" i="6"/>
  <c r="V397" i="6"/>
  <c r="V398" i="6"/>
  <c r="V399" i="6"/>
  <c r="V400" i="6"/>
  <c r="V401" i="6"/>
  <c r="V402" i="6"/>
  <c r="V403" i="6"/>
  <c r="V404" i="6"/>
  <c r="V405" i="6"/>
  <c r="V406" i="6"/>
  <c r="V407" i="6"/>
  <c r="V408" i="6"/>
  <c r="V409" i="6"/>
  <c r="V410" i="6"/>
  <c r="V411" i="6"/>
  <c r="V412" i="6"/>
  <c r="V413" i="6"/>
  <c r="V414" i="6"/>
  <c r="V415" i="6"/>
  <c r="V416" i="6"/>
  <c r="V417" i="6"/>
  <c r="V418" i="6"/>
  <c r="V419" i="6"/>
  <c r="V420" i="6"/>
  <c r="V421" i="6"/>
  <c r="V422" i="6"/>
  <c r="V423" i="6"/>
  <c r="V424" i="6"/>
  <c r="V425" i="6"/>
  <c r="V426" i="6"/>
  <c r="V427" i="6"/>
  <c r="V428" i="6"/>
  <c r="V429" i="6"/>
  <c r="V430" i="6"/>
  <c r="V431" i="6"/>
  <c r="V432" i="6"/>
  <c r="V433" i="6"/>
  <c r="V434" i="6"/>
  <c r="V435" i="6"/>
  <c r="V436" i="6"/>
  <c r="V437" i="6"/>
  <c r="V438" i="6"/>
  <c r="V439" i="6"/>
  <c r="V440" i="6"/>
  <c r="V441" i="6"/>
  <c r="V442" i="6"/>
  <c r="V443" i="6"/>
  <c r="V444" i="6"/>
  <c r="V445" i="6"/>
  <c r="V446" i="6"/>
  <c r="V447" i="6"/>
  <c r="V448" i="6"/>
  <c r="V449" i="6"/>
  <c r="V450" i="6"/>
  <c r="V451" i="6"/>
  <c r="V452" i="6"/>
  <c r="V453" i="6"/>
  <c r="V454" i="6"/>
  <c r="V455" i="6"/>
  <c r="V456" i="6"/>
  <c r="V457" i="6"/>
  <c r="V458" i="6"/>
  <c r="V459" i="6"/>
  <c r="V460" i="6"/>
  <c r="V461" i="6"/>
  <c r="V462" i="6"/>
  <c r="V463" i="6"/>
  <c r="V464" i="6"/>
  <c r="V465" i="6"/>
  <c r="V466" i="6"/>
  <c r="V467" i="6"/>
  <c r="V468" i="6"/>
  <c r="V469" i="6"/>
  <c r="V470" i="6"/>
  <c r="V471" i="6"/>
  <c r="V472" i="6"/>
  <c r="V473" i="6"/>
  <c r="V474" i="6"/>
  <c r="V475" i="6"/>
  <c r="V476" i="6"/>
  <c r="V477" i="6"/>
  <c r="V478" i="6"/>
  <c r="V479" i="6"/>
  <c r="V480" i="6"/>
  <c r="V481" i="6"/>
  <c r="V482" i="6"/>
  <c r="V483" i="6"/>
  <c r="V484" i="6"/>
  <c r="V485" i="6"/>
  <c r="V486" i="6"/>
  <c r="V487" i="6"/>
  <c r="V488" i="6"/>
  <c r="V489" i="6"/>
  <c r="V490" i="6"/>
  <c r="V491" i="6"/>
  <c r="V492" i="6"/>
  <c r="V493" i="6"/>
  <c r="V494" i="6"/>
  <c r="V495" i="6"/>
  <c r="V496" i="6"/>
  <c r="V497" i="6"/>
  <c r="V498" i="6"/>
  <c r="V499" i="6"/>
  <c r="V500" i="6"/>
  <c r="V501" i="6"/>
  <c r="V502" i="6"/>
  <c r="V503" i="6"/>
  <c r="V504" i="6"/>
  <c r="V505" i="6"/>
  <c r="V506" i="6"/>
  <c r="V507" i="6"/>
  <c r="V508" i="6"/>
  <c r="V509" i="6"/>
  <c r="V510" i="6"/>
  <c r="V511" i="6"/>
  <c r="V512" i="6"/>
  <c r="V513" i="6"/>
  <c r="V514" i="6"/>
  <c r="V515" i="6"/>
  <c r="V516" i="6"/>
  <c r="V517" i="6"/>
  <c r="V518" i="6"/>
  <c r="V519" i="6"/>
  <c r="V520" i="6"/>
  <c r="V521" i="6"/>
  <c r="V522" i="6"/>
  <c r="V523" i="6"/>
  <c r="V524" i="6"/>
  <c r="V525" i="6"/>
  <c r="V526" i="6"/>
  <c r="V527" i="6"/>
  <c r="V528" i="6"/>
  <c r="V529" i="6"/>
  <c r="V530" i="6"/>
  <c r="V531" i="6"/>
  <c r="V532" i="6"/>
  <c r="V533" i="6"/>
  <c r="V534" i="6"/>
  <c r="V535" i="6"/>
  <c r="V536" i="6"/>
  <c r="V537" i="6"/>
  <c r="V538" i="6"/>
  <c r="V539" i="6"/>
  <c r="V540" i="6"/>
  <c r="V541" i="6"/>
  <c r="V542" i="6"/>
  <c r="V543" i="6"/>
  <c r="V544" i="6"/>
  <c r="V545" i="6"/>
  <c r="V546" i="6"/>
  <c r="V547" i="6"/>
  <c r="V548" i="6"/>
  <c r="V549" i="6"/>
  <c r="V550" i="6"/>
  <c r="V551" i="6"/>
  <c r="V552" i="6"/>
  <c r="V553" i="6"/>
  <c r="V554" i="6"/>
  <c r="V555" i="6"/>
  <c r="V556" i="6"/>
  <c r="V557" i="6"/>
  <c r="V558" i="6"/>
  <c r="V559" i="6"/>
  <c r="V560" i="6"/>
  <c r="V561" i="6"/>
  <c r="V562" i="6"/>
  <c r="V563" i="6"/>
  <c r="V564" i="6"/>
  <c r="V565" i="6"/>
  <c r="V566" i="6"/>
  <c r="V567" i="6"/>
  <c r="V568" i="6"/>
  <c r="V569" i="6"/>
  <c r="V570" i="6"/>
  <c r="V571" i="6"/>
  <c r="V572" i="6"/>
  <c r="V573" i="6"/>
  <c r="V574" i="6"/>
  <c r="V575" i="6"/>
  <c r="V576" i="6"/>
  <c r="V2" i="6"/>
  <c r="D13" i="7"/>
  <c r="D12" i="7"/>
  <c r="D11" i="7"/>
  <c r="D10" i="7"/>
  <c r="D9" i="7"/>
  <c r="D8" i="7"/>
  <c r="D7" i="7"/>
  <c r="D6" i="7"/>
  <c r="D5" i="7"/>
  <c r="D4" i="7"/>
  <c r="D3" i="7"/>
  <c r="D2" i="7"/>
  <c r="X577" i="6" l="1"/>
  <c r="U576" i="6"/>
  <c r="T576" i="6"/>
  <c r="S576" i="6"/>
  <c r="Q576" i="6"/>
  <c r="N576" i="6"/>
  <c r="L576" i="6"/>
  <c r="K576" i="6"/>
  <c r="U575" i="6"/>
  <c r="T575" i="6"/>
  <c r="S575" i="6"/>
  <c r="Q575" i="6"/>
  <c r="N575" i="6"/>
  <c r="L575" i="6"/>
  <c r="K575" i="6"/>
  <c r="W574" i="6"/>
  <c r="T574" i="6"/>
  <c r="S574" i="6"/>
  <c r="U574" i="6" s="1"/>
  <c r="Q574" i="6"/>
  <c r="N574" i="6"/>
  <c r="L574" i="6"/>
  <c r="K574" i="6"/>
  <c r="T573" i="6"/>
  <c r="U573" i="6" s="1"/>
  <c r="S573" i="6"/>
  <c r="Q573" i="6"/>
  <c r="L573" i="6"/>
  <c r="N573" i="6" s="1"/>
  <c r="K573" i="6"/>
  <c r="U572" i="6"/>
  <c r="T572" i="6"/>
  <c r="S572" i="6"/>
  <c r="Q572" i="6"/>
  <c r="N572" i="6"/>
  <c r="L572" i="6"/>
  <c r="K572" i="6"/>
  <c r="T571" i="6"/>
  <c r="S571" i="6"/>
  <c r="U571" i="6" s="1"/>
  <c r="Q571" i="6"/>
  <c r="N571" i="6"/>
  <c r="L571" i="6"/>
  <c r="K571" i="6"/>
  <c r="T570" i="6"/>
  <c r="S570" i="6"/>
  <c r="Q570" i="6"/>
  <c r="N570" i="6"/>
  <c r="L570" i="6"/>
  <c r="K570" i="6"/>
  <c r="T569" i="6"/>
  <c r="S569" i="6"/>
  <c r="U569" i="6" s="1"/>
  <c r="Q569" i="6"/>
  <c r="N569" i="6"/>
  <c r="L569" i="6"/>
  <c r="K569" i="6"/>
  <c r="U568" i="6"/>
  <c r="T568" i="6"/>
  <c r="S568" i="6"/>
  <c r="Q568" i="6"/>
  <c r="N568" i="6"/>
  <c r="L568" i="6"/>
  <c r="K568" i="6"/>
  <c r="T567" i="6"/>
  <c r="S567" i="6"/>
  <c r="U567" i="6" s="1"/>
  <c r="Q567" i="6"/>
  <c r="N567" i="6"/>
  <c r="L567" i="6"/>
  <c r="K567" i="6"/>
  <c r="T566" i="6"/>
  <c r="S566" i="6"/>
  <c r="U566" i="6" s="1"/>
  <c r="Q566" i="6"/>
  <c r="N566" i="6"/>
  <c r="L566" i="6"/>
  <c r="K566" i="6"/>
  <c r="T565" i="6"/>
  <c r="S565" i="6"/>
  <c r="Q565" i="6"/>
  <c r="L565" i="6"/>
  <c r="N565" i="6" s="1"/>
  <c r="K565" i="6"/>
  <c r="U564" i="6"/>
  <c r="T564" i="6"/>
  <c r="S564" i="6"/>
  <c r="Q564" i="6"/>
  <c r="N564" i="6"/>
  <c r="L564" i="6"/>
  <c r="K564" i="6"/>
  <c r="T563" i="6"/>
  <c r="S563" i="6"/>
  <c r="U563" i="6" s="1"/>
  <c r="Q563" i="6"/>
  <c r="N563" i="6"/>
  <c r="L563" i="6"/>
  <c r="K563" i="6"/>
  <c r="T562" i="6"/>
  <c r="S562" i="6"/>
  <c r="Q562" i="6"/>
  <c r="N562" i="6"/>
  <c r="L562" i="6"/>
  <c r="K562" i="6"/>
  <c r="T561" i="6"/>
  <c r="U561" i="6" s="1"/>
  <c r="S561" i="6"/>
  <c r="Q561" i="6"/>
  <c r="L561" i="6"/>
  <c r="N561" i="6" s="1"/>
  <c r="K561" i="6"/>
  <c r="U560" i="6"/>
  <c r="T560" i="6"/>
  <c r="S560" i="6"/>
  <c r="Q560" i="6"/>
  <c r="N560" i="6"/>
  <c r="L560" i="6"/>
  <c r="K560" i="6"/>
  <c r="U559" i="6"/>
  <c r="T559" i="6"/>
  <c r="S559" i="6"/>
  <c r="Q559" i="6"/>
  <c r="N559" i="6"/>
  <c r="L559" i="6"/>
  <c r="K559" i="6"/>
  <c r="T558" i="6"/>
  <c r="S558" i="6"/>
  <c r="U558" i="6" s="1"/>
  <c r="Q558" i="6"/>
  <c r="N558" i="6"/>
  <c r="L558" i="6"/>
  <c r="K558" i="6"/>
  <c r="U557" i="6"/>
  <c r="T557" i="6"/>
  <c r="S557" i="6"/>
  <c r="Q557" i="6"/>
  <c r="N557" i="6"/>
  <c r="L557" i="6"/>
  <c r="K557" i="6"/>
  <c r="U556" i="6"/>
  <c r="T556" i="6"/>
  <c r="S556" i="6"/>
  <c r="Q556" i="6"/>
  <c r="N556" i="6"/>
  <c r="L556" i="6"/>
  <c r="K556" i="6"/>
  <c r="T555" i="6"/>
  <c r="S555" i="6"/>
  <c r="U555" i="6" s="1"/>
  <c r="Q555" i="6"/>
  <c r="W555" i="6" s="1"/>
  <c r="N555" i="6"/>
  <c r="L555" i="6"/>
  <c r="K555" i="6"/>
  <c r="T554" i="6"/>
  <c r="S554" i="6"/>
  <c r="U554" i="6" s="1"/>
  <c r="Q554" i="6"/>
  <c r="N554" i="6"/>
  <c r="L554" i="6"/>
  <c r="K554" i="6"/>
  <c r="T553" i="6"/>
  <c r="S553" i="6"/>
  <c r="U553" i="6" s="1"/>
  <c r="Q553" i="6"/>
  <c r="N553" i="6"/>
  <c r="L553" i="6"/>
  <c r="K553" i="6"/>
  <c r="U552" i="6"/>
  <c r="T552" i="6"/>
  <c r="S552" i="6"/>
  <c r="Q552" i="6"/>
  <c r="N552" i="6"/>
  <c r="L552" i="6"/>
  <c r="K552" i="6"/>
  <c r="T551" i="6"/>
  <c r="S551" i="6"/>
  <c r="U551" i="6" s="1"/>
  <c r="Q551" i="6"/>
  <c r="W551" i="6" s="1"/>
  <c r="N551" i="6"/>
  <c r="L551" i="6"/>
  <c r="K551" i="6"/>
  <c r="T550" i="6"/>
  <c r="S550" i="6"/>
  <c r="U550" i="6" s="1"/>
  <c r="Q550" i="6"/>
  <c r="N550" i="6"/>
  <c r="L550" i="6"/>
  <c r="K550" i="6"/>
  <c r="T549" i="6"/>
  <c r="U549" i="6" s="1"/>
  <c r="S549" i="6"/>
  <c r="Q549" i="6"/>
  <c r="L549" i="6"/>
  <c r="N549" i="6" s="1"/>
  <c r="K549" i="6"/>
  <c r="U548" i="6"/>
  <c r="T548" i="6"/>
  <c r="S548" i="6"/>
  <c r="Q548" i="6"/>
  <c r="N548" i="6"/>
  <c r="L548" i="6"/>
  <c r="K548" i="6"/>
  <c r="T547" i="6"/>
  <c r="S547" i="6"/>
  <c r="U547" i="6" s="1"/>
  <c r="Q547" i="6"/>
  <c r="N547" i="6"/>
  <c r="L547" i="6"/>
  <c r="K547" i="6"/>
  <c r="T546" i="6"/>
  <c r="S546" i="6"/>
  <c r="U546" i="6" s="1"/>
  <c r="Q546" i="6"/>
  <c r="N546" i="6"/>
  <c r="L546" i="6"/>
  <c r="K546" i="6"/>
  <c r="U545" i="6"/>
  <c r="T545" i="6"/>
  <c r="S545" i="6"/>
  <c r="Q545" i="6"/>
  <c r="N545" i="6"/>
  <c r="L545" i="6"/>
  <c r="K545" i="6"/>
  <c r="U544" i="6"/>
  <c r="T544" i="6"/>
  <c r="S544" i="6"/>
  <c r="Q544" i="6"/>
  <c r="N544" i="6"/>
  <c r="L544" i="6"/>
  <c r="K544" i="6"/>
  <c r="U543" i="6"/>
  <c r="T543" i="6"/>
  <c r="S543" i="6"/>
  <c r="Q543" i="6"/>
  <c r="N543" i="6"/>
  <c r="L543" i="6"/>
  <c r="K543" i="6"/>
  <c r="T542" i="6"/>
  <c r="S542" i="6"/>
  <c r="U542" i="6" s="1"/>
  <c r="Q542" i="6"/>
  <c r="N542" i="6"/>
  <c r="L542" i="6"/>
  <c r="K542" i="6"/>
  <c r="T541" i="6"/>
  <c r="U541" i="6" s="1"/>
  <c r="S541" i="6"/>
  <c r="Q541" i="6"/>
  <c r="L541" i="6"/>
  <c r="N541" i="6" s="1"/>
  <c r="K541" i="6"/>
  <c r="U540" i="6"/>
  <c r="T540" i="6"/>
  <c r="S540" i="6"/>
  <c r="Q540" i="6"/>
  <c r="N540" i="6"/>
  <c r="L540" i="6"/>
  <c r="K540" i="6"/>
  <c r="U539" i="6"/>
  <c r="T539" i="6"/>
  <c r="S539" i="6"/>
  <c r="Q539" i="6"/>
  <c r="N539" i="6"/>
  <c r="L539" i="6"/>
  <c r="K539" i="6"/>
  <c r="T538" i="6"/>
  <c r="S538" i="6"/>
  <c r="U538" i="6" s="1"/>
  <c r="Q538" i="6"/>
  <c r="N538" i="6"/>
  <c r="L538" i="6"/>
  <c r="K538" i="6"/>
  <c r="T537" i="6"/>
  <c r="S537" i="6"/>
  <c r="U537" i="6" s="1"/>
  <c r="Q537" i="6"/>
  <c r="N537" i="6"/>
  <c r="L537" i="6"/>
  <c r="K537" i="6"/>
  <c r="U536" i="6"/>
  <c r="T536" i="6"/>
  <c r="S536" i="6"/>
  <c r="Q536" i="6"/>
  <c r="N536" i="6"/>
  <c r="L536" i="6"/>
  <c r="K536" i="6"/>
  <c r="T535" i="6"/>
  <c r="S535" i="6"/>
  <c r="U535" i="6" s="1"/>
  <c r="Q535" i="6"/>
  <c r="N535" i="6"/>
  <c r="L535" i="6"/>
  <c r="K535" i="6"/>
  <c r="T534" i="6"/>
  <c r="S534" i="6"/>
  <c r="U534" i="6" s="1"/>
  <c r="Q534" i="6"/>
  <c r="N534" i="6"/>
  <c r="L534" i="6"/>
  <c r="K534" i="6"/>
  <c r="T533" i="6"/>
  <c r="S533" i="6"/>
  <c r="Q533" i="6"/>
  <c r="L533" i="6"/>
  <c r="N533" i="6" s="1"/>
  <c r="K533" i="6"/>
  <c r="U532" i="6"/>
  <c r="T532" i="6"/>
  <c r="S532" i="6"/>
  <c r="Q532" i="6"/>
  <c r="N532" i="6"/>
  <c r="L532" i="6"/>
  <c r="K532" i="6"/>
  <c r="T531" i="6"/>
  <c r="S531" i="6"/>
  <c r="U531" i="6" s="1"/>
  <c r="Q531" i="6"/>
  <c r="N531" i="6"/>
  <c r="L531" i="6"/>
  <c r="K531" i="6"/>
  <c r="T530" i="6"/>
  <c r="S530" i="6"/>
  <c r="U530" i="6" s="1"/>
  <c r="Q530" i="6"/>
  <c r="N530" i="6"/>
  <c r="L530" i="6"/>
  <c r="K530" i="6"/>
  <c r="T529" i="6"/>
  <c r="U529" i="6" s="1"/>
  <c r="S529" i="6"/>
  <c r="Q529" i="6"/>
  <c r="L529" i="6"/>
  <c r="N529" i="6" s="1"/>
  <c r="K529" i="6"/>
  <c r="U528" i="6"/>
  <c r="T528" i="6"/>
  <c r="S528" i="6"/>
  <c r="Q528" i="6"/>
  <c r="N528" i="6"/>
  <c r="L528" i="6"/>
  <c r="K528" i="6"/>
  <c r="U527" i="6"/>
  <c r="T527" i="6"/>
  <c r="S527" i="6"/>
  <c r="Q527" i="6"/>
  <c r="N527" i="6"/>
  <c r="L527" i="6"/>
  <c r="K527" i="6"/>
  <c r="T526" i="6"/>
  <c r="S526" i="6"/>
  <c r="U526" i="6" s="1"/>
  <c r="Q526" i="6"/>
  <c r="N526" i="6"/>
  <c r="L526" i="6"/>
  <c r="K526" i="6"/>
  <c r="U525" i="6"/>
  <c r="T525" i="6"/>
  <c r="S525" i="6"/>
  <c r="Q525" i="6"/>
  <c r="N525" i="6"/>
  <c r="L525" i="6"/>
  <c r="K525" i="6"/>
  <c r="U524" i="6"/>
  <c r="T524" i="6"/>
  <c r="S524" i="6"/>
  <c r="Q524" i="6"/>
  <c r="N524" i="6"/>
  <c r="L524" i="6"/>
  <c r="K524" i="6"/>
  <c r="U523" i="6"/>
  <c r="T523" i="6"/>
  <c r="S523" i="6"/>
  <c r="Q523" i="6"/>
  <c r="N523" i="6"/>
  <c r="L523" i="6"/>
  <c r="K523" i="6"/>
  <c r="T522" i="6"/>
  <c r="S522" i="6"/>
  <c r="U522" i="6" s="1"/>
  <c r="Q522" i="6"/>
  <c r="W522" i="6" s="1"/>
  <c r="N522" i="6"/>
  <c r="L522" i="6"/>
  <c r="K522" i="6"/>
  <c r="U521" i="6"/>
  <c r="T521" i="6"/>
  <c r="S521" i="6"/>
  <c r="Q521" i="6"/>
  <c r="N521" i="6"/>
  <c r="L521" i="6"/>
  <c r="K521" i="6"/>
  <c r="U520" i="6"/>
  <c r="T520" i="6"/>
  <c r="S520" i="6"/>
  <c r="Q520" i="6"/>
  <c r="N520" i="6"/>
  <c r="L520" i="6"/>
  <c r="K520" i="6"/>
  <c r="T519" i="6"/>
  <c r="S519" i="6"/>
  <c r="U519" i="6" s="1"/>
  <c r="Q519" i="6"/>
  <c r="N519" i="6"/>
  <c r="L519" i="6"/>
  <c r="K519" i="6"/>
  <c r="T518" i="6"/>
  <c r="S518" i="6"/>
  <c r="U518" i="6" s="1"/>
  <c r="Q518" i="6"/>
  <c r="N518" i="6"/>
  <c r="L518" i="6"/>
  <c r="K518" i="6"/>
  <c r="T517" i="6"/>
  <c r="U517" i="6" s="1"/>
  <c r="S517" i="6"/>
  <c r="Q517" i="6"/>
  <c r="L517" i="6"/>
  <c r="N517" i="6" s="1"/>
  <c r="K517" i="6"/>
  <c r="U516" i="6"/>
  <c r="T516" i="6"/>
  <c r="S516" i="6"/>
  <c r="Q516" i="6"/>
  <c r="N516" i="6"/>
  <c r="L516" i="6"/>
  <c r="K516" i="6"/>
  <c r="T515" i="6"/>
  <c r="S515" i="6"/>
  <c r="U515" i="6" s="1"/>
  <c r="Q515" i="6"/>
  <c r="N515" i="6"/>
  <c r="L515" i="6"/>
  <c r="K515" i="6"/>
  <c r="T514" i="6"/>
  <c r="S514" i="6"/>
  <c r="U514" i="6" s="1"/>
  <c r="Q514" i="6"/>
  <c r="N514" i="6"/>
  <c r="L514" i="6"/>
  <c r="K514" i="6"/>
  <c r="U513" i="6"/>
  <c r="T513" i="6"/>
  <c r="S513" i="6"/>
  <c r="Q513" i="6"/>
  <c r="N513" i="6"/>
  <c r="L513" i="6"/>
  <c r="K513" i="6"/>
  <c r="U512" i="6"/>
  <c r="T512" i="6"/>
  <c r="S512" i="6"/>
  <c r="Q512" i="6"/>
  <c r="N512" i="6"/>
  <c r="L512" i="6"/>
  <c r="K512" i="6"/>
  <c r="U511" i="6"/>
  <c r="T511" i="6"/>
  <c r="S511" i="6"/>
  <c r="Q511" i="6"/>
  <c r="N511" i="6"/>
  <c r="L511" i="6"/>
  <c r="K511" i="6"/>
  <c r="T510" i="6"/>
  <c r="S510" i="6"/>
  <c r="U510" i="6" s="1"/>
  <c r="Q510" i="6"/>
  <c r="N510" i="6"/>
  <c r="L510" i="6"/>
  <c r="K510" i="6"/>
  <c r="T509" i="6"/>
  <c r="U509" i="6" s="1"/>
  <c r="S509" i="6"/>
  <c r="Q509" i="6"/>
  <c r="L509" i="6"/>
  <c r="N509" i="6" s="1"/>
  <c r="K509" i="6"/>
  <c r="U508" i="6"/>
  <c r="T508" i="6"/>
  <c r="S508" i="6"/>
  <c r="Q508" i="6"/>
  <c r="N508" i="6"/>
  <c r="L508" i="6"/>
  <c r="K508" i="6"/>
  <c r="U507" i="6"/>
  <c r="T507" i="6"/>
  <c r="S507" i="6"/>
  <c r="Q507" i="6"/>
  <c r="N507" i="6"/>
  <c r="L507" i="6"/>
  <c r="K507" i="6"/>
  <c r="T506" i="6"/>
  <c r="S506" i="6"/>
  <c r="U506" i="6" s="1"/>
  <c r="Q506" i="6"/>
  <c r="N506" i="6"/>
  <c r="L506" i="6"/>
  <c r="K506" i="6"/>
  <c r="T505" i="6"/>
  <c r="S505" i="6"/>
  <c r="U505" i="6" s="1"/>
  <c r="Q505" i="6"/>
  <c r="N505" i="6"/>
  <c r="L505" i="6"/>
  <c r="K505" i="6"/>
  <c r="U504" i="6"/>
  <c r="T504" i="6"/>
  <c r="S504" i="6"/>
  <c r="Q504" i="6"/>
  <c r="N504" i="6"/>
  <c r="L504" i="6"/>
  <c r="K504" i="6"/>
  <c r="T503" i="6"/>
  <c r="S503" i="6"/>
  <c r="U503" i="6" s="1"/>
  <c r="Q503" i="6"/>
  <c r="N503" i="6"/>
  <c r="L503" i="6"/>
  <c r="K503" i="6"/>
  <c r="T502" i="6"/>
  <c r="S502" i="6"/>
  <c r="U502" i="6" s="1"/>
  <c r="Q502" i="6"/>
  <c r="N502" i="6"/>
  <c r="L502" i="6"/>
  <c r="K502" i="6"/>
  <c r="T501" i="6"/>
  <c r="S501" i="6"/>
  <c r="Q501" i="6"/>
  <c r="L501" i="6"/>
  <c r="N501" i="6" s="1"/>
  <c r="K501" i="6"/>
  <c r="U500" i="6"/>
  <c r="T500" i="6"/>
  <c r="S500" i="6"/>
  <c r="Q500" i="6"/>
  <c r="N500" i="6"/>
  <c r="L500" i="6"/>
  <c r="K500" i="6"/>
  <c r="U499" i="6"/>
  <c r="T499" i="6"/>
  <c r="S499" i="6"/>
  <c r="Q499" i="6"/>
  <c r="N499" i="6"/>
  <c r="L499" i="6"/>
  <c r="K499" i="6"/>
  <c r="T498" i="6"/>
  <c r="S498" i="6"/>
  <c r="U498" i="6" s="1"/>
  <c r="Q498" i="6"/>
  <c r="N498" i="6"/>
  <c r="L498" i="6"/>
  <c r="K498" i="6"/>
  <c r="T497" i="6"/>
  <c r="U497" i="6" s="1"/>
  <c r="S497" i="6"/>
  <c r="Q497" i="6"/>
  <c r="L497" i="6"/>
  <c r="N497" i="6" s="1"/>
  <c r="K497" i="6"/>
  <c r="U496" i="6"/>
  <c r="T496" i="6"/>
  <c r="S496" i="6"/>
  <c r="Q496" i="6"/>
  <c r="N496" i="6"/>
  <c r="L496" i="6"/>
  <c r="K496" i="6"/>
  <c r="U495" i="6"/>
  <c r="T495" i="6"/>
  <c r="S495" i="6"/>
  <c r="Q495" i="6"/>
  <c r="N495" i="6"/>
  <c r="L495" i="6"/>
  <c r="K495" i="6"/>
  <c r="T494" i="6"/>
  <c r="S494" i="6"/>
  <c r="U494" i="6" s="1"/>
  <c r="Q494" i="6"/>
  <c r="N494" i="6"/>
  <c r="L494" i="6"/>
  <c r="K494" i="6"/>
  <c r="U493" i="6"/>
  <c r="T493" i="6"/>
  <c r="S493" i="6"/>
  <c r="Q493" i="6"/>
  <c r="N493" i="6"/>
  <c r="L493" i="6"/>
  <c r="K493" i="6"/>
  <c r="U492" i="6"/>
  <c r="T492" i="6"/>
  <c r="S492" i="6"/>
  <c r="Q492" i="6"/>
  <c r="N492" i="6"/>
  <c r="L492" i="6"/>
  <c r="K492" i="6"/>
  <c r="T491" i="6"/>
  <c r="S491" i="6"/>
  <c r="Q491" i="6"/>
  <c r="L491" i="6"/>
  <c r="N491" i="6" s="1"/>
  <c r="K491" i="6"/>
  <c r="U490" i="6"/>
  <c r="T490" i="6"/>
  <c r="S490" i="6"/>
  <c r="Q490" i="6"/>
  <c r="N490" i="6"/>
  <c r="L490" i="6"/>
  <c r="K490" i="6"/>
  <c r="T489" i="6"/>
  <c r="U489" i="6" s="1"/>
  <c r="S489" i="6"/>
  <c r="Q489" i="6"/>
  <c r="L489" i="6"/>
  <c r="N489" i="6" s="1"/>
  <c r="K489" i="6"/>
  <c r="T488" i="6"/>
  <c r="U488" i="6" s="1"/>
  <c r="S488" i="6"/>
  <c r="Q488" i="6"/>
  <c r="L488" i="6"/>
  <c r="N488" i="6" s="1"/>
  <c r="K488" i="6"/>
  <c r="T487" i="6"/>
  <c r="S487" i="6"/>
  <c r="Q487" i="6"/>
  <c r="L487" i="6"/>
  <c r="N487" i="6" s="1"/>
  <c r="K487" i="6"/>
  <c r="U486" i="6"/>
  <c r="T486" i="6"/>
  <c r="S486" i="6"/>
  <c r="Q486" i="6"/>
  <c r="N486" i="6"/>
  <c r="L486" i="6"/>
  <c r="K486" i="6"/>
  <c r="T485" i="6"/>
  <c r="U485" i="6" s="1"/>
  <c r="S485" i="6"/>
  <c r="Q485" i="6"/>
  <c r="L485" i="6"/>
  <c r="N485" i="6" s="1"/>
  <c r="K485" i="6"/>
  <c r="T484" i="6"/>
  <c r="U484" i="6" s="1"/>
  <c r="S484" i="6"/>
  <c r="Q484" i="6"/>
  <c r="L484" i="6"/>
  <c r="N484" i="6" s="1"/>
  <c r="K484" i="6"/>
  <c r="T483" i="6"/>
  <c r="S483" i="6"/>
  <c r="Q483" i="6"/>
  <c r="L483" i="6"/>
  <c r="N483" i="6" s="1"/>
  <c r="K483" i="6"/>
  <c r="U482" i="6"/>
  <c r="T482" i="6"/>
  <c r="S482" i="6"/>
  <c r="Q482" i="6"/>
  <c r="W482" i="6" s="1"/>
  <c r="N482" i="6"/>
  <c r="L482" i="6"/>
  <c r="K482" i="6"/>
  <c r="T481" i="6"/>
  <c r="S481" i="6"/>
  <c r="Q481" i="6"/>
  <c r="L481" i="6"/>
  <c r="N481" i="6" s="1"/>
  <c r="K481" i="6"/>
  <c r="T480" i="6"/>
  <c r="U480" i="6" s="1"/>
  <c r="S480" i="6"/>
  <c r="Q480" i="6"/>
  <c r="L480" i="6"/>
  <c r="N480" i="6" s="1"/>
  <c r="K480" i="6"/>
  <c r="T479" i="6"/>
  <c r="S479" i="6"/>
  <c r="Q479" i="6"/>
  <c r="L479" i="6"/>
  <c r="N479" i="6" s="1"/>
  <c r="K479" i="6"/>
  <c r="T478" i="6"/>
  <c r="U478" i="6" s="1"/>
  <c r="S478" i="6"/>
  <c r="Q478" i="6"/>
  <c r="L478" i="6"/>
  <c r="N478" i="6" s="1"/>
  <c r="K478" i="6"/>
  <c r="T477" i="6"/>
  <c r="U477" i="6" s="1"/>
  <c r="S477" i="6"/>
  <c r="Q477" i="6"/>
  <c r="L477" i="6"/>
  <c r="N477" i="6" s="1"/>
  <c r="K477" i="6"/>
  <c r="U476" i="6"/>
  <c r="T476" i="6"/>
  <c r="S476" i="6"/>
  <c r="Q476" i="6"/>
  <c r="N476" i="6"/>
  <c r="L476" i="6"/>
  <c r="K476" i="6"/>
  <c r="W475" i="6"/>
  <c r="T475" i="6"/>
  <c r="S475" i="6"/>
  <c r="Q475" i="6"/>
  <c r="L475" i="6"/>
  <c r="N475" i="6" s="1"/>
  <c r="K475" i="6"/>
  <c r="U474" i="6"/>
  <c r="T474" i="6"/>
  <c r="S474" i="6"/>
  <c r="Q474" i="6"/>
  <c r="N474" i="6"/>
  <c r="L474" i="6"/>
  <c r="K474" i="6"/>
  <c r="T473" i="6"/>
  <c r="U473" i="6" s="1"/>
  <c r="S473" i="6"/>
  <c r="Q473" i="6"/>
  <c r="L473" i="6"/>
  <c r="N473" i="6" s="1"/>
  <c r="K473" i="6"/>
  <c r="T472" i="6"/>
  <c r="U472" i="6" s="1"/>
  <c r="S472" i="6"/>
  <c r="Q472" i="6"/>
  <c r="L472" i="6"/>
  <c r="N472" i="6" s="1"/>
  <c r="K472" i="6"/>
  <c r="T471" i="6"/>
  <c r="U471" i="6" s="1"/>
  <c r="S471" i="6"/>
  <c r="W471" i="6" s="1"/>
  <c r="X471" i="6" s="1"/>
  <c r="Q471" i="6"/>
  <c r="L471" i="6"/>
  <c r="N471" i="6" s="1"/>
  <c r="K471" i="6"/>
  <c r="U470" i="6"/>
  <c r="T470" i="6"/>
  <c r="S470" i="6"/>
  <c r="Q470" i="6"/>
  <c r="W470" i="6" s="1"/>
  <c r="N470" i="6"/>
  <c r="L470" i="6"/>
  <c r="K470" i="6"/>
  <c r="T469" i="6"/>
  <c r="U469" i="6" s="1"/>
  <c r="S469" i="6"/>
  <c r="Q469" i="6"/>
  <c r="L469" i="6"/>
  <c r="N469" i="6" s="1"/>
  <c r="K469" i="6"/>
  <c r="T468" i="6"/>
  <c r="U468" i="6" s="1"/>
  <c r="S468" i="6"/>
  <c r="Q468" i="6"/>
  <c r="L468" i="6"/>
  <c r="N468" i="6" s="1"/>
  <c r="K468" i="6"/>
  <c r="T467" i="6"/>
  <c r="S467" i="6"/>
  <c r="Q467" i="6"/>
  <c r="L467" i="6"/>
  <c r="N467" i="6" s="1"/>
  <c r="K467" i="6"/>
  <c r="U466" i="6"/>
  <c r="T466" i="6"/>
  <c r="S466" i="6"/>
  <c r="Q466" i="6"/>
  <c r="W466" i="6" s="1"/>
  <c r="N466" i="6"/>
  <c r="L466" i="6"/>
  <c r="K466" i="6"/>
  <c r="T465" i="6"/>
  <c r="S465" i="6"/>
  <c r="Q465" i="6"/>
  <c r="L465" i="6"/>
  <c r="N465" i="6" s="1"/>
  <c r="K465" i="6"/>
  <c r="T464" i="6"/>
  <c r="U464" i="6" s="1"/>
  <c r="S464" i="6"/>
  <c r="Q464" i="6"/>
  <c r="W464" i="6" s="1"/>
  <c r="L464" i="6"/>
  <c r="N464" i="6" s="1"/>
  <c r="K464" i="6"/>
  <c r="T463" i="6"/>
  <c r="S463" i="6"/>
  <c r="Q463" i="6"/>
  <c r="L463" i="6"/>
  <c r="N463" i="6" s="1"/>
  <c r="K463" i="6"/>
  <c r="T462" i="6"/>
  <c r="U462" i="6" s="1"/>
  <c r="S462" i="6"/>
  <c r="Q462" i="6"/>
  <c r="W462" i="6" s="1"/>
  <c r="L462" i="6"/>
  <c r="N462" i="6" s="1"/>
  <c r="K462" i="6"/>
  <c r="T461" i="6"/>
  <c r="U461" i="6" s="1"/>
  <c r="S461" i="6"/>
  <c r="Q461" i="6"/>
  <c r="L461" i="6"/>
  <c r="N461" i="6" s="1"/>
  <c r="K461" i="6"/>
  <c r="U460" i="6"/>
  <c r="T460" i="6"/>
  <c r="S460" i="6"/>
  <c r="Q460" i="6"/>
  <c r="N460" i="6"/>
  <c r="L460" i="6"/>
  <c r="K460" i="6"/>
  <c r="T459" i="6"/>
  <c r="S459" i="6"/>
  <c r="Q459" i="6"/>
  <c r="L459" i="6"/>
  <c r="N459" i="6" s="1"/>
  <c r="K459" i="6"/>
  <c r="U458" i="6"/>
  <c r="T458" i="6"/>
  <c r="S458" i="6"/>
  <c r="Q458" i="6"/>
  <c r="N458" i="6"/>
  <c r="L458" i="6"/>
  <c r="K458" i="6"/>
  <c r="T457" i="6"/>
  <c r="U457" i="6" s="1"/>
  <c r="S457" i="6"/>
  <c r="Q457" i="6"/>
  <c r="L457" i="6"/>
  <c r="N457" i="6" s="1"/>
  <c r="K457" i="6"/>
  <c r="T456" i="6"/>
  <c r="U456" i="6" s="1"/>
  <c r="S456" i="6"/>
  <c r="Q456" i="6"/>
  <c r="L456" i="6"/>
  <c r="N456" i="6" s="1"/>
  <c r="K456" i="6"/>
  <c r="T455" i="6"/>
  <c r="S455" i="6"/>
  <c r="Q455" i="6"/>
  <c r="L455" i="6"/>
  <c r="N455" i="6" s="1"/>
  <c r="K455" i="6"/>
  <c r="U454" i="6"/>
  <c r="T454" i="6"/>
  <c r="S454" i="6"/>
  <c r="Q454" i="6"/>
  <c r="N454" i="6"/>
  <c r="L454" i="6"/>
  <c r="K454" i="6"/>
  <c r="T453" i="6"/>
  <c r="U453" i="6" s="1"/>
  <c r="S453" i="6"/>
  <c r="Q453" i="6"/>
  <c r="L453" i="6"/>
  <c r="N453" i="6" s="1"/>
  <c r="K453" i="6"/>
  <c r="T452" i="6"/>
  <c r="U452" i="6" s="1"/>
  <c r="S452" i="6"/>
  <c r="Q452" i="6"/>
  <c r="L452" i="6"/>
  <c r="N452" i="6" s="1"/>
  <c r="K452" i="6"/>
  <c r="X451" i="6"/>
  <c r="W451" i="6"/>
  <c r="T451" i="6"/>
  <c r="S451" i="6"/>
  <c r="Q451" i="6"/>
  <c r="L451" i="6"/>
  <c r="N451" i="6" s="1"/>
  <c r="K451" i="6"/>
  <c r="U450" i="6"/>
  <c r="T450" i="6"/>
  <c r="S450" i="6"/>
  <c r="Q450" i="6"/>
  <c r="W450" i="6" s="1"/>
  <c r="L450" i="6"/>
  <c r="K450" i="6"/>
  <c r="T449" i="6"/>
  <c r="S449" i="6"/>
  <c r="U449" i="6" s="1"/>
  <c r="Q449" i="6"/>
  <c r="L449" i="6"/>
  <c r="K449" i="6"/>
  <c r="T448" i="6"/>
  <c r="S448" i="6"/>
  <c r="Q448" i="6"/>
  <c r="L448" i="6"/>
  <c r="K448" i="6"/>
  <c r="U447" i="6"/>
  <c r="T447" i="6"/>
  <c r="S447" i="6"/>
  <c r="Q447" i="6"/>
  <c r="N447" i="6"/>
  <c r="L447" i="6"/>
  <c r="K447" i="6"/>
  <c r="T446" i="6"/>
  <c r="S446" i="6"/>
  <c r="U446" i="6" s="1"/>
  <c r="Q446" i="6"/>
  <c r="N446" i="6"/>
  <c r="L446" i="6"/>
  <c r="K446" i="6"/>
  <c r="T445" i="6"/>
  <c r="S445" i="6"/>
  <c r="U445" i="6" s="1"/>
  <c r="Q445" i="6"/>
  <c r="L445" i="6"/>
  <c r="K445" i="6"/>
  <c r="T444" i="6"/>
  <c r="U444" i="6" s="1"/>
  <c r="S444" i="6"/>
  <c r="Q444" i="6"/>
  <c r="L444" i="6"/>
  <c r="N444" i="6" s="1"/>
  <c r="K444" i="6"/>
  <c r="T443" i="6"/>
  <c r="U443" i="6" s="1"/>
  <c r="S443" i="6"/>
  <c r="Q443" i="6"/>
  <c r="L443" i="6"/>
  <c r="K443" i="6"/>
  <c r="U442" i="6"/>
  <c r="T442" i="6"/>
  <c r="S442" i="6"/>
  <c r="Q442" i="6"/>
  <c r="N442" i="6"/>
  <c r="L442" i="6"/>
  <c r="K442" i="6"/>
  <c r="W441" i="6"/>
  <c r="T441" i="6"/>
  <c r="S441" i="6"/>
  <c r="Q441" i="6"/>
  <c r="L441" i="6"/>
  <c r="K441" i="6"/>
  <c r="T440" i="6"/>
  <c r="S440" i="6"/>
  <c r="U440" i="6" s="1"/>
  <c r="Q440" i="6"/>
  <c r="W440" i="6" s="1"/>
  <c r="N440" i="6"/>
  <c r="L440" i="6"/>
  <c r="K440" i="6"/>
  <c r="T439" i="6"/>
  <c r="S439" i="6"/>
  <c r="U439" i="6" s="1"/>
  <c r="Q439" i="6"/>
  <c r="N439" i="6"/>
  <c r="L439" i="6"/>
  <c r="K439" i="6"/>
  <c r="T438" i="6"/>
  <c r="U438" i="6" s="1"/>
  <c r="S438" i="6"/>
  <c r="Q438" i="6"/>
  <c r="L438" i="6"/>
  <c r="N438" i="6" s="1"/>
  <c r="K438" i="6"/>
  <c r="U437" i="6"/>
  <c r="T437" i="6"/>
  <c r="S437" i="6"/>
  <c r="Q437" i="6"/>
  <c r="N437" i="6"/>
  <c r="L437" i="6"/>
  <c r="K437" i="6"/>
  <c r="T436" i="6"/>
  <c r="S436" i="6"/>
  <c r="U436" i="6" s="1"/>
  <c r="Q436" i="6"/>
  <c r="N436" i="6"/>
  <c r="L436" i="6"/>
  <c r="K436" i="6"/>
  <c r="T435" i="6"/>
  <c r="S435" i="6"/>
  <c r="Q435" i="6"/>
  <c r="N435" i="6"/>
  <c r="L435" i="6"/>
  <c r="K435" i="6"/>
  <c r="U434" i="6"/>
  <c r="T434" i="6"/>
  <c r="S434" i="6"/>
  <c r="Q434" i="6"/>
  <c r="N434" i="6"/>
  <c r="L434" i="6"/>
  <c r="K434" i="6"/>
  <c r="U433" i="6"/>
  <c r="T433" i="6"/>
  <c r="S433" i="6"/>
  <c r="Q433" i="6"/>
  <c r="N433" i="6"/>
  <c r="L433" i="6"/>
  <c r="K433" i="6"/>
  <c r="U432" i="6"/>
  <c r="T432" i="6"/>
  <c r="S432" i="6"/>
  <c r="Q432" i="6"/>
  <c r="N432" i="6"/>
  <c r="L432" i="6"/>
  <c r="K432" i="6"/>
  <c r="T431" i="6"/>
  <c r="S431" i="6"/>
  <c r="U431" i="6" s="1"/>
  <c r="Q431" i="6"/>
  <c r="N431" i="6"/>
  <c r="L431" i="6"/>
  <c r="K431" i="6"/>
  <c r="T430" i="6"/>
  <c r="U430" i="6" s="1"/>
  <c r="S430" i="6"/>
  <c r="Q430" i="6"/>
  <c r="L430" i="6"/>
  <c r="N430" i="6" s="1"/>
  <c r="K430" i="6"/>
  <c r="T429" i="6"/>
  <c r="U429" i="6" s="1"/>
  <c r="S429" i="6"/>
  <c r="Q429" i="6"/>
  <c r="L429" i="6"/>
  <c r="N429" i="6" s="1"/>
  <c r="K429" i="6"/>
  <c r="T428" i="6"/>
  <c r="S428" i="6"/>
  <c r="Q428" i="6"/>
  <c r="L428" i="6"/>
  <c r="N428" i="6" s="1"/>
  <c r="K428" i="6"/>
  <c r="U427" i="6"/>
  <c r="T427" i="6"/>
  <c r="S427" i="6"/>
  <c r="Q427" i="6"/>
  <c r="W427" i="6" s="1"/>
  <c r="N427" i="6"/>
  <c r="L427" i="6"/>
  <c r="K427" i="6"/>
  <c r="T426" i="6"/>
  <c r="U426" i="6" s="1"/>
  <c r="S426" i="6"/>
  <c r="Q426" i="6"/>
  <c r="L426" i="6"/>
  <c r="N426" i="6" s="1"/>
  <c r="K426" i="6"/>
  <c r="T425" i="6"/>
  <c r="U425" i="6" s="1"/>
  <c r="S425" i="6"/>
  <c r="Q425" i="6"/>
  <c r="L425" i="6"/>
  <c r="N425" i="6" s="1"/>
  <c r="K425" i="6"/>
  <c r="T424" i="6"/>
  <c r="S424" i="6"/>
  <c r="Q424" i="6"/>
  <c r="L424" i="6"/>
  <c r="N424" i="6" s="1"/>
  <c r="K424" i="6"/>
  <c r="U423" i="6"/>
  <c r="T423" i="6"/>
  <c r="S423" i="6"/>
  <c r="Q423" i="6"/>
  <c r="W423" i="6" s="1"/>
  <c r="N423" i="6"/>
  <c r="L423" i="6"/>
  <c r="K423" i="6"/>
  <c r="T422" i="6"/>
  <c r="U422" i="6" s="1"/>
  <c r="S422" i="6"/>
  <c r="Q422" i="6"/>
  <c r="L422" i="6"/>
  <c r="N422" i="6" s="1"/>
  <c r="K422" i="6"/>
  <c r="T421" i="6"/>
  <c r="U421" i="6" s="1"/>
  <c r="S421" i="6"/>
  <c r="Q421" i="6"/>
  <c r="L421" i="6"/>
  <c r="K421" i="6"/>
  <c r="U420" i="6"/>
  <c r="T420" i="6"/>
  <c r="S420" i="6"/>
  <c r="Q420" i="6"/>
  <c r="L420" i="6"/>
  <c r="K420" i="6"/>
  <c r="W419" i="6"/>
  <c r="X419" i="6"/>
  <c r="Q419" i="6"/>
  <c r="L419" i="6"/>
  <c r="N419" i="6" s="1"/>
  <c r="K419" i="6"/>
  <c r="W418" i="6"/>
  <c r="Q418" i="6"/>
  <c r="L418" i="6"/>
  <c r="N418" i="6" s="1"/>
  <c r="K418" i="6"/>
  <c r="Q417" i="6"/>
  <c r="N417" i="6"/>
  <c r="L417" i="6"/>
  <c r="K417" i="6"/>
  <c r="W416" i="6"/>
  <c r="X416" i="6" s="1"/>
  <c r="Q416" i="6"/>
  <c r="N416" i="6"/>
  <c r="L416" i="6"/>
  <c r="K416" i="6"/>
  <c r="W415" i="6"/>
  <c r="Q415" i="6"/>
  <c r="L415" i="6"/>
  <c r="N415" i="6" s="1"/>
  <c r="K415" i="6"/>
  <c r="Q414" i="6"/>
  <c r="L414" i="6"/>
  <c r="N414" i="6" s="1"/>
  <c r="K414" i="6"/>
  <c r="Q413" i="6"/>
  <c r="N413" i="6"/>
  <c r="L413" i="6"/>
  <c r="K413" i="6"/>
  <c r="W412" i="6"/>
  <c r="X412" i="6" s="1"/>
  <c r="Q412" i="6"/>
  <c r="N412" i="6"/>
  <c r="L412" i="6"/>
  <c r="K412" i="6"/>
  <c r="W411" i="6"/>
  <c r="Q411" i="6"/>
  <c r="L411" i="6"/>
  <c r="N411" i="6" s="1"/>
  <c r="K411" i="6"/>
  <c r="W410" i="6"/>
  <c r="Q410" i="6"/>
  <c r="L410" i="6"/>
  <c r="N410" i="6" s="1"/>
  <c r="K410" i="6"/>
  <c r="Q409" i="6"/>
  <c r="N409" i="6"/>
  <c r="L409" i="6"/>
  <c r="K409" i="6"/>
  <c r="W408" i="6"/>
  <c r="X408" i="6" s="1"/>
  <c r="Q408" i="6"/>
  <c r="N408" i="6"/>
  <c r="L408" i="6"/>
  <c r="K408" i="6"/>
  <c r="W407" i="6"/>
  <c r="Q407" i="6"/>
  <c r="L407" i="6"/>
  <c r="N407" i="6" s="1"/>
  <c r="K407" i="6"/>
  <c r="W406" i="6"/>
  <c r="Q406" i="6"/>
  <c r="L406" i="6"/>
  <c r="N406" i="6" s="1"/>
  <c r="K406" i="6"/>
  <c r="Q405" i="6"/>
  <c r="N405" i="6"/>
  <c r="L405" i="6"/>
  <c r="K405" i="6"/>
  <c r="W404" i="6"/>
  <c r="X404" i="6" s="1"/>
  <c r="Q404" i="6"/>
  <c r="N404" i="6"/>
  <c r="L404" i="6"/>
  <c r="K404" i="6"/>
  <c r="T403" i="6"/>
  <c r="U403" i="6" s="1"/>
  <c r="S403" i="6"/>
  <c r="Q403" i="6"/>
  <c r="L403" i="6"/>
  <c r="N403" i="6" s="1"/>
  <c r="K403" i="6"/>
  <c r="T402" i="6"/>
  <c r="U402" i="6" s="1"/>
  <c r="S402" i="6"/>
  <c r="Q402" i="6"/>
  <c r="L402" i="6"/>
  <c r="N402" i="6" s="1"/>
  <c r="K402" i="6"/>
  <c r="T401" i="6"/>
  <c r="S401" i="6"/>
  <c r="Q401" i="6"/>
  <c r="L401" i="6"/>
  <c r="N401" i="6" s="1"/>
  <c r="K401" i="6"/>
  <c r="U400" i="6"/>
  <c r="T400" i="6"/>
  <c r="S400" i="6"/>
  <c r="Q400" i="6"/>
  <c r="W400" i="6" s="1"/>
  <c r="N400" i="6"/>
  <c r="L400" i="6"/>
  <c r="K400" i="6"/>
  <c r="T399" i="6"/>
  <c r="U399" i="6" s="1"/>
  <c r="S399" i="6"/>
  <c r="Q399" i="6"/>
  <c r="W399" i="6" s="1"/>
  <c r="L399" i="6"/>
  <c r="N399" i="6" s="1"/>
  <c r="K399" i="6"/>
  <c r="T398" i="6"/>
  <c r="U398" i="6" s="1"/>
  <c r="S398" i="6"/>
  <c r="Q398" i="6"/>
  <c r="L398" i="6"/>
  <c r="K398" i="6"/>
  <c r="T397" i="6"/>
  <c r="S397" i="6"/>
  <c r="U397" i="6" s="1"/>
  <c r="Q397" i="6"/>
  <c r="L397" i="6"/>
  <c r="K397" i="6"/>
  <c r="T396" i="6"/>
  <c r="S396" i="6"/>
  <c r="Q396" i="6"/>
  <c r="L396" i="6"/>
  <c r="K396" i="6"/>
  <c r="T395" i="6"/>
  <c r="U395" i="6" s="1"/>
  <c r="S395" i="6"/>
  <c r="Q395" i="6"/>
  <c r="L395" i="6"/>
  <c r="K395" i="6"/>
  <c r="T394" i="6"/>
  <c r="U394" i="6" s="1"/>
  <c r="S394" i="6"/>
  <c r="Q394" i="6"/>
  <c r="L394" i="6"/>
  <c r="N394" i="6" s="1"/>
  <c r="K394" i="6"/>
  <c r="T393" i="6"/>
  <c r="U393" i="6" s="1"/>
  <c r="S393" i="6"/>
  <c r="Q393" i="6"/>
  <c r="L393" i="6"/>
  <c r="K393" i="6"/>
  <c r="U392" i="6"/>
  <c r="T392" i="6"/>
  <c r="S392" i="6"/>
  <c r="Q392" i="6"/>
  <c r="W392" i="6" s="1"/>
  <c r="L392" i="6"/>
  <c r="K392" i="6"/>
  <c r="U391" i="6"/>
  <c r="T391" i="6"/>
  <c r="S391" i="6"/>
  <c r="Q391" i="6"/>
  <c r="L391" i="6"/>
  <c r="K391" i="6"/>
  <c r="T390" i="6"/>
  <c r="U390" i="6" s="1"/>
  <c r="S390" i="6"/>
  <c r="Q390" i="6"/>
  <c r="L390" i="6"/>
  <c r="N390" i="6" s="1"/>
  <c r="K390" i="6"/>
  <c r="T389" i="6"/>
  <c r="U389" i="6" s="1"/>
  <c r="S389" i="6"/>
  <c r="Q389" i="6"/>
  <c r="L389" i="6"/>
  <c r="K389" i="6"/>
  <c r="T388" i="6"/>
  <c r="S388" i="6"/>
  <c r="U388" i="6" s="1"/>
  <c r="Q388" i="6"/>
  <c r="N388" i="6"/>
  <c r="L388" i="6"/>
  <c r="K388" i="6"/>
  <c r="U387" i="6"/>
  <c r="T387" i="6"/>
  <c r="S387" i="6"/>
  <c r="Q387" i="6"/>
  <c r="L387" i="6"/>
  <c r="K387" i="6"/>
  <c r="U386" i="6"/>
  <c r="T386" i="6"/>
  <c r="S386" i="6"/>
  <c r="Q386" i="6"/>
  <c r="N386" i="6"/>
  <c r="L386" i="6"/>
  <c r="K386" i="6"/>
  <c r="W385" i="6"/>
  <c r="T385" i="6"/>
  <c r="S385" i="6"/>
  <c r="Q385" i="6"/>
  <c r="L385" i="6"/>
  <c r="N385" i="6" s="1"/>
  <c r="K385" i="6"/>
  <c r="U384" i="6"/>
  <c r="T384" i="6"/>
  <c r="S384" i="6"/>
  <c r="Q384" i="6"/>
  <c r="N384" i="6"/>
  <c r="L384" i="6"/>
  <c r="K384" i="6"/>
  <c r="T383" i="6"/>
  <c r="S383" i="6"/>
  <c r="Q383" i="6"/>
  <c r="L383" i="6"/>
  <c r="N383" i="6" s="1"/>
  <c r="K383" i="6"/>
  <c r="T382" i="6"/>
  <c r="U382" i="6" s="1"/>
  <c r="S382" i="6"/>
  <c r="Q382" i="6"/>
  <c r="W382" i="6" s="1"/>
  <c r="X382" i="6" s="1"/>
  <c r="L382" i="6"/>
  <c r="N382" i="6" s="1"/>
  <c r="K382" i="6"/>
  <c r="T381" i="6"/>
  <c r="U381" i="6" s="1"/>
  <c r="S381" i="6"/>
  <c r="Q381" i="6"/>
  <c r="L381" i="6"/>
  <c r="N381" i="6" s="1"/>
  <c r="K381" i="6"/>
  <c r="T380" i="6"/>
  <c r="U380" i="6" s="1"/>
  <c r="S380" i="6"/>
  <c r="Q380" i="6"/>
  <c r="L380" i="6"/>
  <c r="K380" i="6"/>
  <c r="T379" i="6"/>
  <c r="S379" i="6"/>
  <c r="U379" i="6" s="1"/>
  <c r="Q379" i="6"/>
  <c r="N379" i="6"/>
  <c r="L379" i="6"/>
  <c r="K379" i="6"/>
  <c r="T378" i="6"/>
  <c r="S378" i="6"/>
  <c r="Q378" i="6"/>
  <c r="L378" i="6"/>
  <c r="N378" i="6" s="1"/>
  <c r="K378" i="6"/>
  <c r="U377" i="6"/>
  <c r="T377" i="6"/>
  <c r="S377" i="6"/>
  <c r="Q377" i="6"/>
  <c r="N377" i="6"/>
  <c r="L377" i="6"/>
  <c r="K377" i="6"/>
  <c r="U376" i="6"/>
  <c r="T376" i="6"/>
  <c r="S376" i="6"/>
  <c r="Q376" i="6"/>
  <c r="N376" i="6"/>
  <c r="L376" i="6"/>
  <c r="K376" i="6"/>
  <c r="T375" i="6"/>
  <c r="S375" i="6"/>
  <c r="U375" i="6" s="1"/>
  <c r="Q375" i="6"/>
  <c r="N375" i="6"/>
  <c r="L375" i="6"/>
  <c r="K375" i="6"/>
  <c r="T374" i="6"/>
  <c r="S374" i="6"/>
  <c r="Q374" i="6"/>
  <c r="L374" i="6"/>
  <c r="N374" i="6" s="1"/>
  <c r="K374" i="6"/>
  <c r="U373" i="6"/>
  <c r="T373" i="6"/>
  <c r="S373" i="6"/>
  <c r="Q373" i="6"/>
  <c r="L373" i="6"/>
  <c r="K373" i="6"/>
  <c r="T372" i="6"/>
  <c r="S372" i="6"/>
  <c r="Q372" i="6"/>
  <c r="L372" i="6"/>
  <c r="N372" i="6" s="1"/>
  <c r="K372" i="6"/>
  <c r="U371" i="6"/>
  <c r="T371" i="6"/>
  <c r="S371" i="6"/>
  <c r="Q371" i="6"/>
  <c r="N371" i="6"/>
  <c r="L371" i="6"/>
  <c r="K371" i="6"/>
  <c r="W370" i="6"/>
  <c r="T370" i="6"/>
  <c r="U370" i="6" s="1"/>
  <c r="S370" i="6"/>
  <c r="Q370" i="6"/>
  <c r="L370" i="6"/>
  <c r="N370" i="6" s="1"/>
  <c r="K370" i="6"/>
  <c r="U369" i="6"/>
  <c r="T369" i="6"/>
  <c r="S369" i="6"/>
  <c r="Q369" i="6"/>
  <c r="N369" i="6"/>
  <c r="L369" i="6"/>
  <c r="K369" i="6"/>
  <c r="W368" i="6"/>
  <c r="T368" i="6"/>
  <c r="S368" i="6"/>
  <c r="Q368" i="6"/>
  <c r="L368" i="6"/>
  <c r="N368" i="6" s="1"/>
  <c r="K368" i="6"/>
  <c r="U367" i="6"/>
  <c r="T367" i="6"/>
  <c r="S367" i="6"/>
  <c r="Q367" i="6"/>
  <c r="L367" i="6"/>
  <c r="K367" i="6"/>
  <c r="T366" i="6"/>
  <c r="S366" i="6"/>
  <c r="Q366" i="6"/>
  <c r="L366" i="6"/>
  <c r="K366" i="6"/>
  <c r="T365" i="6"/>
  <c r="S365" i="6"/>
  <c r="Q365" i="6"/>
  <c r="W365" i="6" s="1"/>
  <c r="X365" i="6" s="1"/>
  <c r="L365" i="6"/>
  <c r="N365" i="6" s="1"/>
  <c r="K365" i="6"/>
  <c r="U364" i="6"/>
  <c r="T364" i="6"/>
  <c r="S364" i="6"/>
  <c r="Q364" i="6"/>
  <c r="N364" i="6"/>
  <c r="L364" i="6"/>
  <c r="K364" i="6"/>
  <c r="X363" i="6"/>
  <c r="T363" i="6"/>
  <c r="S363" i="6"/>
  <c r="Q363" i="6"/>
  <c r="W363" i="6" s="1"/>
  <c r="L363" i="6"/>
  <c r="N363" i="6" s="1"/>
  <c r="K363" i="6"/>
  <c r="T362" i="6"/>
  <c r="U362" i="6" s="1"/>
  <c r="S362" i="6"/>
  <c r="Q362" i="6"/>
  <c r="L362" i="6"/>
  <c r="N362" i="6" s="1"/>
  <c r="K362" i="6"/>
  <c r="T361" i="6"/>
  <c r="U361" i="6" s="1"/>
  <c r="S361" i="6"/>
  <c r="Q361" i="6"/>
  <c r="L361" i="6"/>
  <c r="N361" i="6" s="1"/>
  <c r="K361" i="6"/>
  <c r="T360" i="6"/>
  <c r="U360" i="6" s="1"/>
  <c r="S360" i="6"/>
  <c r="Q360" i="6"/>
  <c r="L360" i="6"/>
  <c r="N360" i="6" s="1"/>
  <c r="K360" i="6"/>
  <c r="T359" i="6"/>
  <c r="U359" i="6" s="1"/>
  <c r="S359" i="6"/>
  <c r="Q359" i="6"/>
  <c r="L359" i="6"/>
  <c r="N359" i="6" s="1"/>
  <c r="K359" i="6"/>
  <c r="U358" i="6"/>
  <c r="T358" i="6"/>
  <c r="S358" i="6"/>
  <c r="Q358" i="6"/>
  <c r="N358" i="6"/>
  <c r="L358" i="6"/>
  <c r="K358" i="6"/>
  <c r="T357" i="6"/>
  <c r="S357" i="6"/>
  <c r="Q357" i="6"/>
  <c r="L357" i="6"/>
  <c r="K357" i="6"/>
  <c r="X356" i="6"/>
  <c r="T356" i="6"/>
  <c r="S356" i="6"/>
  <c r="U356" i="6" s="1"/>
  <c r="Q356" i="6"/>
  <c r="W356" i="6" s="1"/>
  <c r="N356" i="6"/>
  <c r="L356" i="6"/>
  <c r="K356" i="6"/>
  <c r="W355" i="6"/>
  <c r="T355" i="6"/>
  <c r="S355" i="6"/>
  <c r="U355" i="6" s="1"/>
  <c r="Q355" i="6"/>
  <c r="N355" i="6"/>
  <c r="L355" i="6"/>
  <c r="K355" i="6"/>
  <c r="T354" i="6"/>
  <c r="U354" i="6" s="1"/>
  <c r="S354" i="6"/>
  <c r="Q354" i="6"/>
  <c r="L354" i="6"/>
  <c r="N354" i="6" s="1"/>
  <c r="K354" i="6"/>
  <c r="U353" i="6"/>
  <c r="T353" i="6"/>
  <c r="S353" i="6"/>
  <c r="Q353" i="6"/>
  <c r="L353" i="6"/>
  <c r="K353" i="6"/>
  <c r="W352" i="6"/>
  <c r="T352" i="6"/>
  <c r="U352" i="6" s="1"/>
  <c r="S352" i="6"/>
  <c r="Q352" i="6"/>
  <c r="L352" i="6"/>
  <c r="K352" i="6"/>
  <c r="U351" i="6"/>
  <c r="T351" i="6"/>
  <c r="S351" i="6"/>
  <c r="Q351" i="6"/>
  <c r="N351" i="6"/>
  <c r="L351" i="6"/>
  <c r="K351" i="6"/>
  <c r="T350" i="6"/>
  <c r="S350" i="6"/>
  <c r="Q350" i="6"/>
  <c r="W350" i="6" s="1"/>
  <c r="L350" i="6"/>
  <c r="N350" i="6" s="1"/>
  <c r="K350" i="6"/>
  <c r="U349" i="6"/>
  <c r="T349" i="6"/>
  <c r="S349" i="6"/>
  <c r="Q349" i="6"/>
  <c r="L349" i="6"/>
  <c r="K349" i="6"/>
  <c r="T348" i="6"/>
  <c r="S348" i="6"/>
  <c r="U348" i="6" s="1"/>
  <c r="Q348" i="6"/>
  <c r="N348" i="6"/>
  <c r="L348" i="6"/>
  <c r="K348" i="6"/>
  <c r="T347" i="6"/>
  <c r="S347" i="6"/>
  <c r="Q347" i="6"/>
  <c r="L347" i="6"/>
  <c r="N347" i="6" s="1"/>
  <c r="K347" i="6"/>
  <c r="W346" i="6"/>
  <c r="U346" i="6"/>
  <c r="Q346" i="6"/>
  <c r="N346" i="6"/>
  <c r="L346" i="6"/>
  <c r="K346" i="6"/>
  <c r="W345" i="6"/>
  <c r="T345" i="6"/>
  <c r="S345" i="6"/>
  <c r="U345" i="6" s="1"/>
  <c r="Q345" i="6"/>
  <c r="L345" i="6"/>
  <c r="K345" i="6"/>
  <c r="T344" i="6"/>
  <c r="S344" i="6"/>
  <c r="Q344" i="6"/>
  <c r="L344" i="6"/>
  <c r="N344" i="6" s="1"/>
  <c r="K344" i="6"/>
  <c r="T343" i="6"/>
  <c r="U343" i="6" s="1"/>
  <c r="S343" i="6"/>
  <c r="Q343" i="6"/>
  <c r="L343" i="6"/>
  <c r="N343" i="6" s="1"/>
  <c r="K343" i="6"/>
  <c r="T342" i="6"/>
  <c r="U342" i="6" s="1"/>
  <c r="S342" i="6"/>
  <c r="Q342" i="6"/>
  <c r="L342" i="6"/>
  <c r="N342" i="6" s="1"/>
  <c r="K342" i="6"/>
  <c r="T341" i="6"/>
  <c r="U341" i="6" s="1"/>
  <c r="S341" i="6"/>
  <c r="Q341" i="6"/>
  <c r="L341" i="6"/>
  <c r="N341" i="6" s="1"/>
  <c r="K341" i="6"/>
  <c r="S340" i="6"/>
  <c r="U340" i="6" s="1"/>
  <c r="Q340" i="6"/>
  <c r="N340" i="6"/>
  <c r="L340" i="6"/>
  <c r="K340" i="6"/>
  <c r="U339" i="6"/>
  <c r="T339" i="6"/>
  <c r="S339" i="6"/>
  <c r="Q339" i="6"/>
  <c r="N339" i="6"/>
  <c r="L339" i="6"/>
  <c r="K339" i="6"/>
  <c r="T338" i="6"/>
  <c r="S338" i="6"/>
  <c r="Q338" i="6"/>
  <c r="N338" i="6"/>
  <c r="L338" i="6"/>
  <c r="K338" i="6"/>
  <c r="T337" i="6"/>
  <c r="S337" i="6"/>
  <c r="Q337" i="6"/>
  <c r="L337" i="6"/>
  <c r="K337" i="6"/>
  <c r="T336" i="6"/>
  <c r="U336" i="6" s="1"/>
  <c r="S336" i="6"/>
  <c r="Q336" i="6"/>
  <c r="W336" i="6" s="1"/>
  <c r="X336" i="6" s="1"/>
  <c r="L336" i="6"/>
  <c r="N336" i="6" s="1"/>
  <c r="K336" i="6"/>
  <c r="X335" i="6"/>
  <c r="W335" i="6"/>
  <c r="T335" i="6"/>
  <c r="S335" i="6"/>
  <c r="Q335" i="6"/>
  <c r="L335" i="6"/>
  <c r="N335" i="6" s="1"/>
  <c r="K335" i="6"/>
  <c r="T334" i="6"/>
  <c r="U334" i="6" s="1"/>
  <c r="S334" i="6"/>
  <c r="Q334" i="6"/>
  <c r="L334" i="6"/>
  <c r="N334" i="6" s="1"/>
  <c r="K334" i="6"/>
  <c r="T333" i="6"/>
  <c r="U333" i="6" s="1"/>
  <c r="S333" i="6"/>
  <c r="Q333" i="6"/>
  <c r="L333" i="6"/>
  <c r="N333" i="6" s="1"/>
  <c r="K333" i="6"/>
  <c r="T332" i="6"/>
  <c r="U332" i="6" s="1"/>
  <c r="S332" i="6"/>
  <c r="Q332" i="6"/>
  <c r="L332" i="6"/>
  <c r="N332" i="6" s="1"/>
  <c r="K332" i="6"/>
  <c r="T331" i="6"/>
  <c r="S331" i="6"/>
  <c r="Q331" i="6"/>
  <c r="L331" i="6"/>
  <c r="N331" i="6" s="1"/>
  <c r="K331" i="6"/>
  <c r="U330" i="6"/>
  <c r="T330" i="6"/>
  <c r="S330" i="6"/>
  <c r="Q330" i="6"/>
  <c r="N330" i="6"/>
  <c r="L330" i="6"/>
  <c r="K330" i="6"/>
  <c r="T329" i="6"/>
  <c r="U329" i="6" s="1"/>
  <c r="S329" i="6"/>
  <c r="Q329" i="6"/>
  <c r="L329" i="6"/>
  <c r="N329" i="6" s="1"/>
  <c r="K329" i="6"/>
  <c r="T328" i="6"/>
  <c r="S328" i="6"/>
  <c r="Q328" i="6"/>
  <c r="L328" i="6"/>
  <c r="K328" i="6"/>
  <c r="T327" i="6"/>
  <c r="S327" i="6"/>
  <c r="U327" i="6" s="1"/>
  <c r="Q327" i="6"/>
  <c r="N327" i="6"/>
  <c r="L327" i="6"/>
  <c r="K327" i="6"/>
  <c r="T326" i="6"/>
  <c r="S326" i="6"/>
  <c r="Q326" i="6"/>
  <c r="L326" i="6"/>
  <c r="K326" i="6"/>
  <c r="U325" i="6"/>
  <c r="T325" i="6"/>
  <c r="S325" i="6"/>
  <c r="Q325" i="6"/>
  <c r="W325" i="6" s="1"/>
  <c r="L325" i="6"/>
  <c r="N324" i="6" s="1"/>
  <c r="K325" i="6"/>
  <c r="U324" i="6"/>
  <c r="T324" i="6"/>
  <c r="S324" i="6"/>
  <c r="Q324" i="6"/>
  <c r="L324" i="6"/>
  <c r="K324" i="6"/>
  <c r="U323" i="6"/>
  <c r="T323" i="6"/>
  <c r="S323" i="6"/>
  <c r="Q323" i="6"/>
  <c r="N323" i="6"/>
  <c r="L323" i="6"/>
  <c r="K323" i="6"/>
  <c r="U322" i="6"/>
  <c r="T322" i="6"/>
  <c r="S322" i="6"/>
  <c r="Q322" i="6"/>
  <c r="N322" i="6"/>
  <c r="L322" i="6"/>
  <c r="K322" i="6"/>
  <c r="W321" i="6"/>
  <c r="T321" i="6"/>
  <c r="S321" i="6"/>
  <c r="Q321" i="6"/>
  <c r="L321" i="6"/>
  <c r="N321" i="6" s="1"/>
  <c r="K321" i="6"/>
  <c r="U320" i="6"/>
  <c r="T320" i="6"/>
  <c r="S320" i="6"/>
  <c r="Q320" i="6"/>
  <c r="N320" i="6"/>
  <c r="L320" i="6"/>
  <c r="K320" i="6"/>
  <c r="T319" i="6"/>
  <c r="U319" i="6" s="1"/>
  <c r="S319" i="6"/>
  <c r="Q319" i="6"/>
  <c r="L319" i="6"/>
  <c r="K319" i="6"/>
  <c r="T318" i="6"/>
  <c r="U318" i="6" s="1"/>
  <c r="S318" i="6"/>
  <c r="Q318" i="6"/>
  <c r="L318" i="6"/>
  <c r="N318" i="6" s="1"/>
  <c r="K318" i="6"/>
  <c r="T317" i="6"/>
  <c r="S317" i="6"/>
  <c r="Q317" i="6"/>
  <c r="L317" i="6"/>
  <c r="K317" i="6"/>
  <c r="U316" i="6"/>
  <c r="T316" i="6"/>
  <c r="S316" i="6"/>
  <c r="Q316" i="6"/>
  <c r="N316" i="6"/>
  <c r="L316" i="6"/>
  <c r="K316" i="6"/>
  <c r="T315" i="6"/>
  <c r="S315" i="6"/>
  <c r="U315" i="6" s="1"/>
  <c r="Q315" i="6"/>
  <c r="N315" i="6"/>
  <c r="L315" i="6"/>
  <c r="K315" i="6"/>
  <c r="U314" i="6"/>
  <c r="T314" i="6"/>
  <c r="S314" i="6"/>
  <c r="Q314" i="6"/>
  <c r="N314" i="6"/>
  <c r="L314" i="6"/>
  <c r="K314" i="6"/>
  <c r="U313" i="6"/>
  <c r="T313" i="6"/>
  <c r="S313" i="6"/>
  <c r="Q313" i="6"/>
  <c r="N313" i="6"/>
  <c r="L313" i="6"/>
  <c r="K313" i="6"/>
  <c r="U312" i="6"/>
  <c r="T312" i="6"/>
  <c r="S312" i="6"/>
  <c r="Q312" i="6"/>
  <c r="L312" i="6"/>
  <c r="K312" i="6"/>
  <c r="U311" i="6"/>
  <c r="T311" i="6"/>
  <c r="S311" i="6"/>
  <c r="Q311" i="6"/>
  <c r="N311" i="6"/>
  <c r="L311" i="6"/>
  <c r="K311" i="6"/>
  <c r="W310" i="6"/>
  <c r="T310" i="6"/>
  <c r="S310" i="6"/>
  <c r="Q310" i="6"/>
  <c r="X310" i="6" s="1"/>
  <c r="L310" i="6"/>
  <c r="N310" i="6" s="1"/>
  <c r="K310" i="6"/>
  <c r="T309" i="6"/>
  <c r="U309" i="6" s="1"/>
  <c r="S309" i="6"/>
  <c r="Q309" i="6"/>
  <c r="L309" i="6"/>
  <c r="N309" i="6" s="1"/>
  <c r="K309" i="6"/>
  <c r="T308" i="6"/>
  <c r="U308" i="6" s="1"/>
  <c r="S308" i="6"/>
  <c r="Q308" i="6"/>
  <c r="L308" i="6"/>
  <c r="K308" i="6"/>
  <c r="T307" i="6"/>
  <c r="U307" i="6" s="1"/>
  <c r="S307" i="6"/>
  <c r="Q307" i="6"/>
  <c r="L307" i="6"/>
  <c r="N307" i="6" s="1"/>
  <c r="K307" i="6"/>
  <c r="U306" i="6"/>
  <c r="T306" i="6"/>
  <c r="S306" i="6"/>
  <c r="Q306" i="6"/>
  <c r="L306" i="6"/>
  <c r="K306" i="6"/>
  <c r="T305" i="6"/>
  <c r="S305" i="6"/>
  <c r="U305" i="6" s="1"/>
  <c r="Q305" i="6"/>
  <c r="L305" i="6"/>
  <c r="K305" i="6"/>
  <c r="U304" i="6"/>
  <c r="T304" i="6"/>
  <c r="S304" i="6"/>
  <c r="Q304" i="6"/>
  <c r="W304" i="6" s="1"/>
  <c r="L304" i="6"/>
  <c r="K304" i="6"/>
  <c r="T303" i="6"/>
  <c r="S303" i="6"/>
  <c r="U303" i="6" s="1"/>
  <c r="Q303" i="6"/>
  <c r="N303" i="6"/>
  <c r="L303" i="6"/>
  <c r="K303" i="6"/>
  <c r="T302" i="6"/>
  <c r="U302" i="6" s="1"/>
  <c r="S302" i="6"/>
  <c r="Q302" i="6"/>
  <c r="L302" i="6"/>
  <c r="N302" i="6" s="1"/>
  <c r="K302" i="6"/>
  <c r="T301" i="6"/>
  <c r="S301" i="6"/>
  <c r="U301" i="6" s="1"/>
  <c r="Q301" i="6"/>
  <c r="N301" i="6"/>
  <c r="L301" i="6"/>
  <c r="K301" i="6"/>
  <c r="W300" i="6"/>
  <c r="T300" i="6"/>
  <c r="U300" i="6" s="1"/>
  <c r="S300" i="6"/>
  <c r="Q300" i="6"/>
  <c r="L300" i="6"/>
  <c r="N300" i="6" s="1"/>
  <c r="K300" i="6"/>
  <c r="T299" i="6"/>
  <c r="S299" i="6"/>
  <c r="U299" i="6" s="1"/>
  <c r="Q299" i="6"/>
  <c r="N299" i="6"/>
  <c r="L299" i="6"/>
  <c r="K299" i="6"/>
  <c r="T298" i="6"/>
  <c r="S298" i="6"/>
  <c r="Q298" i="6"/>
  <c r="L298" i="6"/>
  <c r="N298" i="6" s="1"/>
  <c r="K298" i="6"/>
  <c r="T297" i="6"/>
  <c r="S297" i="6"/>
  <c r="U297" i="6" s="1"/>
  <c r="Q297" i="6"/>
  <c r="N297" i="6"/>
  <c r="L297" i="6"/>
  <c r="K297" i="6"/>
  <c r="S296" i="6"/>
  <c r="U296" i="6" s="1"/>
  <c r="Q296" i="6"/>
  <c r="L296" i="6"/>
  <c r="N296" i="6" s="1"/>
  <c r="K296" i="6"/>
  <c r="U295" i="6"/>
  <c r="T295" i="6"/>
  <c r="S295" i="6"/>
  <c r="Q295" i="6"/>
  <c r="N295" i="6"/>
  <c r="L295" i="6"/>
  <c r="K295" i="6"/>
  <c r="T294" i="6"/>
  <c r="U294" i="6" s="1"/>
  <c r="S294" i="6"/>
  <c r="Q294" i="6"/>
  <c r="L294" i="6"/>
  <c r="K294" i="6"/>
  <c r="T293" i="6"/>
  <c r="U293" i="6" s="1"/>
  <c r="S293" i="6"/>
  <c r="Q293" i="6"/>
  <c r="L293" i="6"/>
  <c r="N293" i="6" s="1"/>
  <c r="K293" i="6"/>
  <c r="U292" i="6"/>
  <c r="T292" i="6"/>
  <c r="S292" i="6"/>
  <c r="Q292" i="6"/>
  <c r="N292" i="6"/>
  <c r="L292" i="6"/>
  <c r="K292" i="6"/>
  <c r="T291" i="6"/>
  <c r="U291" i="6" s="1"/>
  <c r="S291" i="6"/>
  <c r="Q291" i="6"/>
  <c r="L291" i="6"/>
  <c r="K291" i="6"/>
  <c r="W290" i="6"/>
  <c r="T290" i="6"/>
  <c r="U290" i="6" s="1"/>
  <c r="S290" i="6"/>
  <c r="Q290" i="6"/>
  <c r="L290" i="6"/>
  <c r="N290" i="6" s="1"/>
  <c r="K290" i="6"/>
  <c r="T289" i="6"/>
  <c r="S289" i="6"/>
  <c r="W289" i="6" s="1"/>
  <c r="X289" i="6" s="1"/>
  <c r="Q289" i="6"/>
  <c r="L289" i="6"/>
  <c r="K289" i="6"/>
  <c r="T288" i="6"/>
  <c r="S288" i="6"/>
  <c r="Q288" i="6"/>
  <c r="L288" i="6"/>
  <c r="N288" i="6" s="1"/>
  <c r="K288" i="6"/>
  <c r="U287" i="6"/>
  <c r="T287" i="6"/>
  <c r="S287" i="6"/>
  <c r="Q287" i="6"/>
  <c r="N287" i="6"/>
  <c r="L287" i="6"/>
  <c r="K287" i="6"/>
  <c r="T286" i="6"/>
  <c r="S286" i="6"/>
  <c r="U286" i="6" s="1"/>
  <c r="Q286" i="6"/>
  <c r="N286" i="6"/>
  <c r="L286" i="6"/>
  <c r="K286" i="6"/>
  <c r="T285" i="6"/>
  <c r="S285" i="6"/>
  <c r="Q285" i="6"/>
  <c r="L285" i="6"/>
  <c r="K285" i="6"/>
  <c r="X284" i="6"/>
  <c r="T284" i="6"/>
  <c r="U284" i="6" s="1"/>
  <c r="S284" i="6"/>
  <c r="Q284" i="6"/>
  <c r="W284" i="6" s="1"/>
  <c r="L284" i="6"/>
  <c r="N284" i="6" s="1"/>
  <c r="K284" i="6"/>
  <c r="T283" i="6"/>
  <c r="U283" i="6" s="1"/>
  <c r="S283" i="6"/>
  <c r="Q283" i="6"/>
  <c r="L283" i="6"/>
  <c r="K283" i="6"/>
  <c r="T282" i="6"/>
  <c r="S282" i="6"/>
  <c r="U282" i="6" s="1"/>
  <c r="Q282" i="6"/>
  <c r="N282" i="6"/>
  <c r="L282" i="6"/>
  <c r="K282" i="6"/>
  <c r="T281" i="6"/>
  <c r="U281" i="6" s="1"/>
  <c r="S281" i="6"/>
  <c r="Q281" i="6"/>
  <c r="L281" i="6"/>
  <c r="K281" i="6"/>
  <c r="U280" i="6"/>
  <c r="T280" i="6"/>
  <c r="S280" i="6"/>
  <c r="Q280" i="6"/>
  <c r="N280" i="6"/>
  <c r="L280" i="6"/>
  <c r="K280" i="6"/>
  <c r="T279" i="6"/>
  <c r="U279" i="6" s="1"/>
  <c r="S279" i="6"/>
  <c r="Q279" i="6"/>
  <c r="L279" i="6"/>
  <c r="K279" i="6"/>
  <c r="W278" i="6"/>
  <c r="T278" i="6"/>
  <c r="U278" i="6" s="1"/>
  <c r="S278" i="6"/>
  <c r="Q278" i="6"/>
  <c r="L278" i="6"/>
  <c r="N278" i="6" s="1"/>
  <c r="K278" i="6"/>
  <c r="T277" i="6"/>
  <c r="S277" i="6"/>
  <c r="U277" i="6" s="1"/>
  <c r="Q277" i="6"/>
  <c r="L277" i="6"/>
  <c r="K277" i="6"/>
  <c r="X276" i="6"/>
  <c r="T276" i="6"/>
  <c r="S276" i="6"/>
  <c r="W276" i="6" s="1"/>
  <c r="Q276" i="6"/>
  <c r="L276" i="6"/>
  <c r="N276" i="6" s="1"/>
  <c r="K276" i="6"/>
  <c r="U275" i="6"/>
  <c r="T275" i="6"/>
  <c r="S275" i="6"/>
  <c r="Q275" i="6"/>
  <c r="W275" i="6" s="1"/>
  <c r="N275" i="6"/>
  <c r="L275" i="6"/>
  <c r="K275" i="6"/>
  <c r="T274" i="6"/>
  <c r="S274" i="6"/>
  <c r="Q274" i="6"/>
  <c r="L274" i="6"/>
  <c r="K274" i="6"/>
  <c r="T273" i="6"/>
  <c r="U273" i="6" s="1"/>
  <c r="S273" i="6"/>
  <c r="Q273" i="6"/>
  <c r="W273" i="6" s="1"/>
  <c r="X273" i="6" s="1"/>
  <c r="L273" i="6"/>
  <c r="N273" i="6" s="1"/>
  <c r="K273" i="6"/>
  <c r="U272" i="6"/>
  <c r="T272" i="6"/>
  <c r="S272" i="6"/>
  <c r="Q272" i="6"/>
  <c r="N272" i="6"/>
  <c r="L272" i="6"/>
  <c r="K272" i="6"/>
  <c r="U271" i="6"/>
  <c r="T271" i="6"/>
  <c r="S271" i="6"/>
  <c r="Q271" i="6"/>
  <c r="N271" i="6"/>
  <c r="L271" i="6"/>
  <c r="K271" i="6"/>
  <c r="T270" i="6"/>
  <c r="S270" i="6"/>
  <c r="U270" i="6" s="1"/>
  <c r="Q270" i="6"/>
  <c r="L270" i="6"/>
  <c r="K270" i="6"/>
  <c r="T269" i="6"/>
  <c r="S269" i="6"/>
  <c r="Q269" i="6"/>
  <c r="L269" i="6"/>
  <c r="K269" i="6"/>
  <c r="W268" i="6"/>
  <c r="T268" i="6"/>
  <c r="U268" i="6" s="1"/>
  <c r="S268" i="6"/>
  <c r="Q268" i="6"/>
  <c r="L268" i="6"/>
  <c r="N268" i="6" s="1"/>
  <c r="K268" i="6"/>
  <c r="T267" i="6"/>
  <c r="S267" i="6"/>
  <c r="U267" i="6" s="1"/>
  <c r="Q267" i="6"/>
  <c r="L267" i="6"/>
  <c r="K267" i="6"/>
  <c r="X266" i="6"/>
  <c r="T266" i="6"/>
  <c r="S266" i="6"/>
  <c r="W266" i="6" s="1"/>
  <c r="Q266" i="6"/>
  <c r="L266" i="6"/>
  <c r="N266" i="6" s="1"/>
  <c r="K266" i="6"/>
  <c r="U265" i="6"/>
  <c r="T265" i="6"/>
  <c r="S265" i="6"/>
  <c r="Q265" i="6"/>
  <c r="W265" i="6" s="1"/>
  <c r="N265" i="6"/>
  <c r="L265" i="6"/>
  <c r="K265" i="6"/>
  <c r="T264" i="6"/>
  <c r="U264" i="6" s="1"/>
  <c r="S264" i="6"/>
  <c r="Q264" i="6"/>
  <c r="L264" i="6"/>
  <c r="N264" i="6" s="1"/>
  <c r="K264" i="6"/>
  <c r="T263" i="6"/>
  <c r="U263" i="6" s="1"/>
  <c r="S263" i="6"/>
  <c r="Q263" i="6"/>
  <c r="L263" i="6"/>
  <c r="N263" i="6" s="1"/>
  <c r="K263" i="6"/>
  <c r="T262" i="6"/>
  <c r="S262" i="6"/>
  <c r="Q262" i="6"/>
  <c r="L262" i="6"/>
  <c r="N262" i="6" s="1"/>
  <c r="K262" i="6"/>
  <c r="U261" i="6"/>
  <c r="T261" i="6"/>
  <c r="S261" i="6"/>
  <c r="Q261" i="6"/>
  <c r="N261" i="6"/>
  <c r="L261" i="6"/>
  <c r="K261" i="6"/>
  <c r="W260" i="6"/>
  <c r="T260" i="6"/>
  <c r="U260" i="6" s="1"/>
  <c r="S260" i="6"/>
  <c r="Q260" i="6"/>
  <c r="L260" i="6"/>
  <c r="N260" i="6" s="1"/>
  <c r="K260" i="6"/>
  <c r="T259" i="6"/>
  <c r="U259" i="6" s="1"/>
  <c r="S259" i="6"/>
  <c r="Q259" i="6"/>
  <c r="L259" i="6"/>
  <c r="N259" i="6" s="1"/>
  <c r="K259" i="6"/>
  <c r="T258" i="6"/>
  <c r="S258" i="6"/>
  <c r="W258" i="6" s="1"/>
  <c r="X258" i="6" s="1"/>
  <c r="Q258" i="6"/>
  <c r="L258" i="6"/>
  <c r="N258" i="6" s="1"/>
  <c r="K258" i="6"/>
  <c r="U257" i="6"/>
  <c r="T257" i="6"/>
  <c r="S257" i="6"/>
  <c r="Q257" i="6"/>
  <c r="W257" i="6" s="1"/>
  <c r="N257" i="6"/>
  <c r="L257" i="6"/>
  <c r="K257" i="6"/>
  <c r="T256" i="6"/>
  <c r="U256" i="6" s="1"/>
  <c r="S256" i="6"/>
  <c r="Q256" i="6"/>
  <c r="L256" i="6"/>
  <c r="N256" i="6" s="1"/>
  <c r="K256" i="6"/>
  <c r="T255" i="6"/>
  <c r="U255" i="6" s="1"/>
  <c r="S255" i="6"/>
  <c r="Q255" i="6"/>
  <c r="L255" i="6"/>
  <c r="N255" i="6" s="1"/>
  <c r="K255" i="6"/>
  <c r="T254" i="6"/>
  <c r="S254" i="6"/>
  <c r="Q254" i="6"/>
  <c r="L254" i="6"/>
  <c r="N254" i="6" s="1"/>
  <c r="K254" i="6"/>
  <c r="U253" i="6"/>
  <c r="T253" i="6"/>
  <c r="S253" i="6"/>
  <c r="Q253" i="6"/>
  <c r="N253" i="6"/>
  <c r="L253" i="6"/>
  <c r="K253" i="6"/>
  <c r="T252" i="6"/>
  <c r="U252" i="6" s="1"/>
  <c r="S252" i="6"/>
  <c r="Q252" i="6"/>
  <c r="L252" i="6"/>
  <c r="K252" i="6"/>
  <c r="W251" i="6"/>
  <c r="T251" i="6"/>
  <c r="U251" i="6" s="1"/>
  <c r="S251" i="6"/>
  <c r="Q251" i="6"/>
  <c r="L251" i="6"/>
  <c r="K251" i="6"/>
  <c r="T250" i="6"/>
  <c r="S250" i="6"/>
  <c r="U250" i="6" s="1"/>
  <c r="Q250" i="6"/>
  <c r="L250" i="6"/>
  <c r="N251" i="6" s="1"/>
  <c r="K250" i="6"/>
  <c r="X249" i="6"/>
  <c r="T249" i="6"/>
  <c r="S249" i="6"/>
  <c r="W249" i="6" s="1"/>
  <c r="Q249" i="6"/>
  <c r="L249" i="6"/>
  <c r="N249" i="6" s="1"/>
  <c r="K249" i="6"/>
  <c r="U248" i="6"/>
  <c r="T248" i="6"/>
  <c r="S248" i="6"/>
  <c r="Q248" i="6"/>
  <c r="W248" i="6" s="1"/>
  <c r="N248" i="6"/>
  <c r="L248" i="6"/>
  <c r="K248" i="6"/>
  <c r="T247" i="6"/>
  <c r="U247" i="6" s="1"/>
  <c r="S247" i="6"/>
  <c r="Q247" i="6"/>
  <c r="L247" i="6"/>
  <c r="K247" i="6"/>
  <c r="T246" i="6"/>
  <c r="U246" i="6" s="1"/>
  <c r="S246" i="6"/>
  <c r="Q246" i="6"/>
  <c r="L246" i="6"/>
  <c r="K246" i="6"/>
  <c r="T245" i="6"/>
  <c r="S245" i="6"/>
  <c r="Q245" i="6"/>
  <c r="L245" i="6"/>
  <c r="N245" i="6" s="1"/>
  <c r="K245" i="6"/>
  <c r="U244" i="6"/>
  <c r="T244" i="6"/>
  <c r="S244" i="6"/>
  <c r="Q244" i="6"/>
  <c r="L244" i="6"/>
  <c r="K244" i="6"/>
  <c r="U243" i="6"/>
  <c r="T243" i="6"/>
  <c r="S243" i="6"/>
  <c r="Q243" i="6"/>
  <c r="N243" i="6"/>
  <c r="L243" i="6"/>
  <c r="K243" i="6"/>
  <c r="W242" i="6"/>
  <c r="T242" i="6"/>
  <c r="U242" i="6" s="1"/>
  <c r="S242" i="6"/>
  <c r="Q242" i="6"/>
  <c r="L242" i="6"/>
  <c r="N242" i="6" s="1"/>
  <c r="K242" i="6"/>
  <c r="X241" i="6"/>
  <c r="T241" i="6"/>
  <c r="U241" i="6" s="1"/>
  <c r="S241" i="6"/>
  <c r="Q241" i="6"/>
  <c r="W241" i="6" s="1"/>
  <c r="L241" i="6"/>
  <c r="N241" i="6" s="1"/>
  <c r="K241" i="6"/>
  <c r="T240" i="6"/>
  <c r="U240" i="6" s="1"/>
  <c r="S240" i="6"/>
  <c r="Q240" i="6"/>
  <c r="L240" i="6"/>
  <c r="N240" i="6" s="1"/>
  <c r="K240" i="6"/>
  <c r="T239" i="6"/>
  <c r="U239" i="6" s="1"/>
  <c r="S239" i="6"/>
  <c r="Q239" i="6"/>
  <c r="W239" i="6" s="1"/>
  <c r="X239" i="6" s="1"/>
  <c r="L239" i="6"/>
  <c r="N239" i="6" s="1"/>
  <c r="K239" i="6"/>
  <c r="T238" i="6"/>
  <c r="U238" i="6" s="1"/>
  <c r="S238" i="6"/>
  <c r="Q238" i="6"/>
  <c r="L238" i="6"/>
  <c r="N238" i="6" s="1"/>
  <c r="K238" i="6"/>
  <c r="X237" i="6"/>
  <c r="T237" i="6"/>
  <c r="U237" i="6" s="1"/>
  <c r="S237" i="6"/>
  <c r="Q237" i="6"/>
  <c r="W237" i="6" s="1"/>
  <c r="L237" i="6"/>
  <c r="N237" i="6" s="1"/>
  <c r="K237" i="6"/>
  <c r="T236" i="6"/>
  <c r="U236" i="6" s="1"/>
  <c r="S236" i="6"/>
  <c r="Q236" i="6"/>
  <c r="L236" i="6"/>
  <c r="N236" i="6" s="1"/>
  <c r="K236" i="6"/>
  <c r="Q235" i="6"/>
  <c r="W235" i="6" s="1"/>
  <c r="X235" i="6" s="1"/>
  <c r="N235" i="6"/>
  <c r="L235" i="6"/>
  <c r="K235" i="6"/>
  <c r="Q234" i="6"/>
  <c r="L234" i="6"/>
  <c r="N234" i="6" s="1"/>
  <c r="K234" i="6"/>
  <c r="Q233" i="6"/>
  <c r="L233" i="6"/>
  <c r="N233" i="6" s="1"/>
  <c r="K233" i="6"/>
  <c r="U232" i="6"/>
  <c r="T232" i="6"/>
  <c r="S232" i="6"/>
  <c r="Q232" i="6"/>
  <c r="N232" i="6"/>
  <c r="L232" i="6"/>
  <c r="K232" i="6"/>
  <c r="W231" i="6"/>
  <c r="T231" i="6"/>
  <c r="S231" i="6"/>
  <c r="Q231" i="6"/>
  <c r="L231" i="6"/>
  <c r="N231" i="6" s="1"/>
  <c r="K231" i="6"/>
  <c r="U230" i="6"/>
  <c r="T230" i="6"/>
  <c r="S230" i="6"/>
  <c r="Q230" i="6"/>
  <c r="N230" i="6"/>
  <c r="L230" i="6"/>
  <c r="K230" i="6"/>
  <c r="T229" i="6"/>
  <c r="S229" i="6"/>
  <c r="Q229" i="6"/>
  <c r="L229" i="6"/>
  <c r="N229" i="6" s="1"/>
  <c r="K229" i="6"/>
  <c r="U228" i="6"/>
  <c r="T228" i="6"/>
  <c r="S228" i="6"/>
  <c r="Q228" i="6"/>
  <c r="L228" i="6"/>
  <c r="K228" i="6"/>
  <c r="T227" i="6"/>
  <c r="U227" i="6" s="1"/>
  <c r="S227" i="6"/>
  <c r="Q227" i="6"/>
  <c r="L227" i="6"/>
  <c r="K227" i="6"/>
  <c r="T226" i="6"/>
  <c r="U226" i="6" s="1"/>
  <c r="S226" i="6"/>
  <c r="Q226" i="6"/>
  <c r="L226" i="6"/>
  <c r="N227" i="6" s="1"/>
  <c r="K226" i="6"/>
  <c r="U225" i="6"/>
  <c r="T225" i="6"/>
  <c r="S225" i="6"/>
  <c r="Q225" i="6"/>
  <c r="N225" i="6"/>
  <c r="L225" i="6"/>
  <c r="K225" i="6"/>
  <c r="W224" i="6"/>
  <c r="Q224" i="6"/>
  <c r="L224" i="6"/>
  <c r="N224" i="6" s="1"/>
  <c r="K224" i="6"/>
  <c r="T223" i="6"/>
  <c r="U223" i="6" s="1"/>
  <c r="S223" i="6"/>
  <c r="Q223" i="6"/>
  <c r="L223" i="6"/>
  <c r="N223" i="6" s="1"/>
  <c r="K223" i="6"/>
  <c r="T222" i="6"/>
  <c r="U222" i="6" s="1"/>
  <c r="S222" i="6"/>
  <c r="Q222" i="6"/>
  <c r="L222" i="6"/>
  <c r="N222" i="6" s="1"/>
  <c r="K222" i="6"/>
  <c r="T221" i="6"/>
  <c r="U221" i="6" s="1"/>
  <c r="S221" i="6"/>
  <c r="Q221" i="6"/>
  <c r="L221" i="6"/>
  <c r="K221" i="6"/>
  <c r="T220" i="6"/>
  <c r="S220" i="6"/>
  <c r="Q220" i="6"/>
  <c r="L220" i="6"/>
  <c r="N220" i="6" s="1"/>
  <c r="K220" i="6"/>
  <c r="U219" i="6"/>
  <c r="T219" i="6"/>
  <c r="S219" i="6"/>
  <c r="Q219" i="6"/>
  <c r="L219" i="6"/>
  <c r="K219" i="6"/>
  <c r="T218" i="6"/>
  <c r="U218" i="6" s="1"/>
  <c r="S218" i="6"/>
  <c r="Q218" i="6"/>
  <c r="L218" i="6"/>
  <c r="N218" i="6" s="1"/>
  <c r="K218" i="6"/>
  <c r="T217" i="6"/>
  <c r="U217" i="6" s="1"/>
  <c r="S217" i="6"/>
  <c r="Q217" i="6"/>
  <c r="W217" i="6" s="1"/>
  <c r="X217" i="6" s="1"/>
  <c r="L217" i="6"/>
  <c r="N217" i="6" s="1"/>
  <c r="K217" i="6"/>
  <c r="T216" i="6"/>
  <c r="U216" i="6" s="1"/>
  <c r="S216" i="6"/>
  <c r="Q216" i="6"/>
  <c r="L216" i="6"/>
  <c r="K216" i="6"/>
  <c r="T215" i="6"/>
  <c r="U215" i="6" s="1"/>
  <c r="S215" i="6"/>
  <c r="Q215" i="6"/>
  <c r="W215" i="6" s="1"/>
  <c r="X215" i="6" s="1"/>
  <c r="L215" i="6"/>
  <c r="N216" i="6" s="1"/>
  <c r="K215" i="6"/>
  <c r="U214" i="6"/>
  <c r="Q214" i="6"/>
  <c r="L214" i="6"/>
  <c r="N214" i="6" s="1"/>
  <c r="K214" i="6"/>
  <c r="U213" i="6"/>
  <c r="T213" i="6"/>
  <c r="S213" i="6"/>
  <c r="Q213" i="6"/>
  <c r="N213" i="6"/>
  <c r="L213" i="6"/>
  <c r="K213" i="6"/>
  <c r="T212" i="6"/>
  <c r="S212" i="6"/>
  <c r="Q212" i="6"/>
  <c r="L212" i="6"/>
  <c r="K212" i="6"/>
  <c r="X211" i="6"/>
  <c r="T211" i="6"/>
  <c r="U211" i="6" s="1"/>
  <c r="S211" i="6"/>
  <c r="Q211" i="6"/>
  <c r="W211" i="6" s="1"/>
  <c r="L211" i="6"/>
  <c r="N211" i="6" s="1"/>
  <c r="K211" i="6"/>
  <c r="T210" i="6"/>
  <c r="U210" i="6" s="1"/>
  <c r="S210" i="6"/>
  <c r="Q210" i="6"/>
  <c r="L210" i="6"/>
  <c r="N210" i="6" s="1"/>
  <c r="K210" i="6"/>
  <c r="T209" i="6"/>
  <c r="U209" i="6" s="1"/>
  <c r="S209" i="6"/>
  <c r="Q209" i="6"/>
  <c r="W209" i="6" s="1"/>
  <c r="X209" i="6" s="1"/>
  <c r="L209" i="6"/>
  <c r="N209" i="6" s="1"/>
  <c r="K209" i="6"/>
  <c r="T208" i="6"/>
  <c r="U208" i="6" s="1"/>
  <c r="S208" i="6"/>
  <c r="Q208" i="6"/>
  <c r="L208" i="6"/>
  <c r="N208" i="6" s="1"/>
  <c r="K208" i="6"/>
  <c r="X207" i="6"/>
  <c r="T207" i="6"/>
  <c r="U207" i="6" s="1"/>
  <c r="S207" i="6"/>
  <c r="Q207" i="6"/>
  <c r="W207" i="6" s="1"/>
  <c r="L207" i="6"/>
  <c r="N207" i="6" s="1"/>
  <c r="K207" i="6"/>
  <c r="T206" i="6"/>
  <c r="U206" i="6" s="1"/>
  <c r="S206" i="6"/>
  <c r="Q206" i="6"/>
  <c r="L206" i="6"/>
  <c r="K206" i="6"/>
  <c r="W205" i="6"/>
  <c r="T205" i="6"/>
  <c r="S205" i="6"/>
  <c r="Q205" i="6"/>
  <c r="L205" i="6"/>
  <c r="N205" i="6" s="1"/>
  <c r="K205" i="6"/>
  <c r="U204" i="6"/>
  <c r="T204" i="6"/>
  <c r="S204" i="6"/>
  <c r="Q204" i="6"/>
  <c r="N204" i="6"/>
  <c r="L204" i="6"/>
  <c r="K204" i="6"/>
  <c r="T203" i="6"/>
  <c r="S203" i="6"/>
  <c r="Q203" i="6"/>
  <c r="L203" i="6"/>
  <c r="K203" i="6"/>
  <c r="Q202" i="6"/>
  <c r="W202" i="6" s="1"/>
  <c r="N202" i="6"/>
  <c r="L202" i="6"/>
  <c r="K202" i="6"/>
  <c r="W201" i="6"/>
  <c r="T201" i="6"/>
  <c r="S201" i="6"/>
  <c r="Q201" i="6"/>
  <c r="L201" i="6"/>
  <c r="N201" i="6" s="1"/>
  <c r="K201" i="6"/>
  <c r="U200" i="6"/>
  <c r="Q200" i="6"/>
  <c r="L200" i="6"/>
  <c r="N200" i="6" s="1"/>
  <c r="K200" i="6"/>
  <c r="U199" i="6"/>
  <c r="T199" i="6"/>
  <c r="S199" i="6"/>
  <c r="Q199" i="6"/>
  <c r="N199" i="6"/>
  <c r="L199" i="6"/>
  <c r="K199" i="6"/>
  <c r="T198" i="6"/>
  <c r="S198" i="6"/>
  <c r="Q198" i="6"/>
  <c r="L198" i="6"/>
  <c r="N198" i="6" s="1"/>
  <c r="K198" i="6"/>
  <c r="U197" i="6"/>
  <c r="T197" i="6"/>
  <c r="S197" i="6"/>
  <c r="Q197" i="6"/>
  <c r="N197" i="6"/>
  <c r="L197" i="6"/>
  <c r="K197" i="6"/>
  <c r="W196" i="6"/>
  <c r="S196" i="6"/>
  <c r="U196" i="6" s="1"/>
  <c r="Q196" i="6"/>
  <c r="L196" i="6"/>
  <c r="N196" i="6" s="1"/>
  <c r="K196" i="6"/>
  <c r="S195" i="6"/>
  <c r="Q195" i="6"/>
  <c r="L195" i="6"/>
  <c r="N195" i="6" s="1"/>
  <c r="K195" i="6"/>
  <c r="U194" i="6"/>
  <c r="T194" i="6"/>
  <c r="S194" i="6"/>
  <c r="Q194" i="6"/>
  <c r="N194" i="6"/>
  <c r="L194" i="6"/>
  <c r="K194" i="6"/>
  <c r="W193" i="6"/>
  <c r="T193" i="6"/>
  <c r="S193" i="6"/>
  <c r="Q193" i="6"/>
  <c r="L193" i="6"/>
  <c r="N193" i="6" s="1"/>
  <c r="K193" i="6"/>
  <c r="U192" i="6"/>
  <c r="S192" i="6"/>
  <c r="Q192" i="6"/>
  <c r="L192" i="6"/>
  <c r="N192" i="6" s="1"/>
  <c r="K192" i="6"/>
  <c r="T191" i="6"/>
  <c r="U191" i="6" s="1"/>
  <c r="S191" i="6"/>
  <c r="Q191" i="6"/>
  <c r="L191" i="6"/>
  <c r="N191" i="6" s="1"/>
  <c r="K191" i="6"/>
  <c r="T190" i="6"/>
  <c r="U190" i="6" s="1"/>
  <c r="S190" i="6"/>
  <c r="Q190" i="6"/>
  <c r="L190" i="6"/>
  <c r="N190" i="6" s="1"/>
  <c r="K190" i="6"/>
  <c r="T189" i="6"/>
  <c r="U189" i="6" s="1"/>
  <c r="S189" i="6"/>
  <c r="Q189" i="6"/>
  <c r="L189" i="6"/>
  <c r="K189" i="6"/>
  <c r="T188" i="6"/>
  <c r="S188" i="6"/>
  <c r="Q188" i="6"/>
  <c r="L188" i="6"/>
  <c r="N188" i="6" s="1"/>
  <c r="K188" i="6"/>
  <c r="U187" i="6"/>
  <c r="T187" i="6"/>
  <c r="S187" i="6"/>
  <c r="Q187" i="6"/>
  <c r="N187" i="6"/>
  <c r="L187" i="6"/>
  <c r="K187" i="6"/>
  <c r="W186" i="6"/>
  <c r="T186" i="6"/>
  <c r="U186" i="6" s="1"/>
  <c r="S186" i="6"/>
  <c r="Q186" i="6"/>
  <c r="L186" i="6"/>
  <c r="K186" i="6"/>
  <c r="T185" i="6"/>
  <c r="U185" i="6" s="1"/>
  <c r="S185" i="6"/>
  <c r="Q185" i="6"/>
  <c r="W185" i="6" s="1"/>
  <c r="L185" i="6"/>
  <c r="N185" i="6" s="1"/>
  <c r="K185" i="6"/>
  <c r="T184" i="6"/>
  <c r="U184" i="6" s="1"/>
  <c r="S184" i="6"/>
  <c r="Q184" i="6"/>
  <c r="L184" i="6"/>
  <c r="K184" i="6"/>
  <c r="T183" i="6"/>
  <c r="U183" i="6" s="1"/>
  <c r="S183" i="6"/>
  <c r="Q183" i="6"/>
  <c r="W183" i="6" s="1"/>
  <c r="L183" i="6"/>
  <c r="K183" i="6"/>
  <c r="T182" i="6"/>
  <c r="U182" i="6" s="1"/>
  <c r="S182" i="6"/>
  <c r="Q182" i="6"/>
  <c r="L182" i="6"/>
  <c r="K182" i="6"/>
  <c r="T181" i="6"/>
  <c r="S181" i="6"/>
  <c r="Q181" i="6"/>
  <c r="L181" i="6"/>
  <c r="N181" i="6" s="1"/>
  <c r="K181" i="6"/>
  <c r="U180" i="6"/>
  <c r="T180" i="6"/>
  <c r="S180" i="6"/>
  <c r="Q180" i="6"/>
  <c r="N180" i="6"/>
  <c r="L180" i="6"/>
  <c r="K180" i="6"/>
  <c r="T179" i="6"/>
  <c r="S179" i="6"/>
  <c r="Q179" i="6"/>
  <c r="L179" i="6"/>
  <c r="K179" i="6"/>
  <c r="T178" i="6"/>
  <c r="U178" i="6" s="1"/>
  <c r="S178" i="6"/>
  <c r="Q178" i="6"/>
  <c r="W178" i="6" s="1"/>
  <c r="X178" i="6" s="1"/>
  <c r="L178" i="6"/>
  <c r="N178" i="6" s="1"/>
  <c r="K178" i="6"/>
  <c r="T177" i="6"/>
  <c r="U177" i="6" s="1"/>
  <c r="S177" i="6"/>
  <c r="Q177" i="6"/>
  <c r="L177" i="6"/>
  <c r="K177" i="6"/>
  <c r="W176" i="6"/>
  <c r="T176" i="6"/>
  <c r="S176" i="6"/>
  <c r="Q176" i="6"/>
  <c r="L176" i="6"/>
  <c r="N176" i="6" s="1"/>
  <c r="K176" i="6"/>
  <c r="U175" i="6"/>
  <c r="T175" i="6"/>
  <c r="S175" i="6"/>
  <c r="Q175" i="6"/>
  <c r="N175" i="6"/>
  <c r="L175" i="6"/>
  <c r="K175" i="6"/>
  <c r="T174" i="6"/>
  <c r="S174" i="6"/>
  <c r="Q174" i="6"/>
  <c r="L174" i="6"/>
  <c r="N174" i="6" s="1"/>
  <c r="K174" i="6"/>
  <c r="U173" i="6"/>
  <c r="T173" i="6"/>
  <c r="S173" i="6"/>
  <c r="Q173" i="6"/>
  <c r="N173" i="6"/>
  <c r="L173" i="6"/>
  <c r="K173" i="6"/>
  <c r="W172" i="6"/>
  <c r="T172" i="6"/>
  <c r="S172" i="6"/>
  <c r="Q172" i="6"/>
  <c r="X172" i="6" s="1"/>
  <c r="L172" i="6"/>
  <c r="K172" i="6"/>
  <c r="T171" i="6"/>
  <c r="U171" i="6" s="1"/>
  <c r="S171" i="6"/>
  <c r="Q171" i="6"/>
  <c r="L171" i="6"/>
  <c r="N171" i="6" s="1"/>
  <c r="K171" i="6"/>
  <c r="T170" i="6"/>
  <c r="U170" i="6" s="1"/>
  <c r="S170" i="6"/>
  <c r="Q170" i="6"/>
  <c r="L170" i="6"/>
  <c r="K170" i="6"/>
  <c r="T169" i="6"/>
  <c r="S169" i="6"/>
  <c r="Q169" i="6"/>
  <c r="L169" i="6"/>
  <c r="N169" i="6" s="1"/>
  <c r="K169" i="6"/>
  <c r="U168" i="6"/>
  <c r="T168" i="6"/>
  <c r="S168" i="6"/>
  <c r="Q168" i="6"/>
  <c r="N168" i="6"/>
  <c r="L168" i="6"/>
  <c r="K168" i="6"/>
  <c r="T167" i="6"/>
  <c r="S167" i="6"/>
  <c r="Q167" i="6"/>
  <c r="W167" i="6" s="1"/>
  <c r="L167" i="6"/>
  <c r="N167" i="6" s="1"/>
  <c r="K167" i="6"/>
  <c r="U166" i="6"/>
  <c r="T166" i="6"/>
  <c r="S166" i="6"/>
  <c r="Q166" i="6"/>
  <c r="N166" i="6"/>
  <c r="L166" i="6"/>
  <c r="K166" i="6"/>
  <c r="W165" i="6"/>
  <c r="T165" i="6"/>
  <c r="S165" i="6"/>
  <c r="Q165" i="6"/>
  <c r="X165" i="6" s="1"/>
  <c r="L165" i="6"/>
  <c r="K165" i="6"/>
  <c r="T164" i="6"/>
  <c r="U164" i="6" s="1"/>
  <c r="S164" i="6"/>
  <c r="Q164" i="6"/>
  <c r="L164" i="6"/>
  <c r="N164" i="6" s="1"/>
  <c r="K164" i="6"/>
  <c r="T163" i="6"/>
  <c r="U163" i="6" s="1"/>
  <c r="S163" i="6"/>
  <c r="Q163" i="6"/>
  <c r="L163" i="6"/>
  <c r="K163" i="6"/>
  <c r="T162" i="6"/>
  <c r="S162" i="6"/>
  <c r="Q162" i="6"/>
  <c r="L162" i="6"/>
  <c r="K162" i="6"/>
  <c r="U161" i="6"/>
  <c r="T161" i="6"/>
  <c r="S161" i="6"/>
  <c r="Q161" i="6"/>
  <c r="L161" i="6"/>
  <c r="K161" i="6"/>
  <c r="T160" i="6"/>
  <c r="S160" i="6"/>
  <c r="Q160" i="6"/>
  <c r="L160" i="6"/>
  <c r="N160" i="6" s="1"/>
  <c r="K160" i="6"/>
  <c r="T159" i="6"/>
  <c r="U159" i="6" s="1"/>
  <c r="S159" i="6"/>
  <c r="Q159" i="6"/>
  <c r="L159" i="6"/>
  <c r="N159" i="6" s="1"/>
  <c r="K159" i="6"/>
  <c r="T158" i="6"/>
  <c r="U158" i="6" s="1"/>
  <c r="S158" i="6"/>
  <c r="Q158" i="6"/>
  <c r="L158" i="6"/>
  <c r="N158" i="6" s="1"/>
  <c r="K158" i="6"/>
  <c r="T157" i="6"/>
  <c r="U157" i="6" s="1"/>
  <c r="S157" i="6"/>
  <c r="Q157" i="6"/>
  <c r="L157" i="6"/>
  <c r="N157" i="6" s="1"/>
  <c r="K157" i="6"/>
  <c r="U156" i="6"/>
  <c r="Q156" i="6"/>
  <c r="L156" i="6"/>
  <c r="N156" i="6" s="1"/>
  <c r="K156" i="6"/>
  <c r="T155" i="6"/>
  <c r="S155" i="6"/>
  <c r="Q155" i="6"/>
  <c r="L155" i="6"/>
  <c r="N155" i="6" s="1"/>
  <c r="K155" i="6"/>
  <c r="U154" i="6"/>
  <c r="T154" i="6"/>
  <c r="S154" i="6"/>
  <c r="Q154" i="6"/>
  <c r="W154" i="6" s="1"/>
  <c r="L154" i="6"/>
  <c r="K154" i="6"/>
  <c r="U153" i="6"/>
  <c r="T153" i="6"/>
  <c r="S153" i="6"/>
  <c r="Q153" i="6"/>
  <c r="N153" i="6"/>
  <c r="L153" i="6"/>
  <c r="K153" i="6"/>
  <c r="T152" i="6"/>
  <c r="U152" i="6" s="1"/>
  <c r="S152" i="6"/>
  <c r="Q152" i="6"/>
  <c r="L152" i="6"/>
  <c r="K152" i="6"/>
  <c r="T151" i="6"/>
  <c r="U151" i="6" s="1"/>
  <c r="S151" i="6"/>
  <c r="Q151" i="6"/>
  <c r="L151" i="6"/>
  <c r="K151" i="6"/>
  <c r="U150" i="6"/>
  <c r="T150" i="6"/>
  <c r="S150" i="6"/>
  <c r="Q150" i="6"/>
  <c r="N150" i="6"/>
  <c r="L150" i="6"/>
  <c r="K150" i="6"/>
  <c r="T149" i="6"/>
  <c r="S149" i="6"/>
  <c r="Q149" i="6"/>
  <c r="W149" i="6" s="1"/>
  <c r="L149" i="6"/>
  <c r="K149" i="6"/>
  <c r="U148" i="6"/>
  <c r="T148" i="6"/>
  <c r="S148" i="6"/>
  <c r="Q148" i="6"/>
  <c r="L148" i="6"/>
  <c r="N149" i="6" s="1"/>
  <c r="K148" i="6"/>
  <c r="T147" i="6"/>
  <c r="U147" i="6" s="1"/>
  <c r="S147" i="6"/>
  <c r="Q147" i="6"/>
  <c r="L147" i="6"/>
  <c r="K147" i="6"/>
  <c r="T146" i="6"/>
  <c r="S146" i="6"/>
  <c r="Q146" i="6"/>
  <c r="L146" i="6"/>
  <c r="K146" i="6"/>
  <c r="U145" i="6"/>
  <c r="Q145" i="6"/>
  <c r="W145" i="6" s="1"/>
  <c r="X145" i="6" s="1"/>
  <c r="L145" i="6"/>
  <c r="N145" i="6" s="1"/>
  <c r="K145" i="6"/>
  <c r="T144" i="6"/>
  <c r="U144" i="6" s="1"/>
  <c r="S144" i="6"/>
  <c r="Q144" i="6"/>
  <c r="L144" i="6"/>
  <c r="N144" i="6" s="1"/>
  <c r="K144" i="6"/>
  <c r="T143" i="6"/>
  <c r="S143" i="6"/>
  <c r="Q143" i="6"/>
  <c r="L143" i="6"/>
  <c r="N143" i="6" s="1"/>
  <c r="K143" i="6"/>
  <c r="S142" i="6"/>
  <c r="W142" i="6" s="1"/>
  <c r="X142" i="6" s="1"/>
  <c r="Q142" i="6"/>
  <c r="L142" i="6"/>
  <c r="N142" i="6" s="1"/>
  <c r="K142" i="6"/>
  <c r="U141" i="6"/>
  <c r="T141" i="6"/>
  <c r="S141" i="6"/>
  <c r="Q141" i="6"/>
  <c r="N141" i="6"/>
  <c r="L141" i="6"/>
  <c r="K141" i="6"/>
  <c r="T140" i="6"/>
  <c r="U140" i="6" s="1"/>
  <c r="S140" i="6"/>
  <c r="Q140" i="6"/>
  <c r="L140" i="6"/>
  <c r="N140" i="6" s="1"/>
  <c r="K140" i="6"/>
  <c r="U139" i="6"/>
  <c r="S139" i="6"/>
  <c r="Q139" i="6"/>
  <c r="L139" i="6"/>
  <c r="N139" i="6" s="1"/>
  <c r="K139" i="6"/>
  <c r="T138" i="6"/>
  <c r="S138" i="6"/>
  <c r="Q138" i="6"/>
  <c r="L138" i="6"/>
  <c r="N138" i="6" s="1"/>
  <c r="K138" i="6"/>
  <c r="U137" i="6"/>
  <c r="T137" i="6"/>
  <c r="S137" i="6"/>
  <c r="Q137" i="6"/>
  <c r="L137" i="6"/>
  <c r="K137" i="6"/>
  <c r="U136" i="6"/>
  <c r="T136" i="6"/>
  <c r="S136" i="6"/>
  <c r="Q136" i="6"/>
  <c r="N136" i="6"/>
  <c r="L136" i="6"/>
  <c r="K136" i="6"/>
  <c r="T135" i="6"/>
  <c r="U135" i="6" s="1"/>
  <c r="S135" i="6"/>
  <c r="Q135" i="6"/>
  <c r="W135" i="6" s="1"/>
  <c r="L135" i="6"/>
  <c r="N135" i="6" s="1"/>
  <c r="K135" i="6"/>
  <c r="T134" i="6"/>
  <c r="S134" i="6"/>
  <c r="U134" i="6" s="1"/>
  <c r="Q134" i="6"/>
  <c r="N134" i="6"/>
  <c r="L134" i="6"/>
  <c r="K134" i="6"/>
  <c r="T133" i="6"/>
  <c r="U133" i="6" s="1"/>
  <c r="S133" i="6"/>
  <c r="Q133" i="6"/>
  <c r="L133" i="6"/>
  <c r="K133" i="6"/>
  <c r="U132" i="6"/>
  <c r="S132" i="6"/>
  <c r="Q132" i="6"/>
  <c r="L132" i="6"/>
  <c r="N133" i="6" s="1"/>
  <c r="K132" i="6"/>
  <c r="U131" i="6"/>
  <c r="T131" i="6"/>
  <c r="S131" i="6"/>
  <c r="Q131" i="6"/>
  <c r="N131" i="6"/>
  <c r="L131" i="6"/>
  <c r="K131" i="6"/>
  <c r="U130" i="6"/>
  <c r="T130" i="6"/>
  <c r="S130" i="6"/>
  <c r="Q130" i="6"/>
  <c r="N130" i="6"/>
  <c r="L130" i="6"/>
  <c r="K130" i="6"/>
  <c r="T129" i="6"/>
  <c r="S129" i="6"/>
  <c r="U129" i="6" s="1"/>
  <c r="Q129" i="6"/>
  <c r="L129" i="6"/>
  <c r="K129" i="6"/>
  <c r="T128" i="6"/>
  <c r="U128" i="6" s="1"/>
  <c r="S128" i="6"/>
  <c r="Q128" i="6"/>
  <c r="L128" i="6"/>
  <c r="N129" i="6" s="1"/>
  <c r="K128" i="6"/>
  <c r="T127" i="6"/>
  <c r="U127" i="6" s="1"/>
  <c r="S127" i="6"/>
  <c r="Q127" i="6"/>
  <c r="L127" i="6"/>
  <c r="K127" i="6"/>
  <c r="T126" i="6"/>
  <c r="U126" i="6" s="1"/>
  <c r="S126" i="6"/>
  <c r="Q126" i="6"/>
  <c r="L126" i="6"/>
  <c r="K126" i="6"/>
  <c r="T125" i="6"/>
  <c r="U125" i="6" s="1"/>
  <c r="S125" i="6"/>
  <c r="Q125" i="6"/>
  <c r="L125" i="6"/>
  <c r="N125" i="6" s="1"/>
  <c r="K125" i="6"/>
  <c r="T124" i="6"/>
  <c r="U124" i="6" s="1"/>
  <c r="S124" i="6"/>
  <c r="Q124" i="6"/>
  <c r="L124" i="6"/>
  <c r="K124" i="6"/>
  <c r="T123" i="6"/>
  <c r="U123" i="6" s="1"/>
  <c r="S123" i="6"/>
  <c r="Q123" i="6"/>
  <c r="L123" i="6"/>
  <c r="N124" i="6" s="1"/>
  <c r="K123" i="6"/>
  <c r="U122" i="6"/>
  <c r="T122" i="6"/>
  <c r="S122" i="6"/>
  <c r="Q122" i="6"/>
  <c r="L122" i="6"/>
  <c r="K122" i="6"/>
  <c r="T121" i="6"/>
  <c r="U121" i="6" s="1"/>
  <c r="S121" i="6"/>
  <c r="Q121" i="6"/>
  <c r="L121" i="6"/>
  <c r="N121" i="6" s="1"/>
  <c r="K121" i="6"/>
  <c r="S120" i="6"/>
  <c r="Q120" i="6"/>
  <c r="L120" i="6"/>
  <c r="K120" i="6"/>
  <c r="U119" i="6"/>
  <c r="T119" i="6"/>
  <c r="S119" i="6"/>
  <c r="Q119" i="6"/>
  <c r="L119" i="6"/>
  <c r="N120" i="6" s="1"/>
  <c r="K119" i="6"/>
  <c r="T118" i="6"/>
  <c r="U118" i="6" s="1"/>
  <c r="S118" i="6"/>
  <c r="Q118" i="6"/>
  <c r="L118" i="6"/>
  <c r="N118" i="6" s="1"/>
  <c r="K118" i="6"/>
  <c r="T117" i="6"/>
  <c r="U117" i="6" s="1"/>
  <c r="S117" i="6"/>
  <c r="Q117" i="6"/>
  <c r="L117" i="6"/>
  <c r="K117" i="6"/>
  <c r="U116" i="6"/>
  <c r="T116" i="6"/>
  <c r="S116" i="6"/>
  <c r="Q116" i="6"/>
  <c r="N116" i="6"/>
  <c r="L116" i="6"/>
  <c r="K116" i="6"/>
  <c r="T115" i="6"/>
  <c r="U115" i="6" s="1"/>
  <c r="S115" i="6"/>
  <c r="Q115" i="6"/>
  <c r="L115" i="6"/>
  <c r="N115" i="6" s="1"/>
  <c r="K115" i="6"/>
  <c r="U114" i="6"/>
  <c r="T114" i="6"/>
  <c r="S114" i="6"/>
  <c r="Q114" i="6"/>
  <c r="N114" i="6"/>
  <c r="L114" i="6"/>
  <c r="K114" i="6"/>
  <c r="S113" i="6"/>
  <c r="U113" i="6" s="1"/>
  <c r="Q113" i="6"/>
  <c r="L113" i="6"/>
  <c r="N113" i="6" s="1"/>
  <c r="K113" i="6"/>
  <c r="T112" i="6"/>
  <c r="U112" i="6" s="1"/>
  <c r="S112" i="6"/>
  <c r="Q112" i="6"/>
  <c r="L112" i="6"/>
  <c r="N112" i="6" s="1"/>
  <c r="K112" i="6"/>
  <c r="T111" i="6"/>
  <c r="U111" i="6" s="1"/>
  <c r="S111" i="6"/>
  <c r="Q111" i="6"/>
  <c r="L111" i="6"/>
  <c r="N111" i="6" s="1"/>
  <c r="K111" i="6"/>
  <c r="T110" i="6"/>
  <c r="U110" i="6" s="1"/>
  <c r="S110" i="6"/>
  <c r="Q110" i="6"/>
  <c r="L110" i="6"/>
  <c r="K110" i="6"/>
  <c r="U109" i="6"/>
  <c r="T109" i="6"/>
  <c r="S109" i="6"/>
  <c r="Q109" i="6"/>
  <c r="N109" i="6"/>
  <c r="L109" i="6"/>
  <c r="K109" i="6"/>
  <c r="T108" i="6"/>
  <c r="U108" i="6" s="1"/>
  <c r="S108" i="6"/>
  <c r="Q108" i="6"/>
  <c r="L108" i="6"/>
  <c r="N108" i="6" s="1"/>
  <c r="K108" i="6"/>
  <c r="U107" i="6"/>
  <c r="T107" i="6"/>
  <c r="S107" i="6"/>
  <c r="Q107" i="6"/>
  <c r="N107" i="6"/>
  <c r="L107" i="6"/>
  <c r="K107" i="6"/>
  <c r="T106" i="6"/>
  <c r="U106" i="6" s="1"/>
  <c r="S106" i="6"/>
  <c r="Q106" i="6"/>
  <c r="L106" i="6"/>
  <c r="K106" i="6"/>
  <c r="T105" i="6"/>
  <c r="U105" i="6" s="1"/>
  <c r="S105" i="6"/>
  <c r="Q105" i="6"/>
  <c r="L105" i="6"/>
  <c r="N105" i="6" s="1"/>
  <c r="K105" i="6"/>
  <c r="T104" i="6"/>
  <c r="U104" i="6" s="1"/>
  <c r="S104" i="6"/>
  <c r="Q104" i="6"/>
  <c r="L104" i="6"/>
  <c r="N104" i="6" s="1"/>
  <c r="K104" i="6"/>
  <c r="T103" i="6"/>
  <c r="U103" i="6" s="1"/>
  <c r="S103" i="6"/>
  <c r="Q103" i="6"/>
  <c r="L103" i="6"/>
  <c r="N103" i="6" s="1"/>
  <c r="K103" i="6"/>
  <c r="T102" i="6"/>
  <c r="U102" i="6" s="1"/>
  <c r="S102" i="6"/>
  <c r="Q102" i="6"/>
  <c r="L102" i="6"/>
  <c r="N102" i="6" s="1"/>
  <c r="K102" i="6"/>
  <c r="T101" i="6"/>
  <c r="U101" i="6" s="1"/>
  <c r="S101" i="6"/>
  <c r="Q101" i="6"/>
  <c r="L101" i="6"/>
  <c r="N101" i="6" s="1"/>
  <c r="K101" i="6"/>
  <c r="T100" i="6"/>
  <c r="U100" i="6" s="1"/>
  <c r="S100" i="6"/>
  <c r="Q100" i="6"/>
  <c r="L100" i="6"/>
  <c r="N100" i="6" s="1"/>
  <c r="K100" i="6"/>
  <c r="T99" i="6"/>
  <c r="U99" i="6" s="1"/>
  <c r="S99" i="6"/>
  <c r="Q99" i="6"/>
  <c r="L99" i="6"/>
  <c r="N99" i="6" s="1"/>
  <c r="K99" i="6"/>
  <c r="T98" i="6"/>
  <c r="U98" i="6" s="1"/>
  <c r="S98" i="6"/>
  <c r="Q98" i="6"/>
  <c r="L98" i="6"/>
  <c r="N98" i="6" s="1"/>
  <c r="K98" i="6"/>
  <c r="T97" i="6"/>
  <c r="U97" i="6" s="1"/>
  <c r="S97" i="6"/>
  <c r="Q97" i="6"/>
  <c r="L97" i="6"/>
  <c r="N97" i="6" s="1"/>
  <c r="K97" i="6"/>
  <c r="T96" i="6"/>
  <c r="U96" i="6" s="1"/>
  <c r="S96" i="6"/>
  <c r="Q96" i="6"/>
  <c r="L96" i="6"/>
  <c r="N96" i="6" s="1"/>
  <c r="K96" i="6"/>
  <c r="T95" i="6"/>
  <c r="U95" i="6" s="1"/>
  <c r="S95" i="6"/>
  <c r="Q95" i="6"/>
  <c r="L95" i="6"/>
  <c r="N95" i="6" s="1"/>
  <c r="K95" i="6"/>
  <c r="T94" i="6"/>
  <c r="U94" i="6" s="1"/>
  <c r="S94" i="6"/>
  <c r="Q94" i="6"/>
  <c r="L94" i="6"/>
  <c r="N94" i="6" s="1"/>
  <c r="K94" i="6"/>
  <c r="T93" i="6"/>
  <c r="U93" i="6" s="1"/>
  <c r="S93" i="6"/>
  <c r="Q93" i="6"/>
  <c r="L93" i="6"/>
  <c r="N93" i="6" s="1"/>
  <c r="K93" i="6"/>
  <c r="T92" i="6"/>
  <c r="U92" i="6" s="1"/>
  <c r="S92" i="6"/>
  <c r="Q92" i="6"/>
  <c r="L92" i="6"/>
  <c r="N92" i="6" s="1"/>
  <c r="K92" i="6"/>
  <c r="T91" i="6"/>
  <c r="U91" i="6" s="1"/>
  <c r="S91" i="6"/>
  <c r="Q91" i="6"/>
  <c r="L91" i="6"/>
  <c r="N91" i="6" s="1"/>
  <c r="K91" i="6"/>
  <c r="T90" i="6"/>
  <c r="U90" i="6" s="1"/>
  <c r="S90" i="6"/>
  <c r="Q90" i="6"/>
  <c r="L90" i="6"/>
  <c r="N90" i="6" s="1"/>
  <c r="K90" i="6"/>
  <c r="T89" i="6"/>
  <c r="U89" i="6" s="1"/>
  <c r="S89" i="6"/>
  <c r="Q89" i="6"/>
  <c r="L89" i="6"/>
  <c r="N89" i="6" s="1"/>
  <c r="K89" i="6"/>
  <c r="T88" i="6"/>
  <c r="U88" i="6" s="1"/>
  <c r="S88" i="6"/>
  <c r="Q88" i="6"/>
  <c r="L88" i="6"/>
  <c r="K88" i="6"/>
  <c r="T87" i="6"/>
  <c r="U87" i="6" s="1"/>
  <c r="S87" i="6"/>
  <c r="Q87" i="6"/>
  <c r="L87" i="6"/>
  <c r="K87" i="6"/>
  <c r="T86" i="6"/>
  <c r="U86" i="6" s="1"/>
  <c r="S86" i="6"/>
  <c r="Q86" i="6"/>
  <c r="L86" i="6"/>
  <c r="N86" i="6" s="1"/>
  <c r="K86" i="6"/>
  <c r="T85" i="6"/>
  <c r="U85" i="6" s="1"/>
  <c r="S85" i="6"/>
  <c r="Q85" i="6"/>
  <c r="L85" i="6"/>
  <c r="K85" i="6"/>
  <c r="T84" i="6"/>
  <c r="U84" i="6" s="1"/>
  <c r="S84" i="6"/>
  <c r="Q84" i="6"/>
  <c r="L84" i="6"/>
  <c r="K84" i="6"/>
  <c r="T83" i="6"/>
  <c r="U83" i="6" s="1"/>
  <c r="S83" i="6"/>
  <c r="Q83" i="6"/>
  <c r="L83" i="6"/>
  <c r="N83" i="6" s="1"/>
  <c r="K83" i="6"/>
  <c r="T82" i="6"/>
  <c r="U82" i="6" s="1"/>
  <c r="S82" i="6"/>
  <c r="Q82" i="6"/>
  <c r="L82" i="6"/>
  <c r="N82" i="6" s="1"/>
  <c r="K82" i="6"/>
  <c r="T81" i="6"/>
  <c r="U81" i="6" s="1"/>
  <c r="S81" i="6"/>
  <c r="Q81" i="6"/>
  <c r="L81" i="6"/>
  <c r="K81" i="6"/>
  <c r="U80" i="6"/>
  <c r="T80" i="6"/>
  <c r="S80" i="6"/>
  <c r="Q80" i="6"/>
  <c r="N80" i="6"/>
  <c r="L80" i="6"/>
  <c r="K80" i="6"/>
  <c r="T79" i="6"/>
  <c r="U79" i="6" s="1"/>
  <c r="S79" i="6"/>
  <c r="Q79" i="6"/>
  <c r="L79" i="6"/>
  <c r="K79" i="6"/>
  <c r="T78" i="6"/>
  <c r="U78" i="6" s="1"/>
  <c r="S78" i="6"/>
  <c r="Q78" i="6"/>
  <c r="L78" i="6"/>
  <c r="N78" i="6" s="1"/>
  <c r="K78" i="6"/>
  <c r="T77" i="6"/>
  <c r="U77" i="6" s="1"/>
  <c r="S77" i="6"/>
  <c r="Q77" i="6"/>
  <c r="L77" i="6"/>
  <c r="K77" i="6"/>
  <c r="T76" i="6"/>
  <c r="U76" i="6" s="1"/>
  <c r="S76" i="6"/>
  <c r="Q76" i="6"/>
  <c r="L76" i="6"/>
  <c r="N76" i="6" s="1"/>
  <c r="K76" i="6"/>
  <c r="U75" i="6"/>
  <c r="T75" i="6"/>
  <c r="S75" i="6"/>
  <c r="Q75" i="6"/>
  <c r="L75" i="6"/>
  <c r="K75" i="6"/>
  <c r="T74" i="6"/>
  <c r="U74" i="6" s="1"/>
  <c r="S74" i="6"/>
  <c r="Q74" i="6"/>
  <c r="L74" i="6"/>
  <c r="K74" i="6"/>
  <c r="T73" i="6"/>
  <c r="U73" i="6" s="1"/>
  <c r="S73" i="6"/>
  <c r="Q73" i="6"/>
  <c r="L73" i="6"/>
  <c r="N74" i="6" s="1"/>
  <c r="K73" i="6"/>
  <c r="T72" i="6"/>
  <c r="U72" i="6" s="1"/>
  <c r="S72" i="6"/>
  <c r="Q72" i="6"/>
  <c r="L72" i="6"/>
  <c r="K72" i="6"/>
  <c r="T71" i="6"/>
  <c r="U71" i="6" s="1"/>
  <c r="S71" i="6"/>
  <c r="Q71" i="6"/>
  <c r="L71" i="6"/>
  <c r="N71" i="6" s="1"/>
  <c r="K71" i="6"/>
  <c r="U70" i="6"/>
  <c r="T70" i="6"/>
  <c r="S70" i="6"/>
  <c r="Q70" i="6"/>
  <c r="L70" i="6"/>
  <c r="K70" i="6"/>
  <c r="T69" i="6"/>
  <c r="U69" i="6" s="1"/>
  <c r="S69" i="6"/>
  <c r="Q69" i="6"/>
  <c r="L69" i="6"/>
  <c r="N69" i="6" s="1"/>
  <c r="K69" i="6"/>
  <c r="T68" i="6"/>
  <c r="U68" i="6" s="1"/>
  <c r="S68" i="6"/>
  <c r="Q68" i="6"/>
  <c r="L68" i="6"/>
  <c r="N68" i="6" s="1"/>
  <c r="K68" i="6"/>
  <c r="T67" i="6"/>
  <c r="U67" i="6" s="1"/>
  <c r="S67" i="6"/>
  <c r="Q67" i="6"/>
  <c r="L67" i="6"/>
  <c r="K67" i="6"/>
  <c r="T66" i="6"/>
  <c r="U66" i="6" s="1"/>
  <c r="S66" i="6"/>
  <c r="Q66" i="6"/>
  <c r="L66" i="6"/>
  <c r="N66" i="6" s="1"/>
  <c r="K66" i="6"/>
  <c r="U65" i="6"/>
  <c r="T65" i="6"/>
  <c r="S65" i="6"/>
  <c r="Q65" i="6"/>
  <c r="N65" i="6"/>
  <c r="L65" i="6"/>
  <c r="K65" i="6"/>
  <c r="T64" i="6"/>
  <c r="U64" i="6" s="1"/>
  <c r="S64" i="6"/>
  <c r="Q64" i="6"/>
  <c r="L64" i="6"/>
  <c r="N64" i="6" s="1"/>
  <c r="K64" i="6"/>
  <c r="U63" i="6"/>
  <c r="T63" i="6"/>
  <c r="S63" i="6"/>
  <c r="Q63" i="6"/>
  <c r="L63" i="6"/>
  <c r="K63" i="6"/>
  <c r="T62" i="6"/>
  <c r="U62" i="6" s="1"/>
  <c r="S62" i="6"/>
  <c r="Q62" i="6"/>
  <c r="L62" i="6"/>
  <c r="N62" i="6" s="1"/>
  <c r="K62" i="6"/>
  <c r="T61" i="6"/>
  <c r="U61" i="6" s="1"/>
  <c r="S61" i="6"/>
  <c r="Q61" i="6"/>
  <c r="L61" i="6"/>
  <c r="N61" i="6" s="1"/>
  <c r="K61" i="6"/>
  <c r="T60" i="6"/>
  <c r="U60" i="6" s="1"/>
  <c r="S60" i="6"/>
  <c r="Q60" i="6"/>
  <c r="L60" i="6"/>
  <c r="N60" i="6" s="1"/>
  <c r="K60" i="6"/>
  <c r="T59" i="6"/>
  <c r="U59" i="6" s="1"/>
  <c r="S59" i="6"/>
  <c r="Q59" i="6"/>
  <c r="L59" i="6"/>
  <c r="N59" i="6" s="1"/>
  <c r="K59" i="6"/>
  <c r="T58" i="6"/>
  <c r="U58" i="6" s="1"/>
  <c r="S58" i="6"/>
  <c r="Q58" i="6"/>
  <c r="L58" i="6"/>
  <c r="N58" i="6" s="1"/>
  <c r="K58" i="6"/>
  <c r="T57" i="6"/>
  <c r="U57" i="6" s="1"/>
  <c r="S57" i="6"/>
  <c r="Q57" i="6"/>
  <c r="L57" i="6"/>
  <c r="N57" i="6" s="1"/>
  <c r="K57" i="6"/>
  <c r="T56" i="6"/>
  <c r="U56" i="6" s="1"/>
  <c r="S56" i="6"/>
  <c r="Q56" i="6"/>
  <c r="L56" i="6"/>
  <c r="K56" i="6"/>
  <c r="T55" i="6"/>
  <c r="U55" i="6" s="1"/>
  <c r="S55" i="6"/>
  <c r="Q55" i="6"/>
  <c r="L55" i="6"/>
  <c r="N55" i="6" s="1"/>
  <c r="K55" i="6"/>
  <c r="U54" i="6"/>
  <c r="T54" i="6"/>
  <c r="S54" i="6"/>
  <c r="Q54" i="6"/>
  <c r="N54" i="6"/>
  <c r="L54" i="6"/>
  <c r="K54" i="6"/>
  <c r="T53" i="6"/>
  <c r="U53" i="6" s="1"/>
  <c r="S53" i="6"/>
  <c r="Q53" i="6"/>
  <c r="L53" i="6"/>
  <c r="N53" i="6" s="1"/>
  <c r="K53" i="6"/>
  <c r="U52" i="6"/>
  <c r="T52" i="6"/>
  <c r="S52" i="6"/>
  <c r="Q52" i="6"/>
  <c r="N52" i="6"/>
  <c r="L52" i="6"/>
  <c r="K52" i="6"/>
  <c r="T51" i="6"/>
  <c r="U51" i="6" s="1"/>
  <c r="S51" i="6"/>
  <c r="Q51" i="6"/>
  <c r="L51" i="6"/>
  <c r="N51" i="6" s="1"/>
  <c r="K51" i="6"/>
  <c r="U50" i="6"/>
  <c r="T50" i="6"/>
  <c r="S50" i="6"/>
  <c r="Q50" i="6"/>
  <c r="L50" i="6"/>
  <c r="K50" i="6"/>
  <c r="T49" i="6"/>
  <c r="U49" i="6" s="1"/>
  <c r="S49" i="6"/>
  <c r="Q49" i="6"/>
  <c r="L49" i="6"/>
  <c r="K49" i="6"/>
  <c r="T48" i="6"/>
  <c r="U48" i="6" s="1"/>
  <c r="S48" i="6"/>
  <c r="Q48" i="6"/>
  <c r="L48" i="6"/>
  <c r="K48" i="6"/>
  <c r="T47" i="6"/>
  <c r="U47" i="6" s="1"/>
  <c r="S47" i="6"/>
  <c r="Q47" i="6"/>
  <c r="L47" i="6"/>
  <c r="K47" i="6"/>
  <c r="U46" i="6"/>
  <c r="T46" i="6"/>
  <c r="S46" i="6"/>
  <c r="Q46" i="6"/>
  <c r="N46" i="6"/>
  <c r="L46" i="6"/>
  <c r="K46" i="6"/>
  <c r="T45" i="6"/>
  <c r="U45" i="6" s="1"/>
  <c r="S45" i="6"/>
  <c r="Q45" i="6"/>
  <c r="L45" i="6"/>
  <c r="K45" i="6"/>
  <c r="T44" i="6"/>
  <c r="U44" i="6" s="1"/>
  <c r="S44" i="6"/>
  <c r="Q44" i="6"/>
  <c r="L44" i="6"/>
  <c r="N44" i="6" s="1"/>
  <c r="K44" i="6"/>
  <c r="T43" i="6"/>
  <c r="U43" i="6" s="1"/>
  <c r="S43" i="6"/>
  <c r="Q43" i="6"/>
  <c r="L43" i="6"/>
  <c r="K43" i="6"/>
  <c r="T42" i="6"/>
  <c r="U42" i="6" s="1"/>
  <c r="S42" i="6"/>
  <c r="Q42" i="6"/>
  <c r="L42" i="6"/>
  <c r="N42" i="6" s="1"/>
  <c r="K42" i="6"/>
  <c r="U41" i="6"/>
  <c r="T41" i="6"/>
  <c r="S41" i="6"/>
  <c r="Q41" i="6"/>
  <c r="N41" i="6"/>
  <c r="L41" i="6"/>
  <c r="K41" i="6"/>
  <c r="T40" i="6"/>
  <c r="U40" i="6" s="1"/>
  <c r="S40" i="6"/>
  <c r="Q40" i="6"/>
  <c r="L40" i="6"/>
  <c r="K40" i="6"/>
  <c r="T39" i="6"/>
  <c r="U39" i="6" s="1"/>
  <c r="S39" i="6"/>
  <c r="Q39" i="6"/>
  <c r="L39" i="6"/>
  <c r="N39" i="6" s="1"/>
  <c r="K39" i="6"/>
  <c r="T38" i="6"/>
  <c r="U38" i="6" s="1"/>
  <c r="S38" i="6"/>
  <c r="Q38" i="6"/>
  <c r="L38" i="6"/>
  <c r="N38" i="6" s="1"/>
  <c r="K38" i="6"/>
  <c r="T37" i="6"/>
  <c r="U37" i="6" s="1"/>
  <c r="S37" i="6"/>
  <c r="Q37" i="6"/>
  <c r="L37" i="6"/>
  <c r="K37" i="6"/>
  <c r="U36" i="6"/>
  <c r="T36" i="6"/>
  <c r="S36" i="6"/>
  <c r="Q36" i="6"/>
  <c r="L36" i="6"/>
  <c r="K36" i="6"/>
  <c r="T35" i="6"/>
  <c r="U35" i="6" s="1"/>
  <c r="S35" i="6"/>
  <c r="Q35" i="6"/>
  <c r="L35" i="6"/>
  <c r="N35" i="6" s="1"/>
  <c r="K35" i="6"/>
  <c r="T34" i="6"/>
  <c r="U34" i="6" s="1"/>
  <c r="S34" i="6"/>
  <c r="Q34" i="6"/>
  <c r="L34" i="6"/>
  <c r="N34" i="6" s="1"/>
  <c r="K34" i="6"/>
  <c r="T33" i="6"/>
  <c r="U33" i="6" s="1"/>
  <c r="S33" i="6"/>
  <c r="Q33" i="6"/>
  <c r="L33" i="6"/>
  <c r="N33" i="6" s="1"/>
  <c r="K33" i="6"/>
  <c r="T32" i="6"/>
  <c r="U32" i="6" s="1"/>
  <c r="S32" i="6"/>
  <c r="Q32" i="6"/>
  <c r="L32" i="6"/>
  <c r="K32" i="6"/>
  <c r="U31" i="6"/>
  <c r="T31" i="6"/>
  <c r="S31" i="6"/>
  <c r="Q31" i="6"/>
  <c r="N31" i="6"/>
  <c r="L31" i="6"/>
  <c r="K31" i="6"/>
  <c r="T30" i="6"/>
  <c r="U30" i="6" s="1"/>
  <c r="S30" i="6"/>
  <c r="Q30" i="6"/>
  <c r="L30" i="6"/>
  <c r="N30" i="6" s="1"/>
  <c r="K30" i="6"/>
  <c r="U29" i="6"/>
  <c r="T29" i="6"/>
  <c r="S29" i="6"/>
  <c r="Q29" i="6"/>
  <c r="N29" i="6"/>
  <c r="L29" i="6"/>
  <c r="K29" i="6"/>
  <c r="T28" i="6"/>
  <c r="U28" i="6" s="1"/>
  <c r="S28" i="6"/>
  <c r="Q28" i="6"/>
  <c r="L28" i="6"/>
  <c r="N28" i="6" s="1"/>
  <c r="K28" i="6"/>
  <c r="U27" i="6"/>
  <c r="T27" i="6"/>
  <c r="S27" i="6"/>
  <c r="Q27" i="6"/>
  <c r="N27" i="6"/>
  <c r="L27" i="6"/>
  <c r="K27" i="6"/>
  <c r="T26" i="6"/>
  <c r="U26" i="6" s="1"/>
  <c r="S26" i="6"/>
  <c r="Q26" i="6"/>
  <c r="L26" i="6"/>
  <c r="N26" i="6" s="1"/>
  <c r="K26" i="6"/>
  <c r="U25" i="6"/>
  <c r="T25" i="6"/>
  <c r="S25" i="6"/>
  <c r="Q25" i="6"/>
  <c r="L25" i="6"/>
  <c r="K25" i="6"/>
  <c r="T24" i="6"/>
  <c r="U24" i="6" s="1"/>
  <c r="S24" i="6"/>
  <c r="Q24" i="6"/>
  <c r="L24" i="6"/>
  <c r="N24" i="6" s="1"/>
  <c r="K24" i="6"/>
  <c r="T23" i="6"/>
  <c r="U23" i="6" s="1"/>
  <c r="S23" i="6"/>
  <c r="Q23" i="6"/>
  <c r="L23" i="6"/>
  <c r="N23" i="6" s="1"/>
  <c r="K23" i="6"/>
  <c r="T22" i="6"/>
  <c r="U22" i="6" s="1"/>
  <c r="S22" i="6"/>
  <c r="Q22" i="6"/>
  <c r="L22" i="6"/>
  <c r="N22" i="6" s="1"/>
  <c r="K22" i="6"/>
  <c r="T21" i="6"/>
  <c r="U21" i="6" s="1"/>
  <c r="S21" i="6"/>
  <c r="Q21" i="6"/>
  <c r="L21" i="6"/>
  <c r="N21" i="6" s="1"/>
  <c r="K21" i="6"/>
  <c r="T20" i="6"/>
  <c r="U20" i="6" s="1"/>
  <c r="S20" i="6"/>
  <c r="Q20" i="6"/>
  <c r="L20" i="6"/>
  <c r="N20" i="6" s="1"/>
  <c r="K20" i="6"/>
  <c r="T19" i="6"/>
  <c r="U19" i="6" s="1"/>
  <c r="S19" i="6"/>
  <c r="Q19" i="6"/>
  <c r="L19" i="6"/>
  <c r="N19" i="6" s="1"/>
  <c r="K19" i="6"/>
  <c r="T18" i="6"/>
  <c r="U18" i="6" s="1"/>
  <c r="S18" i="6"/>
  <c r="Q18" i="6"/>
  <c r="L18" i="6"/>
  <c r="K18" i="6"/>
  <c r="T17" i="6"/>
  <c r="U17" i="6" s="1"/>
  <c r="S17" i="6"/>
  <c r="Q17" i="6"/>
  <c r="L17" i="6"/>
  <c r="N17" i="6" s="1"/>
  <c r="K17" i="6"/>
  <c r="U16" i="6"/>
  <c r="T16" i="6"/>
  <c r="S16" i="6"/>
  <c r="Q16" i="6"/>
  <c r="N16" i="6"/>
  <c r="L16" i="6"/>
  <c r="K16" i="6"/>
  <c r="T15" i="6"/>
  <c r="U15" i="6" s="1"/>
  <c r="S15" i="6"/>
  <c r="Q15" i="6"/>
  <c r="L15" i="6"/>
  <c r="K15" i="6"/>
  <c r="T14" i="6"/>
  <c r="U14" i="6" s="1"/>
  <c r="S14" i="6"/>
  <c r="Q14" i="6"/>
  <c r="L14" i="6"/>
  <c r="N14" i="6" s="1"/>
  <c r="K14" i="6"/>
  <c r="T13" i="6"/>
  <c r="U13" i="6" s="1"/>
  <c r="S13" i="6"/>
  <c r="Q13" i="6"/>
  <c r="L13" i="6"/>
  <c r="N13" i="6" s="1"/>
  <c r="K13" i="6"/>
  <c r="T12" i="6"/>
  <c r="U12" i="6" s="1"/>
  <c r="S12" i="6"/>
  <c r="Q12" i="6"/>
  <c r="L12" i="6"/>
  <c r="K12" i="6"/>
  <c r="U11" i="6"/>
  <c r="T11" i="6"/>
  <c r="S11" i="6"/>
  <c r="Q11" i="6"/>
  <c r="L11" i="6"/>
  <c r="K11" i="6"/>
  <c r="T10" i="6"/>
  <c r="U10" i="6" s="1"/>
  <c r="S10" i="6"/>
  <c r="Q10" i="6"/>
  <c r="L10" i="6"/>
  <c r="K10" i="6"/>
  <c r="T9" i="6"/>
  <c r="U9" i="6" s="1"/>
  <c r="S9" i="6"/>
  <c r="Q9" i="6"/>
  <c r="L9" i="6"/>
  <c r="N9" i="6" s="1"/>
  <c r="K9" i="6"/>
  <c r="U8" i="6"/>
  <c r="T8" i="6"/>
  <c r="S8" i="6"/>
  <c r="Q8" i="6"/>
  <c r="N8" i="6"/>
  <c r="L8" i="6"/>
  <c r="K8" i="6"/>
  <c r="T7" i="6"/>
  <c r="U7" i="6" s="1"/>
  <c r="S7" i="6"/>
  <c r="Q7" i="6"/>
  <c r="L7" i="6"/>
  <c r="K7" i="6"/>
  <c r="T6" i="6"/>
  <c r="U6" i="6" s="1"/>
  <c r="S6" i="6"/>
  <c r="Q6" i="6"/>
  <c r="L6" i="6"/>
  <c r="N6" i="6" s="1"/>
  <c r="K6" i="6"/>
  <c r="T5" i="6"/>
  <c r="U5" i="6" s="1"/>
  <c r="S5" i="6"/>
  <c r="Q5" i="6"/>
  <c r="L5" i="6"/>
  <c r="N5" i="6" s="1"/>
  <c r="K5" i="6"/>
  <c r="T4" i="6"/>
  <c r="U4" i="6" s="1"/>
  <c r="S4" i="6"/>
  <c r="Q4" i="6"/>
  <c r="L4" i="6"/>
  <c r="N4" i="6" s="1"/>
  <c r="K4" i="6"/>
  <c r="T3" i="6"/>
  <c r="U3" i="6" s="1"/>
  <c r="S3" i="6"/>
  <c r="Q3" i="6"/>
  <c r="L3" i="6"/>
  <c r="N3" i="6" s="1"/>
  <c r="K3" i="6"/>
  <c r="T2" i="6"/>
  <c r="U2" i="6" s="1"/>
  <c r="S2" i="6"/>
  <c r="Q2" i="6"/>
  <c r="L2" i="6"/>
  <c r="N2" i="6" s="1"/>
  <c r="K2" i="6"/>
  <c r="W8" i="6" l="1"/>
  <c r="X8" i="6" s="1"/>
  <c r="W20" i="6"/>
  <c r="X20" i="6"/>
  <c r="W42" i="6"/>
  <c r="X42" i="6" s="1"/>
  <c r="W53" i="6"/>
  <c r="X53" i="6" s="1"/>
  <c r="W63" i="6"/>
  <c r="X63" i="6" s="1"/>
  <c r="W71" i="6"/>
  <c r="X71" i="6"/>
  <c r="W84" i="6"/>
  <c r="X84" i="6" s="1"/>
  <c r="W100" i="6"/>
  <c r="X100" i="6"/>
  <c r="W109" i="6"/>
  <c r="X109" i="6" s="1"/>
  <c r="W121" i="6"/>
  <c r="X121" i="6" s="1"/>
  <c r="W134" i="6"/>
  <c r="X134" i="6" s="1"/>
  <c r="W166" i="6"/>
  <c r="X166" i="6" s="1"/>
  <c r="W2" i="6"/>
  <c r="X2" i="6" s="1"/>
  <c r="W3" i="6"/>
  <c r="X3" i="6" s="1"/>
  <c r="W9" i="6"/>
  <c r="X9" i="6" s="1"/>
  <c r="W22" i="6"/>
  <c r="X22" i="6" s="1"/>
  <c r="W38" i="6"/>
  <c r="X38" i="6" s="1"/>
  <c r="W41" i="6"/>
  <c r="X41" i="6" s="1"/>
  <c r="W44" i="6"/>
  <c r="X44" i="6"/>
  <c r="W50" i="6"/>
  <c r="X50" i="6" s="1"/>
  <c r="W52" i="6"/>
  <c r="X52" i="6" s="1"/>
  <c r="W54" i="6"/>
  <c r="X54" i="6" s="1"/>
  <c r="W57" i="6"/>
  <c r="X57" i="6" s="1"/>
  <c r="W61" i="6"/>
  <c r="X61" i="6" s="1"/>
  <c r="W64" i="6"/>
  <c r="X64" i="6" s="1"/>
  <c r="W66" i="6"/>
  <c r="X66" i="6" s="1"/>
  <c r="W70" i="6"/>
  <c r="X70" i="6" s="1"/>
  <c r="W73" i="6"/>
  <c r="X73" i="6"/>
  <c r="W76" i="6"/>
  <c r="X76" i="6" s="1"/>
  <c r="W82" i="6"/>
  <c r="X82" i="6" s="1"/>
  <c r="W86" i="6"/>
  <c r="X86" i="6"/>
  <c r="W90" i="6"/>
  <c r="X90" i="6"/>
  <c r="W94" i="6"/>
  <c r="X94" i="6" s="1"/>
  <c r="W98" i="6"/>
  <c r="X98" i="6"/>
  <c r="W102" i="6"/>
  <c r="X102" i="6" s="1"/>
  <c r="W106" i="6"/>
  <c r="X106" i="6"/>
  <c r="W108" i="6"/>
  <c r="X108" i="6" s="1"/>
  <c r="W110" i="6"/>
  <c r="X110" i="6" s="1"/>
  <c r="W114" i="6"/>
  <c r="X114" i="6" s="1"/>
  <c r="W116" i="6"/>
  <c r="X116" i="6" s="1"/>
  <c r="W119" i="6"/>
  <c r="X119" i="6" s="1"/>
  <c r="W126" i="6"/>
  <c r="X126" i="6"/>
  <c r="W131" i="6"/>
  <c r="X131" i="6" s="1"/>
  <c r="X148" i="6"/>
  <c r="W148" i="6"/>
  <c r="W150" i="6"/>
  <c r="X150" i="6" s="1"/>
  <c r="W11" i="6"/>
  <c r="X11" i="6" s="1"/>
  <c r="W24" i="6"/>
  <c r="X24" i="6"/>
  <c r="W40" i="6"/>
  <c r="X40" i="6" s="1"/>
  <c r="W48" i="6"/>
  <c r="X48" i="6"/>
  <c r="W55" i="6"/>
  <c r="X55" i="6" s="1"/>
  <c r="W65" i="6"/>
  <c r="X65" i="6" s="1"/>
  <c r="W75" i="6"/>
  <c r="X75" i="6" s="1"/>
  <c r="W88" i="6"/>
  <c r="X88" i="6" s="1"/>
  <c r="W96" i="6"/>
  <c r="X96" i="6" s="1"/>
  <c r="W104" i="6"/>
  <c r="X104" i="6"/>
  <c r="W112" i="6"/>
  <c r="X112" i="6" s="1"/>
  <c r="W117" i="6"/>
  <c r="X117" i="6"/>
  <c r="X124" i="6"/>
  <c r="W124" i="6"/>
  <c r="W168" i="6"/>
  <c r="X168" i="6" s="1"/>
  <c r="W6" i="6"/>
  <c r="X6" i="6" s="1"/>
  <c r="W7" i="6"/>
  <c r="X7" i="6" s="1"/>
  <c r="W12" i="6"/>
  <c r="X12" i="6" s="1"/>
  <c r="W18" i="6"/>
  <c r="X18" i="6"/>
  <c r="W35" i="6"/>
  <c r="X35" i="6" s="1"/>
  <c r="W4" i="6"/>
  <c r="X4" i="6"/>
  <c r="W10" i="6"/>
  <c r="X10" i="6" s="1"/>
  <c r="W13" i="6"/>
  <c r="X13" i="6" s="1"/>
  <c r="W16" i="6"/>
  <c r="X16" i="6" s="1"/>
  <c r="W19" i="6"/>
  <c r="X19" i="6" s="1"/>
  <c r="W23" i="6"/>
  <c r="X23" i="6" s="1"/>
  <c r="W26" i="6"/>
  <c r="X26" i="6" s="1"/>
  <c r="W28" i="6"/>
  <c r="X28" i="6" s="1"/>
  <c r="W30" i="6"/>
  <c r="X30" i="6"/>
  <c r="W32" i="6"/>
  <c r="X32" i="6" s="1"/>
  <c r="W36" i="6"/>
  <c r="X36" i="6" s="1"/>
  <c r="W39" i="6"/>
  <c r="X39" i="6" s="1"/>
  <c r="W45" i="6"/>
  <c r="X45" i="6" s="1"/>
  <c r="W47" i="6"/>
  <c r="X47" i="6" s="1"/>
  <c r="W58" i="6"/>
  <c r="X58" i="6" s="1"/>
  <c r="W62" i="6"/>
  <c r="X62" i="6" s="1"/>
  <c r="W67" i="6"/>
  <c r="X67" i="6" s="1"/>
  <c r="W74" i="6"/>
  <c r="X74" i="6" s="1"/>
  <c r="W77" i="6"/>
  <c r="X77" i="6"/>
  <c r="W80" i="6"/>
  <c r="X80" i="6" s="1"/>
  <c r="W83" i="6"/>
  <c r="X83" i="6"/>
  <c r="W87" i="6"/>
  <c r="X87" i="6" s="1"/>
  <c r="W91" i="6"/>
  <c r="X91" i="6"/>
  <c r="W95" i="6"/>
  <c r="X95" i="6" s="1"/>
  <c r="W99" i="6"/>
  <c r="X99" i="6" s="1"/>
  <c r="W103" i="6"/>
  <c r="X103" i="6" s="1"/>
  <c r="W111" i="6"/>
  <c r="X111" i="6" s="1"/>
  <c r="W123" i="6"/>
  <c r="X123" i="6" s="1"/>
  <c r="W127" i="6"/>
  <c r="X127" i="6" s="1"/>
  <c r="X130" i="6"/>
  <c r="W136" i="6"/>
  <c r="X136" i="6" s="1"/>
  <c r="W153" i="6"/>
  <c r="X153" i="6" s="1"/>
  <c r="W155" i="6"/>
  <c r="X155" i="6" s="1"/>
  <c r="W161" i="6"/>
  <c r="X161" i="6" s="1"/>
  <c r="W287" i="6"/>
  <c r="X287" i="6" s="1"/>
  <c r="W5" i="6"/>
  <c r="X5" i="6" s="1"/>
  <c r="W14" i="6"/>
  <c r="X14" i="6"/>
  <c r="W33" i="6"/>
  <c r="X33" i="6" s="1"/>
  <c r="W51" i="6"/>
  <c r="X51" i="6" s="1"/>
  <c r="W59" i="6"/>
  <c r="X59" i="6"/>
  <c r="W68" i="6"/>
  <c r="X68" i="6"/>
  <c r="W78" i="6"/>
  <c r="X78" i="6"/>
  <c r="W92" i="6"/>
  <c r="X92" i="6" s="1"/>
  <c r="W107" i="6"/>
  <c r="X107" i="6" s="1"/>
  <c r="W115" i="6"/>
  <c r="X115" i="6"/>
  <c r="W128" i="6"/>
  <c r="X128" i="6"/>
  <c r="W227" i="6"/>
  <c r="X227" i="6" s="1"/>
  <c r="W15" i="6"/>
  <c r="X15" i="6"/>
  <c r="W17" i="6"/>
  <c r="X17" i="6" s="1"/>
  <c r="W21" i="6"/>
  <c r="X21" i="6"/>
  <c r="W25" i="6"/>
  <c r="X25" i="6" s="1"/>
  <c r="W27" i="6"/>
  <c r="X27" i="6" s="1"/>
  <c r="W29" i="6"/>
  <c r="X29" i="6" s="1"/>
  <c r="W31" i="6"/>
  <c r="X31" i="6" s="1"/>
  <c r="W34" i="6"/>
  <c r="X34" i="6"/>
  <c r="W37" i="6"/>
  <c r="X37" i="6"/>
  <c r="W43" i="6"/>
  <c r="X43" i="6" s="1"/>
  <c r="W46" i="6"/>
  <c r="X46" i="6" s="1"/>
  <c r="W49" i="6"/>
  <c r="X49" i="6" s="1"/>
  <c r="W56" i="6"/>
  <c r="X56" i="6" s="1"/>
  <c r="W60" i="6"/>
  <c r="X60" i="6" s="1"/>
  <c r="W69" i="6"/>
  <c r="X69" i="6" s="1"/>
  <c r="W72" i="6"/>
  <c r="X72" i="6" s="1"/>
  <c r="W79" i="6"/>
  <c r="X79" i="6" s="1"/>
  <c r="W81" i="6"/>
  <c r="X81" i="6" s="1"/>
  <c r="W85" i="6"/>
  <c r="X85" i="6" s="1"/>
  <c r="W89" i="6"/>
  <c r="X89" i="6"/>
  <c r="W93" i="6"/>
  <c r="X93" i="6"/>
  <c r="W97" i="6"/>
  <c r="X97" i="6"/>
  <c r="W101" i="6"/>
  <c r="X101" i="6"/>
  <c r="W105" i="6"/>
  <c r="X105" i="6"/>
  <c r="W113" i="6"/>
  <c r="X113" i="6"/>
  <c r="W118" i="6"/>
  <c r="X118" i="6" s="1"/>
  <c r="W120" i="6"/>
  <c r="X120" i="6" s="1"/>
  <c r="W122" i="6"/>
  <c r="X122" i="6" s="1"/>
  <c r="W125" i="6"/>
  <c r="X125" i="6"/>
  <c r="W129" i="6"/>
  <c r="X129" i="6" s="1"/>
  <c r="W137" i="6"/>
  <c r="X137" i="6"/>
  <c r="W141" i="6"/>
  <c r="X141" i="6" s="1"/>
  <c r="W143" i="6"/>
  <c r="X143" i="6" s="1"/>
  <c r="W173" i="6"/>
  <c r="X173" i="6" s="1"/>
  <c r="W351" i="6"/>
  <c r="X351" i="6"/>
  <c r="W508" i="6"/>
  <c r="X508" i="6" s="1"/>
  <c r="W189" i="6"/>
  <c r="X189" i="6" s="1"/>
  <c r="W225" i="6"/>
  <c r="X225" i="6" s="1"/>
  <c r="W244" i="6"/>
  <c r="X244" i="6"/>
  <c r="W256" i="6"/>
  <c r="X256" i="6" s="1"/>
  <c r="W327" i="6"/>
  <c r="X327" i="6" s="1"/>
  <c r="U120" i="6"/>
  <c r="N128" i="6"/>
  <c r="W130" i="6"/>
  <c r="X135" i="6"/>
  <c r="W138" i="6"/>
  <c r="X138" i="6" s="1"/>
  <c r="U143" i="6"/>
  <c r="U146" i="6"/>
  <c r="X154" i="6"/>
  <c r="W160" i="6"/>
  <c r="X160" i="6" s="1"/>
  <c r="U162" i="6"/>
  <c r="U169" i="6"/>
  <c r="X176" i="6"/>
  <c r="U179" i="6"/>
  <c r="W182" i="6"/>
  <c r="X182" i="6" s="1"/>
  <c r="W184" i="6"/>
  <c r="X184" i="6" s="1"/>
  <c r="W187" i="6"/>
  <c r="X187" i="6" s="1"/>
  <c r="U188" i="6"/>
  <c r="X193" i="6"/>
  <c r="W197" i="6"/>
  <c r="X197" i="6" s="1"/>
  <c r="U198" i="6"/>
  <c r="X201" i="6"/>
  <c r="X202" i="6"/>
  <c r="X205" i="6"/>
  <c r="U212" i="6"/>
  <c r="W219" i="6"/>
  <c r="X219" i="6" s="1"/>
  <c r="U220" i="6"/>
  <c r="X231" i="6"/>
  <c r="W245" i="6"/>
  <c r="X245" i="6" s="1"/>
  <c r="W247" i="6"/>
  <c r="X247" i="6" s="1"/>
  <c r="X260" i="6"/>
  <c r="W262" i="6"/>
  <c r="X262" i="6" s="1"/>
  <c r="W264" i="6"/>
  <c r="X264" i="6" s="1"/>
  <c r="W270" i="6"/>
  <c r="X270" i="6" s="1"/>
  <c r="X278" i="6"/>
  <c r="W301" i="6"/>
  <c r="X301" i="6" s="1"/>
  <c r="W306" i="6"/>
  <c r="X306" i="6" s="1"/>
  <c r="W317" i="6"/>
  <c r="X317" i="6" s="1"/>
  <c r="X321" i="6"/>
  <c r="W371" i="6"/>
  <c r="X371" i="6" s="1"/>
  <c r="U372" i="6"/>
  <c r="W500" i="6"/>
  <c r="X500" i="6" s="1"/>
  <c r="W506" i="6"/>
  <c r="X506" i="6" s="1"/>
  <c r="W519" i="6"/>
  <c r="X519" i="6" s="1"/>
  <c r="W540" i="6"/>
  <c r="X540" i="6" s="1"/>
  <c r="X167" i="6"/>
  <c r="W194" i="6"/>
  <c r="X194" i="6" s="1"/>
  <c r="W223" i="6"/>
  <c r="X223" i="6" s="1"/>
  <c r="W232" i="6"/>
  <c r="X232" i="6" s="1"/>
  <c r="W246" i="6"/>
  <c r="X246" i="6"/>
  <c r="W261" i="6"/>
  <c r="X261" i="6" s="1"/>
  <c r="W263" i="6"/>
  <c r="X263" i="6"/>
  <c r="W303" i="6"/>
  <c r="X303" i="6" s="1"/>
  <c r="W322" i="6"/>
  <c r="X322" i="6" s="1"/>
  <c r="W390" i="6"/>
  <c r="X390" i="6"/>
  <c r="N73" i="6"/>
  <c r="W132" i="6"/>
  <c r="X132" i="6" s="1"/>
  <c r="W139" i="6"/>
  <c r="X139" i="6" s="1"/>
  <c r="W147" i="6"/>
  <c r="X147" i="6" s="1"/>
  <c r="U149" i="6"/>
  <c r="U155" i="6"/>
  <c r="W158" i="6"/>
  <c r="X158" i="6" s="1"/>
  <c r="W163" i="6"/>
  <c r="X163" i="6" s="1"/>
  <c r="U167" i="6"/>
  <c r="W170" i="6"/>
  <c r="X170" i="6" s="1"/>
  <c r="U174" i="6"/>
  <c r="W177" i="6"/>
  <c r="X177" i="6" s="1"/>
  <c r="W180" i="6"/>
  <c r="X180" i="6" s="1"/>
  <c r="U181" i="6"/>
  <c r="X186" i="6"/>
  <c r="W199" i="6"/>
  <c r="X199" i="6" s="1"/>
  <c r="U203" i="6"/>
  <c r="W206" i="6"/>
  <c r="X206" i="6" s="1"/>
  <c r="W208" i="6"/>
  <c r="X208" i="6" s="1"/>
  <c r="W210" i="6"/>
  <c r="X210" i="6" s="1"/>
  <c r="W213" i="6"/>
  <c r="X213" i="6" s="1"/>
  <c r="X214" i="6"/>
  <c r="W216" i="6"/>
  <c r="X216" i="6" s="1"/>
  <c r="W218" i="6"/>
  <c r="X218" i="6" s="1"/>
  <c r="W228" i="6"/>
  <c r="X228" i="6" s="1"/>
  <c r="U229" i="6"/>
  <c r="W236" i="6"/>
  <c r="X236" i="6" s="1"/>
  <c r="W238" i="6"/>
  <c r="X238" i="6" s="1"/>
  <c r="W240" i="6"/>
  <c r="X240" i="6" s="1"/>
  <c r="W243" i="6"/>
  <c r="X243" i="6" s="1"/>
  <c r="X251" i="6"/>
  <c r="X257" i="6"/>
  <c r="W259" i="6"/>
  <c r="X259" i="6" s="1"/>
  <c r="X268" i="6"/>
  <c r="X275" i="6"/>
  <c r="X282" i="6"/>
  <c r="W282" i="6"/>
  <c r="W283" i="6"/>
  <c r="X283" i="6"/>
  <c r="X292" i="6"/>
  <c r="W292" i="6"/>
  <c r="W311" i="6"/>
  <c r="X311" i="6"/>
  <c r="W349" i="6"/>
  <c r="X349" i="6" s="1"/>
  <c r="W364" i="6"/>
  <c r="X364" i="6"/>
  <c r="X370" i="6"/>
  <c r="W420" i="6"/>
  <c r="X420" i="6" s="1"/>
  <c r="X149" i="6"/>
  <c r="W191" i="6"/>
  <c r="X191" i="6" s="1"/>
  <c r="W221" i="6"/>
  <c r="X221" i="6" s="1"/>
  <c r="W254" i="6"/>
  <c r="X254" i="6" s="1"/>
  <c r="U285" i="6"/>
  <c r="W309" i="6"/>
  <c r="X309" i="6" s="1"/>
  <c r="U138" i="6"/>
  <c r="U142" i="6"/>
  <c r="W156" i="6"/>
  <c r="X156" i="6" s="1"/>
  <c r="U160" i="6"/>
  <c r="N162" i="6"/>
  <c r="U165" i="6"/>
  <c r="U172" i="6"/>
  <c r="W174" i="6"/>
  <c r="X174" i="6" s="1"/>
  <c r="W175" i="6"/>
  <c r="X175" i="6" s="1"/>
  <c r="U176" i="6"/>
  <c r="W181" i="6"/>
  <c r="X181" i="6" s="1"/>
  <c r="N184" i="6"/>
  <c r="N183" i="6"/>
  <c r="X183" i="6"/>
  <c r="X185" i="6"/>
  <c r="U193" i="6"/>
  <c r="U195" i="6"/>
  <c r="X196" i="6"/>
  <c r="U201" i="6"/>
  <c r="W203" i="6"/>
  <c r="X203" i="6" s="1"/>
  <c r="W204" i="6"/>
  <c r="X204" i="6" s="1"/>
  <c r="U205" i="6"/>
  <c r="X224" i="6"/>
  <c r="W229" i="6"/>
  <c r="X229" i="6" s="1"/>
  <c r="W230" i="6"/>
  <c r="X230" i="6" s="1"/>
  <c r="U231" i="6"/>
  <c r="W233" i="6"/>
  <c r="X233" i="6" s="1"/>
  <c r="W234" i="6"/>
  <c r="X234" i="6" s="1"/>
  <c r="X242" i="6"/>
  <c r="N247" i="6"/>
  <c r="N246" i="6"/>
  <c r="X248" i="6"/>
  <c r="W250" i="6"/>
  <c r="X250" i="6" s="1"/>
  <c r="W252" i="6"/>
  <c r="X252" i="6" s="1"/>
  <c r="W253" i="6"/>
  <c r="X253" i="6"/>
  <c r="X265" i="6"/>
  <c r="W267" i="6"/>
  <c r="X267" i="6" s="1"/>
  <c r="W269" i="6"/>
  <c r="X269" i="6" s="1"/>
  <c r="U328" i="6"/>
  <c r="U338" i="6"/>
  <c r="X350" i="6"/>
  <c r="W358" i="6"/>
  <c r="X358" i="6"/>
  <c r="W394" i="6"/>
  <c r="X394" i="6" s="1"/>
  <c r="U249" i="6"/>
  <c r="U258" i="6"/>
  <c r="U266" i="6"/>
  <c r="W271" i="6"/>
  <c r="X271" i="6" s="1"/>
  <c r="U274" i="6"/>
  <c r="U288" i="6"/>
  <c r="W291" i="6"/>
  <c r="X291" i="6" s="1"/>
  <c r="X300" i="6"/>
  <c r="W353" i="6"/>
  <c r="X353" i="6" s="1"/>
  <c r="U366" i="6"/>
  <c r="W367" i="6"/>
  <c r="X367" i="6" s="1"/>
  <c r="W384" i="6"/>
  <c r="X384" i="6" s="1"/>
  <c r="W442" i="6"/>
  <c r="X442" i="6"/>
  <c r="W459" i="6"/>
  <c r="X459" i="6" s="1"/>
  <c r="X466" i="6"/>
  <c r="W467" i="6"/>
  <c r="X467" i="6" s="1"/>
  <c r="W468" i="6"/>
  <c r="X468" i="6" s="1"/>
  <c r="W474" i="6"/>
  <c r="X474" i="6"/>
  <c r="W532" i="6"/>
  <c r="X532" i="6" s="1"/>
  <c r="W554" i="6"/>
  <c r="X554" i="6" s="1"/>
  <c r="W192" i="6"/>
  <c r="X192" i="6" s="1"/>
  <c r="W200" i="6"/>
  <c r="X200" i="6" s="1"/>
  <c r="W214" i="6"/>
  <c r="X279" i="6"/>
  <c r="X304" i="6"/>
  <c r="W312" i="6"/>
  <c r="X312" i="6" s="1"/>
  <c r="W313" i="6"/>
  <c r="X313" i="6" s="1"/>
  <c r="X325" i="6"/>
  <c r="W330" i="6"/>
  <c r="X330" i="6"/>
  <c r="W340" i="6"/>
  <c r="X340" i="6" s="1"/>
  <c r="X348" i="6"/>
  <c r="W348" i="6"/>
  <c r="W369" i="6"/>
  <c r="X369" i="6"/>
  <c r="X375" i="6"/>
  <c r="W375" i="6"/>
  <c r="W386" i="6"/>
  <c r="X386" i="6" s="1"/>
  <c r="W402" i="6"/>
  <c r="X402" i="6"/>
  <c r="W421" i="6"/>
  <c r="X421" i="6" s="1"/>
  <c r="X423" i="6"/>
  <c r="W424" i="6"/>
  <c r="X424" i="6"/>
  <c r="W425" i="6"/>
  <c r="X425" i="6" s="1"/>
  <c r="W446" i="6"/>
  <c r="X446" i="6" s="1"/>
  <c r="W448" i="6"/>
  <c r="X448" i="6" s="1"/>
  <c r="W483" i="6"/>
  <c r="X483" i="6" s="1"/>
  <c r="W490" i="6"/>
  <c r="X490" i="6" s="1"/>
  <c r="U245" i="6"/>
  <c r="U254" i="6"/>
  <c r="U262" i="6"/>
  <c r="W279" i="6"/>
  <c r="U289" i="6"/>
  <c r="X290" i="6"/>
  <c r="U298" i="6"/>
  <c r="W315" i="6"/>
  <c r="X315" i="6" s="1"/>
  <c r="U326" i="6"/>
  <c r="W331" i="6"/>
  <c r="X331" i="6" s="1"/>
  <c r="U337" i="6"/>
  <c r="U347" i="6"/>
  <c r="X352" i="6"/>
  <c r="W361" i="6"/>
  <c r="X361" i="6" s="1"/>
  <c r="X368" i="6"/>
  <c r="W373" i="6"/>
  <c r="X373" i="6" s="1"/>
  <c r="U374" i="6"/>
  <c r="X385" i="6"/>
  <c r="W391" i="6"/>
  <c r="X391" i="6" s="1"/>
  <c r="W395" i="6"/>
  <c r="X395" i="6" s="1"/>
  <c r="W401" i="6"/>
  <c r="X401" i="6"/>
  <c r="W417" i="6"/>
  <c r="X417" i="6" s="1"/>
  <c r="W426" i="6"/>
  <c r="X426" i="6" s="1"/>
  <c r="W429" i="6"/>
  <c r="X429" i="6" s="1"/>
  <c r="W437" i="6"/>
  <c r="X437" i="6" s="1"/>
  <c r="W316" i="6"/>
  <c r="X316" i="6" s="1"/>
  <c r="W320" i="6"/>
  <c r="X320" i="6" s="1"/>
  <c r="W324" i="6"/>
  <c r="X324" i="6" s="1"/>
  <c r="U344" i="6"/>
  <c r="X345" i="6"/>
  <c r="X355" i="6"/>
  <c r="W376" i="6"/>
  <c r="X376" i="6" s="1"/>
  <c r="W377" i="6"/>
  <c r="X377" i="6" s="1"/>
  <c r="U378" i="6"/>
  <c r="W393" i="6"/>
  <c r="X393" i="6" s="1"/>
  <c r="W414" i="6"/>
  <c r="X414" i="6" s="1"/>
  <c r="W428" i="6"/>
  <c r="X428" i="6" s="1"/>
  <c r="U435" i="6"/>
  <c r="W439" i="6"/>
  <c r="X439" i="6" s="1"/>
  <c r="W458" i="6"/>
  <c r="X458" i="6" s="1"/>
  <c r="W463" i="6"/>
  <c r="X463" i="6"/>
  <c r="W477" i="6"/>
  <c r="X477" i="6" s="1"/>
  <c r="W489" i="6"/>
  <c r="X489" i="6"/>
  <c r="W520" i="6"/>
  <c r="X520" i="6" s="1"/>
  <c r="W572" i="6"/>
  <c r="X572" i="6" s="1"/>
  <c r="U269" i="6"/>
  <c r="U276" i="6"/>
  <c r="N306" i="6"/>
  <c r="U310" i="6"/>
  <c r="U321" i="6"/>
  <c r="U335" i="6"/>
  <c r="X339" i="6"/>
  <c r="W339" i="6"/>
  <c r="N352" i="6"/>
  <c r="W359" i="6"/>
  <c r="X359" i="6" s="1"/>
  <c r="U363" i="6"/>
  <c r="W397" i="6"/>
  <c r="X397" i="6" s="1"/>
  <c r="W398" i="6"/>
  <c r="X398" i="6" s="1"/>
  <c r="W444" i="6"/>
  <c r="X444" i="6"/>
  <c r="W452" i="6"/>
  <c r="X452" i="6" s="1"/>
  <c r="W453" i="6"/>
  <c r="X453" i="6" s="1"/>
  <c r="U455" i="6"/>
  <c r="W484" i="6"/>
  <c r="X484" i="6" s="1"/>
  <c r="W498" i="6"/>
  <c r="X498" i="6" s="1"/>
  <c r="W538" i="6"/>
  <c r="X538" i="6" s="1"/>
  <c r="W552" i="6"/>
  <c r="X552" i="6" s="1"/>
  <c r="X400" i="6"/>
  <c r="X406" i="6"/>
  <c r="W409" i="6"/>
  <c r="X409" i="6"/>
  <c r="X411" i="6"/>
  <c r="X462" i="6"/>
  <c r="X464" i="6"/>
  <c r="W472" i="6"/>
  <c r="X472" i="6" s="1"/>
  <c r="W476" i="6"/>
  <c r="X476" i="6"/>
  <c r="W485" i="6"/>
  <c r="X485" i="6" s="1"/>
  <c r="U487" i="6"/>
  <c r="W494" i="6"/>
  <c r="X494" i="6" s="1"/>
  <c r="X502" i="6"/>
  <c r="W502" i="6"/>
  <c r="W523" i="6"/>
  <c r="X523" i="6" s="1"/>
  <c r="W524" i="6"/>
  <c r="X524" i="6" s="1"/>
  <c r="W534" i="6"/>
  <c r="X534" i="6" s="1"/>
  <c r="W556" i="6"/>
  <c r="X556" i="6" s="1"/>
  <c r="X564" i="6"/>
  <c r="W564" i="6"/>
  <c r="W575" i="6"/>
  <c r="X575" i="6" s="1"/>
  <c r="W576" i="6"/>
  <c r="X576" i="6" s="1"/>
  <c r="W387" i="6"/>
  <c r="X387" i="6" s="1"/>
  <c r="X392" i="6"/>
  <c r="X399" i="6"/>
  <c r="W405" i="6"/>
  <c r="X405" i="6" s="1"/>
  <c r="X407" i="6"/>
  <c r="X418" i="6"/>
  <c r="X427" i="6"/>
  <c r="X440" i="6"/>
  <c r="W456" i="6"/>
  <c r="X456" i="6"/>
  <c r="W460" i="6"/>
  <c r="X460" i="6" s="1"/>
  <c r="W469" i="6"/>
  <c r="X469" i="6" s="1"/>
  <c r="X475" i="6"/>
  <c r="W479" i="6"/>
  <c r="X479" i="6" s="1"/>
  <c r="X482" i="6"/>
  <c r="X504" i="6"/>
  <c r="W504" i="6"/>
  <c r="X522" i="6"/>
  <c r="W526" i="6"/>
  <c r="X526" i="6" s="1"/>
  <c r="X536" i="6"/>
  <c r="W536" i="6"/>
  <c r="W548" i="6"/>
  <c r="X548" i="6" s="1"/>
  <c r="X555" i="6"/>
  <c r="W558" i="6"/>
  <c r="X558" i="6" s="1"/>
  <c r="U562" i="6"/>
  <c r="W566" i="6"/>
  <c r="X566" i="6" s="1"/>
  <c r="W568" i="6"/>
  <c r="X568" i="6" s="1"/>
  <c r="X574" i="6"/>
  <c r="U317" i="6"/>
  <c r="U331" i="6"/>
  <c r="X346" i="6"/>
  <c r="U350" i="6"/>
  <c r="U357" i="6"/>
  <c r="U365" i="6"/>
  <c r="U368" i="6"/>
  <c r="U383" i="6"/>
  <c r="N393" i="6"/>
  <c r="U396" i="6"/>
  <c r="X410" i="6"/>
  <c r="W413" i="6"/>
  <c r="X413" i="6"/>
  <c r="X415" i="6"/>
  <c r="W431" i="6"/>
  <c r="X431" i="6" s="1"/>
  <c r="W432" i="6"/>
  <c r="X432" i="6" s="1"/>
  <c r="W433" i="6"/>
  <c r="X433" i="6" s="1"/>
  <c r="X441" i="6"/>
  <c r="X450" i="6"/>
  <c r="W488" i="6"/>
  <c r="X488" i="6" s="1"/>
  <c r="W491" i="6"/>
  <c r="X491" i="6" s="1"/>
  <c r="W492" i="6"/>
  <c r="X492" i="6" s="1"/>
  <c r="W510" i="6"/>
  <c r="X510" i="6" s="1"/>
  <c r="W511" i="6"/>
  <c r="X511" i="6" s="1"/>
  <c r="W512" i="6"/>
  <c r="X512" i="6" s="1"/>
  <c r="W516" i="6"/>
  <c r="X516" i="6" s="1"/>
  <c r="W542" i="6"/>
  <c r="X542" i="6" s="1"/>
  <c r="W543" i="6"/>
  <c r="X543" i="6" s="1"/>
  <c r="X551" i="6"/>
  <c r="U570" i="6"/>
  <c r="U424" i="6"/>
  <c r="U463" i="6"/>
  <c r="X470" i="6"/>
  <c r="U481" i="6"/>
  <c r="W495" i="6"/>
  <c r="X495" i="6" s="1"/>
  <c r="W496" i="6"/>
  <c r="X496" i="6" s="1"/>
  <c r="W514" i="6"/>
  <c r="X514" i="6" s="1"/>
  <c r="U533" i="6"/>
  <c r="W559" i="6"/>
  <c r="X559" i="6" s="1"/>
  <c r="W560" i="6"/>
  <c r="X560" i="6" s="1"/>
  <c r="W544" i="6"/>
  <c r="X544" i="6" s="1"/>
  <c r="U385" i="6"/>
  <c r="U401" i="6"/>
  <c r="U428" i="6"/>
  <c r="N443" i="6"/>
  <c r="U465" i="6"/>
  <c r="U479" i="6"/>
  <c r="U501" i="6"/>
  <c r="W527" i="6"/>
  <c r="X527" i="6" s="1"/>
  <c r="X528" i="6"/>
  <c r="W528" i="6"/>
  <c r="U565" i="6"/>
  <c r="U441" i="6"/>
  <c r="U448" i="6"/>
  <c r="U451" i="6"/>
  <c r="U459" i="6"/>
  <c r="U467" i="6"/>
  <c r="U475" i="6"/>
  <c r="U483" i="6"/>
  <c r="U491" i="6"/>
  <c r="W557" i="6" l="1"/>
  <c r="X557" i="6"/>
  <c r="W515" i="6"/>
  <c r="X515" i="6" s="1"/>
  <c r="W530" i="6"/>
  <c r="X530" i="6" s="1"/>
  <c r="W478" i="6"/>
  <c r="X478" i="6" s="1"/>
  <c r="W288" i="6"/>
  <c r="X288" i="6"/>
  <c r="W280" i="6"/>
  <c r="X280" i="6" s="1"/>
  <c r="W222" i="6"/>
  <c r="X222" i="6"/>
  <c r="W179" i="6"/>
  <c r="X179" i="6" s="1"/>
  <c r="W553" i="6"/>
  <c r="X553" i="6"/>
  <c r="W537" i="6"/>
  <c r="X537" i="6" s="1"/>
  <c r="W521" i="6"/>
  <c r="X521" i="6" s="1"/>
  <c r="W505" i="6"/>
  <c r="X505" i="6" s="1"/>
  <c r="W563" i="6"/>
  <c r="X563" i="6"/>
  <c r="W499" i="6"/>
  <c r="X499" i="6" s="1"/>
  <c r="W445" i="6"/>
  <c r="X445" i="6"/>
  <c r="W430" i="6"/>
  <c r="X430" i="6" s="1"/>
  <c r="W546" i="6"/>
  <c r="X546" i="6" s="1"/>
  <c r="W436" i="6"/>
  <c r="X436" i="6" s="1"/>
  <c r="W535" i="6"/>
  <c r="X535" i="6" s="1"/>
  <c r="W473" i="6"/>
  <c r="X473" i="6" s="1"/>
  <c r="W354" i="6"/>
  <c r="X354" i="6"/>
  <c r="W326" i="6"/>
  <c r="X326" i="6" s="1"/>
  <c r="W296" i="6"/>
  <c r="X296" i="6" s="1"/>
  <c r="W443" i="6"/>
  <c r="X443" i="6" s="1"/>
  <c r="W389" i="6"/>
  <c r="X389" i="6"/>
  <c r="W347" i="6"/>
  <c r="X347" i="6" s="1"/>
  <c r="W362" i="6"/>
  <c r="X362" i="6"/>
  <c r="W342" i="6"/>
  <c r="X342" i="6" s="1"/>
  <c r="W305" i="6"/>
  <c r="X305" i="6"/>
  <c r="W281" i="6"/>
  <c r="X281" i="6" s="1"/>
  <c r="W334" i="6"/>
  <c r="X334" i="6" s="1"/>
  <c r="W323" i="6"/>
  <c r="X323" i="6" s="1"/>
  <c r="W357" i="6"/>
  <c r="X357" i="6" s="1"/>
  <c r="W318" i="6"/>
  <c r="X318" i="6" s="1"/>
  <c r="W299" i="6"/>
  <c r="X299" i="6" s="1"/>
  <c r="W381" i="6"/>
  <c r="X381" i="6" s="1"/>
  <c r="W328" i="6"/>
  <c r="X328" i="6"/>
  <c r="W220" i="6"/>
  <c r="X220" i="6" s="1"/>
  <c r="W190" i="6"/>
  <c r="X190" i="6"/>
  <c r="W151" i="6"/>
  <c r="X151" i="6" s="1"/>
  <c r="W171" i="6"/>
  <c r="X171" i="6" s="1"/>
  <c r="W140" i="6"/>
  <c r="X140" i="6" s="1"/>
  <c r="W372" i="6"/>
  <c r="X372" i="6" s="1"/>
  <c r="W541" i="6"/>
  <c r="X541" i="6" s="1"/>
  <c r="W509" i="6"/>
  <c r="X509" i="6"/>
  <c r="W434" i="6"/>
  <c r="X434" i="6" s="1"/>
  <c r="W539" i="6"/>
  <c r="X539" i="6"/>
  <c r="X388" i="6"/>
  <c r="W388" i="6"/>
  <c r="W374" i="6"/>
  <c r="X374" i="6"/>
  <c r="X319" i="6"/>
  <c r="W319" i="6"/>
  <c r="W294" i="6"/>
  <c r="X294" i="6" s="1"/>
  <c r="W162" i="6"/>
  <c r="X162" i="6" s="1"/>
  <c r="W164" i="6"/>
  <c r="X164" i="6"/>
  <c r="W569" i="6"/>
  <c r="X569" i="6" s="1"/>
  <c r="W565" i="6"/>
  <c r="X565" i="6" s="1"/>
  <c r="W549" i="6"/>
  <c r="X549" i="6" s="1"/>
  <c r="W533" i="6"/>
  <c r="X533" i="6"/>
  <c r="W517" i="6"/>
  <c r="X517" i="6" s="1"/>
  <c r="W501" i="6"/>
  <c r="X501" i="6"/>
  <c r="W547" i="6"/>
  <c r="X547" i="6" s="1"/>
  <c r="W571" i="6"/>
  <c r="X571" i="6"/>
  <c r="W518" i="6"/>
  <c r="X518" i="6" s="1"/>
  <c r="W486" i="6"/>
  <c r="X486" i="6"/>
  <c r="W454" i="6"/>
  <c r="X454" i="6" s="1"/>
  <c r="W570" i="6"/>
  <c r="X570" i="6" s="1"/>
  <c r="W461" i="6"/>
  <c r="X461" i="6" s="1"/>
  <c r="W422" i="6"/>
  <c r="X422" i="6" s="1"/>
  <c r="X396" i="6"/>
  <c r="W396" i="6"/>
  <c r="W380" i="6"/>
  <c r="X380" i="6"/>
  <c r="W455" i="6"/>
  <c r="X455" i="6" s="1"/>
  <c r="W383" i="6"/>
  <c r="X383" i="6"/>
  <c r="W360" i="6"/>
  <c r="X360" i="6" s="1"/>
  <c r="W302" i="6"/>
  <c r="X302" i="6" s="1"/>
  <c r="W435" i="6"/>
  <c r="X435" i="6" s="1"/>
  <c r="W329" i="6"/>
  <c r="X329" i="6" s="1"/>
  <c r="W295" i="6"/>
  <c r="X295" i="6" s="1"/>
  <c r="W274" i="6"/>
  <c r="X274" i="6" s="1"/>
  <c r="W333" i="6"/>
  <c r="X333" i="6" s="1"/>
  <c r="W212" i="6"/>
  <c r="X212" i="6" s="1"/>
  <c r="W188" i="6"/>
  <c r="X188" i="6" s="1"/>
  <c r="W169" i="6"/>
  <c r="X169" i="6" s="1"/>
  <c r="X146" i="6"/>
  <c r="W146" i="6"/>
  <c r="W159" i="6"/>
  <c r="X159" i="6"/>
  <c r="X152" i="6"/>
  <c r="W152" i="6"/>
  <c r="W573" i="6"/>
  <c r="X573" i="6"/>
  <c r="W525" i="6"/>
  <c r="X525" i="6" s="1"/>
  <c r="W493" i="6"/>
  <c r="X493" i="6"/>
  <c r="W503" i="6"/>
  <c r="X503" i="6" s="1"/>
  <c r="W307" i="6"/>
  <c r="X307" i="6"/>
  <c r="W449" i="6"/>
  <c r="X449" i="6" s="1"/>
  <c r="W337" i="6"/>
  <c r="X337" i="6" s="1"/>
  <c r="W341" i="6"/>
  <c r="X341" i="6" s="1"/>
  <c r="W344" i="6"/>
  <c r="X344" i="6"/>
  <c r="W272" i="6"/>
  <c r="X272" i="6" s="1"/>
  <c r="W198" i="6"/>
  <c r="X198" i="6" s="1"/>
  <c r="X285" i="6"/>
  <c r="W285" i="6"/>
  <c r="W561" i="6"/>
  <c r="X561" i="6"/>
  <c r="W545" i="6"/>
  <c r="X545" i="6" s="1"/>
  <c r="W529" i="6"/>
  <c r="X529" i="6"/>
  <c r="W513" i="6"/>
  <c r="X513" i="6" s="1"/>
  <c r="W497" i="6"/>
  <c r="X497" i="6" s="1"/>
  <c r="W531" i="6"/>
  <c r="X531" i="6" s="1"/>
  <c r="W438" i="6"/>
  <c r="X438" i="6"/>
  <c r="W567" i="6"/>
  <c r="X567" i="6" s="1"/>
  <c r="W507" i="6"/>
  <c r="X507" i="6"/>
  <c r="W481" i="6"/>
  <c r="X481" i="6" s="1"/>
  <c r="W447" i="6"/>
  <c r="X447" i="6"/>
  <c r="W550" i="6"/>
  <c r="X550" i="6" s="1"/>
  <c r="W465" i="6"/>
  <c r="X465" i="6" s="1"/>
  <c r="W314" i="6"/>
  <c r="X314" i="6" s="1"/>
  <c r="W562" i="6"/>
  <c r="X562" i="6" s="1"/>
  <c r="W487" i="6"/>
  <c r="X487" i="6" s="1"/>
  <c r="W480" i="6"/>
  <c r="X480" i="6"/>
  <c r="W457" i="6"/>
  <c r="X457" i="6" s="1"/>
  <c r="W403" i="6"/>
  <c r="X403" i="6" s="1"/>
  <c r="W378" i="6"/>
  <c r="X378" i="6" s="1"/>
  <c r="W379" i="6"/>
  <c r="X379" i="6" s="1"/>
  <c r="W298" i="6"/>
  <c r="X298" i="6" s="1"/>
  <c r="W343" i="6"/>
  <c r="X343" i="6"/>
  <c r="W293" i="6"/>
  <c r="X293" i="6" s="1"/>
  <c r="W297" i="6"/>
  <c r="X297" i="6" s="1"/>
  <c r="W286" i="6"/>
  <c r="X286" i="6" s="1"/>
  <c r="W332" i="6"/>
  <c r="X332" i="6"/>
  <c r="W366" i="6"/>
  <c r="X366" i="6" s="1"/>
  <c r="W308" i="6"/>
  <c r="X308" i="6"/>
  <c r="W338" i="6"/>
  <c r="X338" i="6" s="1"/>
  <c r="W277" i="6"/>
  <c r="X277" i="6" s="1"/>
  <c r="W255" i="6"/>
  <c r="X255" i="6" s="1"/>
  <c r="W195" i="6"/>
  <c r="X195" i="6"/>
  <c r="W157" i="6"/>
  <c r="X157" i="6" s="1"/>
  <c r="W144" i="6"/>
  <c r="X144" i="6"/>
  <c r="W226" i="6"/>
  <c r="X226" i="6" s="1"/>
  <c r="W133" i="6"/>
  <c r="X133" i="6" s="1"/>
  <c r="D33" i="1" l="1"/>
  <c r="E33" i="1"/>
  <c r="C33" i="1"/>
  <c r="B33" i="1"/>
  <c r="A17" i="1" l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16" i="1"/>
  <c r="A15" i="1"/>
  <c r="A14" i="1" l="1"/>
  <c r="A13" i="1" l="1"/>
  <c r="A12" i="1" l="1"/>
  <c r="A11" i="1" l="1"/>
  <c r="A10" i="1" l="1"/>
  <c r="A9" i="1"/>
  <c r="A8" i="1" l="1"/>
  <c r="A7" i="1" l="1"/>
  <c r="A6" i="1" l="1"/>
  <c r="A5" i="1" l="1"/>
  <c r="A4" i="1" l="1"/>
  <c r="A3" i="1" l="1"/>
</calcChain>
</file>

<file path=xl/sharedStrings.xml><?xml version="1.0" encoding="utf-8"?>
<sst xmlns="http://schemas.openxmlformats.org/spreadsheetml/2006/main" count="17003" uniqueCount="2820">
  <si>
    <t>Date</t>
  </si>
  <si>
    <t>Wireless Crossing Completion %age</t>
  </si>
  <si>
    <t>Complete PTC Runs</t>
  </si>
  <si>
    <t>Cut Out Runs</t>
  </si>
  <si>
    <t>Complete Percentage</t>
  </si>
  <si>
    <t>Issue Name</t>
  </si>
  <si>
    <t>Description</t>
  </si>
  <si>
    <t>Resolution</t>
  </si>
  <si>
    <t>Onboard in-route failures</t>
  </si>
  <si>
    <t>Inefficient dispatching</t>
  </si>
  <si>
    <t>Improper execution of bulletins</t>
  </si>
  <si>
    <t>Dispatcher error preventing initialization at terminals</t>
  </si>
  <si>
    <t>Link failures in wayside equipment</t>
  </si>
  <si>
    <t>Wi-MAX data drops</t>
  </si>
  <si>
    <t>Onboard software encounters a condition where it concludes that it's unable to safely enforce the brakes, enters a failed state.</t>
  </si>
  <si>
    <t>Trains encounter and/or are enforced by red signals due to inefficient dispatching. Trains are subsequently cut out to ensure run time requirements are met.</t>
  </si>
  <si>
    <t>Dispatcher training</t>
  </si>
  <si>
    <t>A few times a day, Wi-MAX connection drops for certain trains, causing unknown statuses for upcoming locations. Onboard software safely assumes STOP targets, and enforces the train.</t>
  </si>
  <si>
    <t>Sporadic occurrences are expected due to the nature of wireless links. Continuous monitoring ensures no repeated incidents due to equipment failures.</t>
  </si>
  <si>
    <t>Failures in communication links between wayside controllers results in STOP signal aspects</t>
  </si>
  <si>
    <t>Continuous monitoring and rapid response when issues are encountered</t>
  </si>
  <si>
    <t>Dispatcher and operator training</t>
  </si>
  <si>
    <t>Trains do not pull up to the required 500 feet within a crossing and follow the "2 stop" procedure.</t>
  </si>
  <si>
    <t>Equipment or crews not associated with trips result in failed inits.</t>
  </si>
  <si>
    <t>On rare occasions, poor GPS signal due to canopies at terminals prevents the PTC map from loading.</t>
  </si>
  <si>
    <t>Week-Ending</t>
  </si>
  <si>
    <t>Train ID</t>
  </si>
  <si>
    <t>Loco ID</t>
  </si>
  <si>
    <t>Departure Date/Time (US/Mountain)</t>
  </si>
  <si>
    <t>Arrival Date/Time (US/Mountain)</t>
  </si>
  <si>
    <t>Married Pair</t>
  </si>
  <si>
    <t>Trip Length</t>
  </si>
  <si>
    <t>Comments</t>
  </si>
  <si>
    <t>111-01</t>
  </si>
  <si>
    <t>4019/4020</t>
  </si>
  <si>
    <t>Not Terminal-to-Terminal Run - Moved train to where GPS was available</t>
  </si>
  <si>
    <t>150-01</t>
  </si>
  <si>
    <t>4029/4030</t>
  </si>
  <si>
    <t>In-route failure - System cutout after dropping to failsafe state and then proceeded with ATC</t>
  </si>
  <si>
    <t>208-01</t>
  </si>
  <si>
    <t>4007/4008</t>
  </si>
  <si>
    <t>111-02</t>
  </si>
  <si>
    <t>Routing issue encountered, PTC was cut out and proceeded with ATC to keep schedule</t>
  </si>
  <si>
    <t>119-02</t>
  </si>
  <si>
    <t>4037/4038</t>
  </si>
  <si>
    <t>Initialization location issue occurred, PTC was cut out and proceeded with ATC to keep schedule</t>
  </si>
  <si>
    <t>151-02</t>
  </si>
  <si>
    <t>4027/4028</t>
  </si>
  <si>
    <t>In-route failure - System cutout after dropping to failsafe state. Reinitialized and finished trip with PTC</t>
  </si>
  <si>
    <t>160-02</t>
  </si>
  <si>
    <t>4025/4026</t>
  </si>
  <si>
    <t>117-03</t>
  </si>
  <si>
    <t>4031/4032</t>
  </si>
  <si>
    <t>Train initialized too close to signal, portion of the trip ran in ATC to keep schedule</t>
  </si>
  <si>
    <t>153-03</t>
  </si>
  <si>
    <t>Had issues clearing signal @ Pena 2N, ran in ATC to keep schedule</t>
  </si>
  <si>
    <t>211-03</t>
  </si>
  <si>
    <t>-</t>
  </si>
  <si>
    <t>4013/4014</t>
  </si>
  <si>
    <t>Unable to initialize due to erroneous dispatcher data entry for this trip, ran in ATC to keep schedule</t>
  </si>
  <si>
    <t>119-04</t>
  </si>
  <si>
    <t>153-04</t>
  </si>
  <si>
    <t>4011/4012</t>
  </si>
  <si>
    <t>165-05</t>
  </si>
  <si>
    <t>Onboard entered failed state</t>
  </si>
  <si>
    <t>166-05</t>
  </si>
  <si>
    <t>Suspect insufficient GPS signal at DIA more analysis needed</t>
  </si>
  <si>
    <t>190-05</t>
  </si>
  <si>
    <t>4017/4018</t>
  </si>
  <si>
    <t>Likely Wi-MAX outage</t>
  </si>
  <si>
    <t>211-05</t>
  </si>
  <si>
    <t>4043/4044</t>
  </si>
  <si>
    <t>Suspect insufficient GPS signal at DUS more analysis needed</t>
  </si>
  <si>
    <t>218-05</t>
  </si>
  <si>
    <t>111-07</t>
  </si>
  <si>
    <t>Enforcement due to premature signal downgrade, remainder of trip in ATC to maintain schedule</t>
  </si>
  <si>
    <t>186-07</t>
  </si>
  <si>
    <t>Insufficient GPS signal, ATC for the last 0.5 mi of trip</t>
  </si>
  <si>
    <t>138-07</t>
  </si>
  <si>
    <t>TMC entered a failed state following initialization, ran ATC for first 15 mi of trip. Initialized at 61st/Pena Station</t>
  </si>
  <si>
    <t>124-07</t>
  </si>
  <si>
    <t>TMC entered a failed state, ran ATC for remainder of trip</t>
  </si>
  <si>
    <t>182-07</t>
  </si>
  <si>
    <t>TMC entered a failed state, ran trip in ATC</t>
  </si>
  <si>
    <t>238-07</t>
  </si>
  <si>
    <t>TMC entered a failed state, rest of the trip in ATC</t>
  </si>
  <si>
    <t>191-08</t>
  </si>
  <si>
    <t>Brief comm outage due to comparator issue caused enforcement at EC0508RH 43-1T 1N</t>
  </si>
  <si>
    <t>122-08</t>
  </si>
  <si>
    <t>Premature Downgrade of Signal</t>
  </si>
  <si>
    <t>129-08</t>
  </si>
  <si>
    <t>Routing at DUS</t>
  </si>
  <si>
    <t>117-08</t>
  </si>
  <si>
    <t>Routing issues at CP 61ST AVENUE</t>
  </si>
  <si>
    <t>4039/4040</t>
  </si>
  <si>
    <t>TMC Entered Failed State</t>
  </si>
  <si>
    <t>134-08</t>
  </si>
  <si>
    <t>147-08</t>
  </si>
  <si>
    <t>4023/4024</t>
  </si>
  <si>
    <t>201-08</t>
  </si>
  <si>
    <t>186-09</t>
  </si>
  <si>
    <t>4009/4010</t>
  </si>
  <si>
    <t>Data issues with initialization, ran trip in ATC to keep schedule</t>
  </si>
  <si>
    <t>232-09</t>
  </si>
  <si>
    <t>Delay incurred by passenger improperly exiting train. Ran remainder of trip in ATC to keep schedule.</t>
  </si>
  <si>
    <t>166-09</t>
  </si>
  <si>
    <t>Erroneous GPS signal caused map to disappear</t>
  </si>
  <si>
    <t>221-09</t>
  </si>
  <si>
    <t>Mechanical failure on alerter, all systems had to be cut out and re-enabled. Ran remainder of trip in ATC to keep schedule</t>
  </si>
  <si>
    <t>206-09</t>
  </si>
  <si>
    <t>4015/4016</t>
  </si>
  <si>
    <t>TMC entered a failed state</t>
  </si>
  <si>
    <t>169-09</t>
  </si>
  <si>
    <t>Wi-MAX outage, train drove in ATC from 8.8 to 12.8 to keep schedule</t>
  </si>
  <si>
    <t>103-10</t>
  </si>
  <si>
    <t>NA</t>
  </si>
  <si>
    <t>Onboard in-route failure</t>
  </si>
  <si>
    <t>188-10</t>
  </si>
  <si>
    <t>169-10</t>
  </si>
  <si>
    <t>Poor GPS signal</t>
  </si>
  <si>
    <t>244-10</t>
  </si>
  <si>
    <t>139-10</t>
  </si>
  <si>
    <t>Premature signal downgrade</t>
  </si>
  <si>
    <t>183-10</t>
  </si>
  <si>
    <t>230-10</t>
  </si>
  <si>
    <t>157-10</t>
  </si>
  <si>
    <t>Wayside communication equipment failure at Sable</t>
  </si>
  <si>
    <t>159-10</t>
  </si>
  <si>
    <t>146-11</t>
  </si>
  <si>
    <t>4019/4066</t>
  </si>
  <si>
    <t>after reviewing Onboard, Comms and DTO service logs no issues were found to explain the cutout at Peoria. Only remaing conclusing is operational.</t>
  </si>
  <si>
    <t>187-11</t>
  </si>
  <si>
    <t>4019/4107</t>
  </si>
  <si>
    <t>Dispatcher training - couldn't initialize at DUS due to clearance number problems. Ran ATC until 38th (initialized there) to keep schedule</t>
  </si>
  <si>
    <t>244-11</t>
  </si>
  <si>
    <t>4019/4164</t>
  </si>
  <si>
    <t>DUS Equipment Failure.</t>
  </si>
  <si>
    <t>217-11</t>
  </si>
  <si>
    <t>4019/4137</t>
  </si>
  <si>
    <t>Routing at 78th</t>
  </si>
  <si>
    <t>106-12</t>
  </si>
  <si>
    <t>Became active with Incorrect direction of travel.</t>
  </si>
  <si>
    <t>197-12</t>
  </si>
  <si>
    <t>Operator setup error both Pair TMCs Active</t>
  </si>
  <si>
    <t>208-12</t>
  </si>
  <si>
    <t>Routing at 40th</t>
  </si>
  <si>
    <t>111-12</t>
  </si>
  <si>
    <t>207-12</t>
  </si>
  <si>
    <t>192-12</t>
  </si>
  <si>
    <t>TMC Entered Failed State \ Should have been Trip 206-12</t>
  </si>
  <si>
    <t>215-12</t>
  </si>
  <si>
    <t>Unhealthy XING</t>
  </si>
  <si>
    <t>218-28</t>
  </si>
  <si>
    <t>135-19</t>
  </si>
  <si>
    <t>Routing at 40th (2N not cleared, switch not aligned safely)</t>
  </si>
  <si>
    <t>144-19</t>
  </si>
  <si>
    <t>4041/4042</t>
  </si>
  <si>
    <t>160-19</t>
  </si>
  <si>
    <t>164-19</t>
  </si>
  <si>
    <t>Form C at Chambers</t>
  </si>
  <si>
    <t>170-19</t>
  </si>
  <si>
    <t>Routing at 40th (4S not cleared, switch not aligned safely)</t>
  </si>
  <si>
    <t>174-19</t>
  </si>
  <si>
    <t>184-19</t>
  </si>
  <si>
    <t>185-19</t>
  </si>
  <si>
    <t>203-19</t>
  </si>
  <si>
    <t>Routing at DUS (4N not cleared)</t>
  </si>
  <si>
    <t>206-19</t>
  </si>
  <si>
    <t>216-19</t>
  </si>
  <si>
    <t>Wheel tach stuck at zero</t>
  </si>
  <si>
    <t>222-19</t>
  </si>
  <si>
    <t>111-18</t>
  </si>
  <si>
    <t>Routing at DUS 2N (signal was at STOP), train ran in ATC from DUS to 38th</t>
  </si>
  <si>
    <t>144-18</t>
  </si>
  <si>
    <t>Form C at Ulster, train ran in ATC remainder of trip</t>
  </si>
  <si>
    <t>150-18</t>
  </si>
  <si>
    <t>Premature downgrade at EC0629XH 68-2T 2S, ran in ATC remainder of trip</t>
  </si>
  <si>
    <t>152-18</t>
  </si>
  <si>
    <t>Aspect of virtual signal was Stop &amp; Proceed, train ran in ATC to get past signal</t>
  </si>
  <si>
    <t>153-18</t>
  </si>
  <si>
    <t>Yellow fence after going active (in middle of a PTC block). Ran in ATC to keep schedule.</t>
  </si>
  <si>
    <t>160-18</t>
  </si>
  <si>
    <t>104-17</t>
  </si>
  <si>
    <t>Wi-MAX outage</t>
  </si>
  <si>
    <t>106-17</t>
  </si>
  <si>
    <t>Went active too close to switch (CP DIA), and then signal DIA 2S was not cleared</t>
  </si>
  <si>
    <t>133-17</t>
  </si>
  <si>
    <t>145-17</t>
  </si>
  <si>
    <t>DUS 2N was not cleared</t>
  </si>
  <si>
    <t>160-17</t>
  </si>
  <si>
    <t>163-17</t>
  </si>
  <si>
    <t>Full-service application occurred, but not commanded by PTC. Ran remainder in ATC to keep schedule</t>
  </si>
  <si>
    <t>203-17</t>
  </si>
  <si>
    <t>Wi-MAX outage while leaving DUS</t>
  </si>
  <si>
    <t>244-17</t>
  </si>
  <si>
    <t>DUS 2S was RESTRICTING</t>
  </si>
  <si>
    <t>222-16</t>
  </si>
  <si>
    <t>224-16</t>
  </si>
  <si>
    <t>228-16</t>
  </si>
  <si>
    <t>Routing at Bright</t>
  </si>
  <si>
    <t>231-16</t>
  </si>
  <si>
    <t>Enforced by Construction Bulletin, ran ATC for remainder of trip to keep schedule</t>
  </si>
  <si>
    <t>233-16</t>
  </si>
  <si>
    <t>Routing at DUS Signal 2N</t>
  </si>
  <si>
    <t>235-16</t>
  </si>
  <si>
    <t>First init attempt was at 38th</t>
  </si>
  <si>
    <t>104-15</t>
  </si>
  <si>
    <t>Routing at Sable</t>
  </si>
  <si>
    <t>105-15</t>
  </si>
  <si>
    <t>Full service application commanded by a different system (not PTC). Train ran in ATC to keep schedule.</t>
  </si>
  <si>
    <t>120-15</t>
  </si>
  <si>
    <t>124-15</t>
  </si>
  <si>
    <t>Went active too close to signal &amp; switch</t>
  </si>
  <si>
    <t>199-15</t>
  </si>
  <si>
    <t>208-15</t>
  </si>
  <si>
    <t>Sand Creek out of service (WIU went offline)</t>
  </si>
  <si>
    <t>226-15</t>
  </si>
  <si>
    <t>TMDS Issues between 20:30-22:00</t>
  </si>
  <si>
    <t>228-15</t>
  </si>
  <si>
    <t>229-15</t>
  </si>
  <si>
    <t>231-15</t>
  </si>
  <si>
    <t>233-15</t>
  </si>
  <si>
    <t>Poor GPS signal at DUS</t>
  </si>
  <si>
    <t>125-14</t>
  </si>
  <si>
    <t>147-14</t>
  </si>
  <si>
    <t>101-13</t>
  </si>
  <si>
    <t>DUS down for maintenance</t>
  </si>
  <si>
    <t>103-13</t>
  </si>
  <si>
    <t>135-13</t>
  </si>
  <si>
    <t xml:space="preserve">Routing at DUS </t>
  </si>
  <si>
    <t>170-13</t>
  </si>
  <si>
    <t>Ran last half mile in ATC for operational reasons</t>
  </si>
  <si>
    <t>184-13</t>
  </si>
  <si>
    <t>190-13</t>
  </si>
  <si>
    <t>Onboard entered a failsafe state that caused train comm outage</t>
  </si>
  <si>
    <t>191-13</t>
  </si>
  <si>
    <t>198-13</t>
  </si>
  <si>
    <t>204-13</t>
  </si>
  <si>
    <t>Train was cut out by message from dispatch system</t>
  </si>
  <si>
    <t>212-13</t>
  </si>
  <si>
    <t>214-13</t>
  </si>
  <si>
    <t>Wayside link failure</t>
  </si>
  <si>
    <t>222-13</t>
  </si>
  <si>
    <t>223-13</t>
  </si>
  <si>
    <t>224-13</t>
  </si>
  <si>
    <t>225-13</t>
  </si>
  <si>
    <t>239-13</t>
  </si>
  <si>
    <t>Training issue with reverser handle</t>
  </si>
  <si>
    <t>105-20</t>
  </si>
  <si>
    <t>4-car consist caused comm outage</t>
  </si>
  <si>
    <t>106-20</t>
  </si>
  <si>
    <t>First signal required restricted speed after initializing, ran in ATC to keep schedule</t>
  </si>
  <si>
    <t>122-20</t>
  </si>
  <si>
    <t>162-20</t>
  </si>
  <si>
    <t>171-20</t>
  </si>
  <si>
    <t>DUS 2N not cleared (routing/dispatch)</t>
  </si>
  <si>
    <t>210-20</t>
  </si>
  <si>
    <t>Sand Creek 4S not cleared (routing/dispatch)</t>
  </si>
  <si>
    <t>212-20</t>
  </si>
  <si>
    <t>223-20</t>
  </si>
  <si>
    <t>111-21</t>
  </si>
  <si>
    <t>115-21</t>
  </si>
  <si>
    <t>4001/4002</t>
  </si>
  <si>
    <t>Dispatcher hadn't prepared train clearance number, moved to 38th to initialize</t>
  </si>
  <si>
    <t>131-21</t>
  </si>
  <si>
    <t>Poor GPS at signal at DUS</t>
  </si>
  <si>
    <t>133-21</t>
  </si>
  <si>
    <t>138-21</t>
  </si>
  <si>
    <t>142-21</t>
  </si>
  <si>
    <t>164-21</t>
  </si>
  <si>
    <t>DIA WIU dropped offline</t>
  </si>
  <si>
    <t>169-21</t>
  </si>
  <si>
    <t>Ran in ATC to get past Form C</t>
  </si>
  <si>
    <t>171-21</t>
  </si>
  <si>
    <t>Went to 38th and came back to DUS. Rescue train?</t>
  </si>
  <si>
    <t>172-21</t>
  </si>
  <si>
    <t>185-21</t>
  </si>
  <si>
    <t>Didn't try initializing at DUS. First init attempt was at 38th</t>
  </si>
  <si>
    <t>180-21</t>
  </si>
  <si>
    <t>204-21</t>
  </si>
  <si>
    <t>Sand Creek 4S was at STOP (routing/dispatch)</t>
  </si>
  <si>
    <t>239-21</t>
  </si>
  <si>
    <t>159-22</t>
  </si>
  <si>
    <t>154-22</t>
  </si>
  <si>
    <t>169-22</t>
  </si>
  <si>
    <t xml:space="preserve">Ran in ATC to get past Form C </t>
  </si>
  <si>
    <t>167-22</t>
  </si>
  <si>
    <t>Dispatcher had not readied trip yet, ran in ATC and initialized at 38th</t>
  </si>
  <si>
    <t>164-22</t>
  </si>
  <si>
    <t>187-22</t>
  </si>
  <si>
    <t>219-22</t>
  </si>
  <si>
    <t>235-22</t>
  </si>
  <si>
    <t>230-22</t>
  </si>
  <si>
    <t>Poor  GPS signal at DUS</t>
  </si>
  <si>
    <t>105-23</t>
  </si>
  <si>
    <t>Trip was annulled</t>
  </si>
  <si>
    <t>122-23</t>
  </si>
  <si>
    <t>136-23</t>
  </si>
  <si>
    <t>Traffic conditions; train ran in ATC to run last 0.5 mile</t>
  </si>
  <si>
    <t>176-23</t>
  </si>
  <si>
    <t>188-23</t>
  </si>
  <si>
    <t>198-23</t>
  </si>
  <si>
    <t>210-23</t>
  </si>
  <si>
    <t>239-23</t>
  </si>
  <si>
    <t>40th 2N was STOP (routing)</t>
  </si>
  <si>
    <t>103-24</t>
  </si>
  <si>
    <t>138-24</t>
  </si>
  <si>
    <t>Comparator issue caused comm outage</t>
  </si>
  <si>
    <t>163-24</t>
  </si>
  <si>
    <t>CP 61ST was down for 1 hr (12:00:53 to 12:58:50)</t>
  </si>
  <si>
    <t>165-24</t>
  </si>
  <si>
    <t>167-24</t>
  </si>
  <si>
    <t>160-24</t>
  </si>
  <si>
    <t>162-24</t>
  </si>
  <si>
    <t>164-24</t>
  </si>
  <si>
    <t>173-24</t>
  </si>
  <si>
    <t>Invalid TOOS bulletin for TRACK 4/5</t>
  </si>
  <si>
    <t>175-24</t>
  </si>
  <si>
    <t>166-24</t>
  </si>
  <si>
    <t>170-24</t>
  </si>
  <si>
    <t>187-24</t>
  </si>
  <si>
    <t>61st 2N was STOP (routing)</t>
  </si>
  <si>
    <t>184-24</t>
  </si>
  <si>
    <t>186-24</t>
  </si>
  <si>
    <t>Reverser handle was REVERSE when selecting track</t>
  </si>
  <si>
    <t>188-24</t>
  </si>
  <si>
    <t>Routing issues at 61st</t>
  </si>
  <si>
    <t>215-24</t>
  </si>
  <si>
    <t>237-24</t>
  </si>
  <si>
    <t>Aspect at ML was STOP</t>
  </si>
  <si>
    <t>239-24</t>
  </si>
  <si>
    <t>236-24</t>
  </si>
  <si>
    <t>Pena 4S was STOP (routing)</t>
  </si>
  <si>
    <t>241-24</t>
  </si>
  <si>
    <t>243-24</t>
  </si>
  <si>
    <t>238-24</t>
  </si>
  <si>
    <t>240-24</t>
  </si>
  <si>
    <t>Intentionally ran in ATC until past 61st</t>
  </si>
  <si>
    <t>242-24</t>
  </si>
  <si>
    <t>244-24</t>
  </si>
  <si>
    <t>111-25</t>
  </si>
  <si>
    <t>Poor GPS at DUS, initialized at 38th</t>
  </si>
  <si>
    <t>129-25</t>
  </si>
  <si>
    <t>DUS 4N was STOP (routing)</t>
  </si>
  <si>
    <t>139-25</t>
  </si>
  <si>
    <t>DUS 2N was STOP (routing)</t>
  </si>
  <si>
    <t>161-25</t>
  </si>
  <si>
    <t>Dispatcher error</t>
  </si>
  <si>
    <t>163-25</t>
  </si>
  <si>
    <t>165-25</t>
  </si>
  <si>
    <t>164-25</t>
  </si>
  <si>
    <t>169-25</t>
  </si>
  <si>
    <t>162-25</t>
  </si>
  <si>
    <t>166-25</t>
  </si>
  <si>
    <t>173-25</t>
  </si>
  <si>
    <t>175-25</t>
  </si>
  <si>
    <t>170-25</t>
  </si>
  <si>
    <t>177-25</t>
  </si>
  <si>
    <t>179-25</t>
  </si>
  <si>
    <t>174-25</t>
  </si>
  <si>
    <t>176-25</t>
  </si>
  <si>
    <t>178-25</t>
  </si>
  <si>
    <t>183-25</t>
  </si>
  <si>
    <t>180-25</t>
  </si>
  <si>
    <t>187-25</t>
  </si>
  <si>
    <t>189-25</t>
  </si>
  <si>
    <t>191-25</t>
  </si>
  <si>
    <t>Poor GPS at DUS, ran in ATC</t>
  </si>
  <si>
    <t>188-25</t>
  </si>
  <si>
    <t>Map loaded, everything looks fine from the data</t>
  </si>
  <si>
    <t>201-25</t>
  </si>
  <si>
    <t>Onboard in-route failure, ran in ATC</t>
  </si>
  <si>
    <t>202-25</t>
  </si>
  <si>
    <t>237-25</t>
  </si>
  <si>
    <t>Invalid PSS for DUS 4N from TMDS</t>
  </si>
  <si>
    <t>129-26</t>
  </si>
  <si>
    <t>181-26</t>
  </si>
  <si>
    <t>187-26</t>
  </si>
  <si>
    <t>Wheel tach fault, ran in ATC after 38th</t>
  </si>
  <si>
    <t>229-26</t>
  </si>
  <si>
    <t>No issue found. Signals were clear, crossings were OK, GPS was OK. BPP had dropped from 108 to 88, maybe there was an inability to recover?</t>
  </si>
  <si>
    <t>235-26</t>
  </si>
  <si>
    <t>116-27</t>
  </si>
  <si>
    <t>Cutout to Pass Bulletin at 4.8048</t>
  </si>
  <si>
    <t>135-27</t>
  </si>
  <si>
    <t xml:space="preserve">Cutout to Pass Bulletin at 4.8048 </t>
  </si>
  <si>
    <t>155-27</t>
  </si>
  <si>
    <t>Cutout to Pass Bulletin at 7.8349</t>
  </si>
  <si>
    <t>184-27</t>
  </si>
  <si>
    <t>Cutout to Pass Bulletin at 3.0830</t>
  </si>
  <si>
    <t>193-27</t>
  </si>
  <si>
    <t>Driver Selected Wrong Track</t>
  </si>
  <si>
    <t>198-27</t>
  </si>
  <si>
    <t>Cutout For Location Lost AT DIA</t>
  </si>
  <si>
    <t>207-27</t>
  </si>
  <si>
    <t>237-27</t>
  </si>
  <si>
    <t>Unknown Signal Site Comms Down</t>
  </si>
  <si>
    <t>105-28</t>
  </si>
  <si>
    <t>Crew Cutout After Init Unclear from system logs Why.</t>
  </si>
  <si>
    <t>135-28</t>
  </si>
  <si>
    <t>Cutout to pass Stop DUS Signal 2N , Re init at 1.9</t>
  </si>
  <si>
    <t>169-28</t>
  </si>
  <si>
    <t>Site EC1678RH Comms down</t>
  </si>
  <si>
    <t>183-28</t>
  </si>
  <si>
    <t>Cutout to Pass Bulletin.</t>
  </si>
  <si>
    <t>184-28</t>
  </si>
  <si>
    <t>185-28</t>
  </si>
  <si>
    <t>Crew Cutout at 8.6 Unclear Why From System Logs.</t>
  </si>
  <si>
    <t>198-28</t>
  </si>
  <si>
    <t>Enroute Onboard Failure</t>
  </si>
  <si>
    <t>119-29</t>
  </si>
  <si>
    <t>Exceeded Restricted Speed Then Cutout</t>
  </si>
  <si>
    <t>154-29</t>
  </si>
  <si>
    <t>205-29</t>
  </si>
  <si>
    <t>120-30</t>
  </si>
  <si>
    <t>Failed or Canceled Departure Test</t>
  </si>
  <si>
    <t>125-30</t>
  </si>
  <si>
    <t>Trip began at 1.9</t>
  </si>
  <si>
    <t>151-30</t>
  </si>
  <si>
    <t>Cutout to Pass Bulletin</t>
  </si>
  <si>
    <t>157-30</t>
  </si>
  <si>
    <t>161-30</t>
  </si>
  <si>
    <t>Trip Began at 1.9</t>
  </si>
  <si>
    <t>171-30</t>
  </si>
  <si>
    <t>Trip Restarted at 1.9</t>
  </si>
  <si>
    <t>172-30</t>
  </si>
  <si>
    <t>187-30</t>
  </si>
  <si>
    <t>214-30</t>
  </si>
  <si>
    <t>221-30</t>
  </si>
  <si>
    <t>Train Consist Load Failure in Office.</t>
  </si>
  <si>
    <t>226-30</t>
  </si>
  <si>
    <t>Cutout to pass Code Unit Link Failures at 61st</t>
  </si>
  <si>
    <t>227-30</t>
  </si>
  <si>
    <t>228-30</t>
  </si>
  <si>
    <t>229-30</t>
  </si>
  <si>
    <t>113-31</t>
  </si>
  <si>
    <t>Unexpected Signal Downgrade Tumble Down From Issue DIA EC2308RH</t>
  </si>
  <si>
    <t>117-31</t>
  </si>
  <si>
    <t>120-31</t>
  </si>
  <si>
    <t>133-31</t>
  </si>
  <si>
    <t>Trip Started at 1.9</t>
  </si>
  <si>
    <t>135-31</t>
  </si>
  <si>
    <t xml:space="preserve">Dispatch had issue clearing the 2N Signal at 78th EC2174RH </t>
  </si>
  <si>
    <t>163-31</t>
  </si>
  <si>
    <t>Trip Restarted at 2</t>
  </si>
  <si>
    <t>207-31</t>
  </si>
  <si>
    <t>228-31</t>
  </si>
  <si>
    <t>Total/Averages</t>
  </si>
  <si>
    <t>Oporators must be trained to pull forward past the obstruction to initialize</t>
  </si>
  <si>
    <t>Next Onboard software release (DE.1.0.7.0) includes improved logic to improve this</t>
  </si>
  <si>
    <t>GPS signal at terminals</t>
  </si>
  <si>
    <t>Onboard Software Version</t>
  </si>
  <si>
    <t>Departure/Init Location</t>
  </si>
  <si>
    <t>Initialization Date/Time (US/Mountain)</t>
  </si>
  <si>
    <t>Delay (minutes)</t>
  </si>
  <si>
    <t>Arrival Location</t>
  </si>
  <si>
    <t>2083 Enforcements (count)</t>
  </si>
  <si>
    <t>w/o multiple inits</t>
  </si>
  <si>
    <t>Cut out</t>
  </si>
  <si>
    <t>Status</t>
  </si>
  <si>
    <t>ISEVEN</t>
  </si>
  <si>
    <t>Trip Start MP</t>
  </si>
  <si>
    <t>Trip End MP</t>
  </si>
  <si>
    <t>Trip Distance</t>
  </si>
  <si>
    <t>Total Xings Passed While Active</t>
  </si>
  <si>
    <t>Total Passed Cutout</t>
  </si>
  <si>
    <t>Xing Completion Percentage</t>
  </si>
  <si>
    <t>DE.1.0.6.0</t>
  </si>
  <si>
    <t>204:743</t>
  </si>
  <si>
    <t>204:978</t>
  </si>
  <si>
    <t>5/21/2016</t>
  </si>
  <si>
    <t>204:19119</t>
  </si>
  <si>
    <t>204:233066</t>
  </si>
  <si>
    <t>204:19137</t>
  </si>
  <si>
    <t>204:233308</t>
  </si>
  <si>
    <t>204:1464</t>
  </si>
  <si>
    <t>204:51824</t>
  </si>
  <si>
    <t>204:464</t>
  </si>
  <si>
    <t>204:52136</t>
  </si>
  <si>
    <t>204:64700</t>
  </si>
  <si>
    <t>204:233323</t>
  </si>
  <si>
    <t>204:437</t>
  </si>
  <si>
    <t>204:233320</t>
  </si>
  <si>
    <t>204:233349</t>
  </si>
  <si>
    <t>204:528</t>
  </si>
  <si>
    <t>204:40092</t>
  </si>
  <si>
    <t>204:64702</t>
  </si>
  <si>
    <t>204:233291</t>
  </si>
  <si>
    <t>204:781</t>
  </si>
  <si>
    <t>204:801</t>
  </si>
  <si>
    <t>5/22/2016</t>
  </si>
  <si>
    <t>204:19136</t>
  </si>
  <si>
    <t>204:233287</t>
  </si>
  <si>
    <t>204:52117</t>
  </si>
  <si>
    <t>204:466</t>
  </si>
  <si>
    <t>204:37717</t>
  </si>
  <si>
    <t>204:64754</t>
  </si>
  <si>
    <t>204:233302</t>
  </si>
  <si>
    <t>204:457</t>
  </si>
  <si>
    <t>204:480</t>
  </si>
  <si>
    <t>204:233304</t>
  </si>
  <si>
    <t>204:797</t>
  </si>
  <si>
    <t>204:768</t>
  </si>
  <si>
    <t>Trip annulled</t>
  </si>
  <si>
    <t>5/23/2016</t>
  </si>
  <si>
    <t>204:451</t>
  </si>
  <si>
    <t>204:126678</t>
  </si>
  <si>
    <t>204:750</t>
  </si>
  <si>
    <t>204:721</t>
  </si>
  <si>
    <t>5/24/2016</t>
  </si>
  <si>
    <t>204:19198</t>
  </si>
  <si>
    <t>204:233136</t>
  </si>
  <si>
    <t>204:154403</t>
  </si>
  <si>
    <t>204:562</t>
  </si>
  <si>
    <t>204:154426</t>
  </si>
  <si>
    <t>204:449</t>
  </si>
  <si>
    <t>204:154422</t>
  </si>
  <si>
    <t>204:19134</t>
  </si>
  <si>
    <t>204:19132</t>
  </si>
  <si>
    <t>204:37191</t>
  </si>
  <si>
    <t>204:2533</t>
  </si>
  <si>
    <t>204:2733</t>
  </si>
  <si>
    <t>204:1173</t>
  </si>
  <si>
    <t>204:154416</t>
  </si>
  <si>
    <t>204:455</t>
  </si>
  <si>
    <t>204:469</t>
  </si>
  <si>
    <t>204:167719</t>
  </si>
  <si>
    <t>204:154421</t>
  </si>
  <si>
    <t>204:752</t>
  </si>
  <si>
    <t>204:748</t>
  </si>
  <si>
    <t>5/25/2016</t>
  </si>
  <si>
    <t>204:19141</t>
  </si>
  <si>
    <t>204:233309</t>
  </si>
  <si>
    <t>204:486</t>
  </si>
  <si>
    <t>204:1111</t>
  </si>
  <si>
    <t>204:19130</t>
  </si>
  <si>
    <t>204:233314</t>
  </si>
  <si>
    <t>204:458</t>
  </si>
  <si>
    <t>204:989</t>
  </si>
  <si>
    <t>204:19126</t>
  </si>
  <si>
    <t>204:19117</t>
  </si>
  <si>
    <t>204:19121</t>
  </si>
  <si>
    <t>204:20731</t>
  </si>
  <si>
    <t>Invalid TOOS for DUS TRACK 4/5 from TMDS</t>
  </si>
  <si>
    <t>204:64690</t>
  </si>
  <si>
    <t>204:86375</t>
  </si>
  <si>
    <t>204:447</t>
  </si>
  <si>
    <t>204:1224</t>
  </si>
  <si>
    <t>204:19422</t>
  </si>
  <si>
    <t>204:453</t>
  </si>
  <si>
    <t>204:1253</t>
  </si>
  <si>
    <t>204:19597</t>
  </si>
  <si>
    <t>204:446</t>
  </si>
  <si>
    <t>204:1506</t>
  </si>
  <si>
    <t>204:467</t>
  </si>
  <si>
    <t>204:1020</t>
  </si>
  <si>
    <t>204:1422</t>
  </si>
  <si>
    <t>204:19115</t>
  </si>
  <si>
    <t>204:427</t>
  </si>
  <si>
    <t>204:590</t>
  </si>
  <si>
    <t>204:471</t>
  </si>
  <si>
    <t>204:154429</t>
  </si>
  <si>
    <t>204:19133</t>
  </si>
  <si>
    <t>5/26/2016</t>
  </si>
  <si>
    <t>204:233283</t>
  </si>
  <si>
    <t>204:4993</t>
  </si>
  <si>
    <t>204:37212</t>
  </si>
  <si>
    <t>5/27/2016</t>
  </si>
  <si>
    <t>204:64748</t>
  </si>
  <si>
    <t>204:233337</t>
  </si>
  <si>
    <t>204:86376</t>
  </si>
  <si>
    <t>204:233299</t>
  </si>
  <si>
    <t>204:478</t>
  </si>
  <si>
    <t>204:1448</t>
  </si>
  <si>
    <t>204:19801</t>
  </si>
  <si>
    <t>204:233332</t>
  </si>
  <si>
    <t>204:52364</t>
  </si>
  <si>
    <t>204:66089</t>
  </si>
  <si>
    <t>204:67357</t>
  </si>
  <si>
    <t>Enroute Failure</t>
  </si>
  <si>
    <t>204:223707</t>
  </si>
  <si>
    <t>204:233312</t>
  </si>
  <si>
    <t>5/28/2016</t>
  </si>
  <si>
    <t>204:894</t>
  </si>
  <si>
    <t>204:19144</t>
  </si>
  <si>
    <t>204:233280</t>
  </si>
  <si>
    <t>204:167226</t>
  </si>
  <si>
    <t>204:77314</t>
  </si>
  <si>
    <t>204:128269</t>
  </si>
  <si>
    <t>204:233289</t>
  </si>
  <si>
    <t>204:444</t>
  </si>
  <si>
    <t>204:86374</t>
  </si>
  <si>
    <t>204:98911</t>
  </si>
  <si>
    <t>204:100355</t>
  </si>
  <si>
    <t>5/29/2016</t>
  </si>
  <si>
    <t>204:233268</t>
  </si>
  <si>
    <t>5/30/2016</t>
  </si>
  <si>
    <t>204:62108</t>
  </si>
  <si>
    <t>204:64696</t>
  </si>
  <si>
    <t>204:233357</t>
  </si>
  <si>
    <t>204:438</t>
  </si>
  <si>
    <t>204:61532</t>
  </si>
  <si>
    <t>204:64704</t>
  </si>
  <si>
    <t>204:233297</t>
  </si>
  <si>
    <t>204:475</t>
  </si>
  <si>
    <t>204:2979</t>
  </si>
  <si>
    <t>204:19129</t>
  </si>
  <si>
    <t>204:233293</t>
  </si>
  <si>
    <t>204:19128</t>
  </si>
  <si>
    <t>204:138466</t>
  </si>
  <si>
    <t>204:500</t>
  </si>
  <si>
    <t>204:154415</t>
  </si>
  <si>
    <t>204:504</t>
  </si>
  <si>
    <t>204:218889</t>
  </si>
  <si>
    <t>5/31/2016</t>
  </si>
  <si>
    <t>204:546</t>
  </si>
  <si>
    <t>204:1368</t>
  </si>
  <si>
    <t>204:233408</t>
  </si>
  <si>
    <t>204:19159</t>
  </si>
  <si>
    <t>204:233419</t>
  </si>
  <si>
    <t>204:429</t>
  </si>
  <si>
    <t>204:213781</t>
  </si>
  <si>
    <t>204:433</t>
  </si>
  <si>
    <t>204:1366</t>
  </si>
  <si>
    <t>204:20800</t>
  </si>
  <si>
    <t>204:233403</t>
  </si>
  <si>
    <t>183-01</t>
  </si>
  <si>
    <t>204:226047</t>
  </si>
  <si>
    <t>Cutout to Pass DIA 2N Signal at restricting.</t>
  </si>
  <si>
    <t>6/1/2016</t>
  </si>
  <si>
    <t>229-01</t>
  </si>
  <si>
    <t>204:36799</t>
  </si>
  <si>
    <t>204:37139</t>
  </si>
  <si>
    <t>204:233282</t>
  </si>
  <si>
    <t>237-01</t>
  </si>
  <si>
    <t>204:19073</t>
  </si>
  <si>
    <t>204:233257</t>
  </si>
  <si>
    <t>135-10</t>
  </si>
  <si>
    <t>204:86367</t>
  </si>
  <si>
    <t>Operator changed direction of Loco</t>
  </si>
  <si>
    <t>6/10/2016</t>
  </si>
  <si>
    <t>204:86366</t>
  </si>
  <si>
    <t>204:233310</t>
  </si>
  <si>
    <t>201-10</t>
  </si>
  <si>
    <t>204:2023</t>
  </si>
  <si>
    <t>Comms</t>
  </si>
  <si>
    <t>219-10</t>
  </si>
  <si>
    <t>204:63239</t>
  </si>
  <si>
    <t>204:64688</t>
  </si>
  <si>
    <t>204:233301</t>
  </si>
  <si>
    <t>133-11</t>
  </si>
  <si>
    <t>204:214424</t>
  </si>
  <si>
    <t>DIA-Aux interlocking Link Failure</t>
  </si>
  <si>
    <t>6/11/2016</t>
  </si>
  <si>
    <t>235-11</t>
  </si>
  <si>
    <t>101-12</t>
  </si>
  <si>
    <t>204:779</t>
  </si>
  <si>
    <t>204:62070</t>
  </si>
  <si>
    <t>Incorrect bulletin Execution</t>
  </si>
  <si>
    <t>6/12/2016</t>
  </si>
  <si>
    <t>204:64771</t>
  </si>
  <si>
    <t>204:67531</t>
  </si>
  <si>
    <t>119-12</t>
  </si>
  <si>
    <t>204:734</t>
  </si>
  <si>
    <t>204:127196</t>
  </si>
  <si>
    <t>141-12</t>
  </si>
  <si>
    <t>DE.1.0.6.1</t>
  </si>
  <si>
    <t>204:232978</t>
  </si>
  <si>
    <t>159-12</t>
  </si>
  <si>
    <t>204:462</t>
  </si>
  <si>
    <t>204:62324</t>
  </si>
  <si>
    <t>165-12</t>
  </si>
  <si>
    <t>204:233284</t>
  </si>
  <si>
    <t>Dispatcher Error</t>
  </si>
  <si>
    <t>181-12</t>
  </si>
  <si>
    <t>204:19125</t>
  </si>
  <si>
    <t>204:233345</t>
  </si>
  <si>
    <t>185-12</t>
  </si>
  <si>
    <t>204:233434</t>
  </si>
  <si>
    <t>189-12</t>
  </si>
  <si>
    <t>193-12</t>
  </si>
  <si>
    <t>213-12</t>
  </si>
  <si>
    <t>204:19148</t>
  </si>
  <si>
    <t>204:233319</t>
  </si>
  <si>
    <t>231-12</t>
  </si>
  <si>
    <t>204:37779</t>
  </si>
  <si>
    <t>239-12</t>
  </si>
  <si>
    <t>204:495</t>
  </si>
  <si>
    <t>204:515</t>
  </si>
  <si>
    <t>241-12</t>
  </si>
  <si>
    <t>245-11</t>
  </si>
  <si>
    <t>204:233298</t>
  </si>
  <si>
    <t>Onboard In-route Filure</t>
  </si>
  <si>
    <t>109-13</t>
  </si>
  <si>
    <t>204:61762</t>
  </si>
  <si>
    <t>incorrect Bulletin Execution</t>
  </si>
  <si>
    <t>6/13/2016</t>
  </si>
  <si>
    <t>204:64712</t>
  </si>
  <si>
    <t>204:233331</t>
  </si>
  <si>
    <t>141-13</t>
  </si>
  <si>
    <t>204:477</t>
  </si>
  <si>
    <t>Planned outages for system upgrade</t>
  </si>
  <si>
    <t>143-13</t>
  </si>
  <si>
    <t>204:5615</t>
  </si>
  <si>
    <t>GPS at DUS</t>
  </si>
  <si>
    <t>204:19138</t>
  </si>
  <si>
    <t>204:19767</t>
  </si>
  <si>
    <t>204:104697</t>
  </si>
  <si>
    <t>204:233303</t>
  </si>
  <si>
    <t>167-13</t>
  </si>
  <si>
    <t>204:422</t>
  </si>
  <si>
    <t>204:100810</t>
  </si>
  <si>
    <t>Crew Cutout ahead of stopped signal 107939 Main 1 Waiting for OB Logs</t>
  </si>
  <si>
    <t>204:153816</t>
  </si>
  <si>
    <t>204:233263</t>
  </si>
  <si>
    <t>209-13</t>
  </si>
  <si>
    <t>204:233270</t>
  </si>
  <si>
    <t>Onboard In-route Failure</t>
  </si>
  <si>
    <t>221-13</t>
  </si>
  <si>
    <t>204:49194</t>
  </si>
  <si>
    <t>Lightning Event at 61st</t>
  </si>
  <si>
    <t>204:670</t>
  </si>
  <si>
    <t>204:128271</t>
  </si>
  <si>
    <t>227-13</t>
  </si>
  <si>
    <t>204:19122</t>
  </si>
  <si>
    <t>204:128264</t>
  </si>
  <si>
    <t>229-13</t>
  </si>
  <si>
    <t>231-13</t>
  </si>
  <si>
    <t>204:650</t>
  </si>
  <si>
    <t>204:128276</t>
  </si>
  <si>
    <t>235-13</t>
  </si>
  <si>
    <t>204:666</t>
  </si>
  <si>
    <t>204:1269</t>
  </si>
  <si>
    <t>107-14</t>
  </si>
  <si>
    <t>204:229436</t>
  </si>
  <si>
    <t>Poor GPS at 78th</t>
  </si>
  <si>
    <t>6/14/2016</t>
  </si>
  <si>
    <t>109-14</t>
  </si>
  <si>
    <t>204:426</t>
  </si>
  <si>
    <t>204:416</t>
  </si>
  <si>
    <t>204:440</t>
  </si>
  <si>
    <t>169-14</t>
  </si>
  <si>
    <t>204:980</t>
  </si>
  <si>
    <t>Routing</t>
  </si>
  <si>
    <t>204:37193</t>
  </si>
  <si>
    <t>204:233328</t>
  </si>
  <si>
    <t>179-14</t>
  </si>
  <si>
    <t>204:19818</t>
  </si>
  <si>
    <t>Crew Canceled init in DUS restarted at 1.9</t>
  </si>
  <si>
    <t>189-14</t>
  </si>
  <si>
    <t>204:39113</t>
  </si>
  <si>
    <t>199-14</t>
  </si>
  <si>
    <t>204:2434</t>
  </si>
  <si>
    <t>204:5647</t>
  </si>
  <si>
    <t>175-15</t>
  </si>
  <si>
    <t>Crew began moving then Cutout before selecting track</t>
  </si>
  <si>
    <t>6/15/2016</t>
  </si>
  <si>
    <t>193-15</t>
  </si>
  <si>
    <t>204:435</t>
  </si>
  <si>
    <t>204:48353</t>
  </si>
  <si>
    <t>204:64677</t>
  </si>
  <si>
    <t>204:233221</t>
  </si>
  <si>
    <t>195-15</t>
  </si>
  <si>
    <t>204:442</t>
  </si>
  <si>
    <t>204:233030</t>
  </si>
  <si>
    <t>197-15</t>
  </si>
  <si>
    <t>204:81504</t>
  </si>
  <si>
    <t>204:233278</t>
  </si>
  <si>
    <t>203-15</t>
  </si>
  <si>
    <t>Onboard In-Route Failure</t>
  </si>
  <si>
    <t>205-15</t>
  </si>
  <si>
    <t>204:35202</t>
  </si>
  <si>
    <t>Pantograph Event</t>
  </si>
  <si>
    <t>209-15</t>
  </si>
  <si>
    <t>204:1515</t>
  </si>
  <si>
    <t>204:2039</t>
  </si>
  <si>
    <t>211-15</t>
  </si>
  <si>
    <t>204:10536</t>
  </si>
  <si>
    <t>204:233285</t>
  </si>
  <si>
    <t>213-15</t>
  </si>
  <si>
    <t>221-15</t>
  </si>
  <si>
    <t>204:1192</t>
  </si>
  <si>
    <t>193-16</t>
  </si>
  <si>
    <t>204:81326</t>
  </si>
  <si>
    <t>Wayside Link Failure</t>
  </si>
  <si>
    <t>6/16/2016</t>
  </si>
  <si>
    <t>204:128257</t>
  </si>
  <si>
    <t>204:128326</t>
  </si>
  <si>
    <t>195-16</t>
  </si>
  <si>
    <t>204:64692</t>
  </si>
  <si>
    <t>204:233251</t>
  </si>
  <si>
    <t>197-16</t>
  </si>
  <si>
    <t>199-16</t>
  </si>
  <si>
    <t>205-16</t>
  </si>
  <si>
    <t>219-16</t>
  </si>
  <si>
    <t>143-18</t>
  </si>
  <si>
    <t>6/18/2016</t>
  </si>
  <si>
    <t>151-18</t>
  </si>
  <si>
    <t>204:1315</t>
  </si>
  <si>
    <t>204:3071</t>
  </si>
  <si>
    <t>161-18</t>
  </si>
  <si>
    <t>204:4116</t>
  </si>
  <si>
    <t>175-18</t>
  </si>
  <si>
    <t>204:64698</t>
  </si>
  <si>
    <t>195-18</t>
  </si>
  <si>
    <t>204:144290</t>
  </si>
  <si>
    <t>213-18</t>
  </si>
  <si>
    <t>151-19</t>
  </si>
  <si>
    <t>Onboard In0Route Failure</t>
  </si>
  <si>
    <t>6/19/2016</t>
  </si>
  <si>
    <t>163-19</t>
  </si>
  <si>
    <t>204:122470</t>
  </si>
  <si>
    <t>171-19</t>
  </si>
  <si>
    <t>204:1813</t>
  </si>
  <si>
    <t>173-19</t>
  </si>
  <si>
    <t>204:37067</t>
  </si>
  <si>
    <t>Incorrect Bulletin Execution</t>
  </si>
  <si>
    <t>183-19</t>
  </si>
  <si>
    <t>204:508</t>
  </si>
  <si>
    <t>204:19445</t>
  </si>
  <si>
    <t>204:37194</t>
  </si>
  <si>
    <t>204:233300</t>
  </si>
  <si>
    <t>191-19</t>
  </si>
  <si>
    <t>204:431</t>
  </si>
  <si>
    <t>197-19</t>
  </si>
  <si>
    <t>204:1568</t>
  </si>
  <si>
    <t>204:19152</t>
  </si>
  <si>
    <t>204:874</t>
  </si>
  <si>
    <t>204:1317</t>
  </si>
  <si>
    <t>6/2/2016</t>
  </si>
  <si>
    <t>204:19195</t>
  </si>
  <si>
    <t>Navigational Faults</t>
  </si>
  <si>
    <t>127-02</t>
  </si>
  <si>
    <t>204:406</t>
  </si>
  <si>
    <t>204:195429</t>
  </si>
  <si>
    <t>Onboard Comms</t>
  </si>
  <si>
    <t>141-02</t>
  </si>
  <si>
    <t>204:537</t>
  </si>
  <si>
    <t>167-02</t>
  </si>
  <si>
    <t>211-02</t>
  </si>
  <si>
    <t>225-02</t>
  </si>
  <si>
    <t>129-03</t>
  </si>
  <si>
    <t>204:233311</t>
  </si>
  <si>
    <t>6/3/2016</t>
  </si>
  <si>
    <t>145-03</t>
  </si>
  <si>
    <t>204:509</t>
  </si>
  <si>
    <t>204:74870</t>
  </si>
  <si>
    <t>151-03</t>
  </si>
  <si>
    <t>123-04</t>
  </si>
  <si>
    <t>204:473</t>
  </si>
  <si>
    <t>204:64550</t>
  </si>
  <si>
    <t>6/4/2016</t>
  </si>
  <si>
    <t>204:128289</t>
  </si>
  <si>
    <t>204:233306</t>
  </si>
  <si>
    <t>Unexpected signal downgrade EC0629XH</t>
  </si>
  <si>
    <t>139-04</t>
  </si>
  <si>
    <t>141-04</t>
  </si>
  <si>
    <t>204:84561</t>
  </si>
  <si>
    <t>204:128263</t>
  </si>
  <si>
    <t>165-04</t>
  </si>
  <si>
    <t>204:497</t>
  </si>
  <si>
    <t>111-05</t>
  </si>
  <si>
    <t>6/5/2016</t>
  </si>
  <si>
    <t>129-05</t>
  </si>
  <si>
    <t>204:460</t>
  </si>
  <si>
    <t>GPS</t>
  </si>
  <si>
    <t>203-05</t>
  </si>
  <si>
    <t>204:63614</t>
  </si>
  <si>
    <t>204:128272</t>
  </si>
  <si>
    <t>121-06</t>
  </si>
  <si>
    <t xml:space="preserve">Enroute Failure </t>
  </si>
  <si>
    <t>6/6/2016</t>
  </si>
  <si>
    <t>143-06</t>
  </si>
  <si>
    <t>204:233326</t>
  </si>
  <si>
    <t>147-06</t>
  </si>
  <si>
    <t>204:575</t>
  </si>
  <si>
    <t>204:37180</t>
  </si>
  <si>
    <t>175-06</t>
  </si>
  <si>
    <t>204:19566</t>
  </si>
  <si>
    <t>229-06</t>
  </si>
  <si>
    <t>204:40843</t>
  </si>
  <si>
    <t>TBD</t>
  </si>
  <si>
    <t>113-07</t>
  </si>
  <si>
    <t>204:166658</t>
  </si>
  <si>
    <t>6/7/2016</t>
  </si>
  <si>
    <t>155-07</t>
  </si>
  <si>
    <t>169-07</t>
  </si>
  <si>
    <t>171-07</t>
  </si>
  <si>
    <t>185-07</t>
  </si>
  <si>
    <t>201-07</t>
  </si>
  <si>
    <t>221-07</t>
  </si>
  <si>
    <t>204:489</t>
  </si>
  <si>
    <t>204:233276</t>
  </si>
  <si>
    <t>233-07</t>
  </si>
  <si>
    <t>241-07</t>
  </si>
  <si>
    <t>141-08</t>
  </si>
  <si>
    <t>6/8/2016</t>
  </si>
  <si>
    <t>199-08</t>
  </si>
  <si>
    <t>204:43326</t>
  </si>
  <si>
    <t>204:64998</t>
  </si>
  <si>
    <t>204:233321</t>
  </si>
  <si>
    <t>Stopped at signal 4.3651 EC0437RH Main 1 Missing OB Logs</t>
  </si>
  <si>
    <t>219-08</t>
  </si>
  <si>
    <t>101-09</t>
  </si>
  <si>
    <t>Wimax Maintenance</t>
  </si>
  <si>
    <t>6/9/2016</t>
  </si>
  <si>
    <t>103-09</t>
  </si>
  <si>
    <t>107-09</t>
  </si>
  <si>
    <t>111-09</t>
  </si>
  <si>
    <t>204:735</t>
  </si>
  <si>
    <t>204:161742</t>
  </si>
  <si>
    <t xml:space="preserve">Wayside Maintenance </t>
  </si>
  <si>
    <t>113-09</t>
  </si>
  <si>
    <t>204:415</t>
  </si>
  <si>
    <t>204:154408</t>
  </si>
  <si>
    <t>115-09</t>
  </si>
  <si>
    <t>204:761</t>
  </si>
  <si>
    <t>117-09</t>
  </si>
  <si>
    <t>119-09</t>
  </si>
  <si>
    <t>204:790</t>
  </si>
  <si>
    <t>151-09</t>
  </si>
  <si>
    <t>239-09</t>
  </si>
  <si>
    <t>204:105696</t>
  </si>
  <si>
    <t>101-17</t>
  </si>
  <si>
    <t>103-17</t>
  </si>
  <si>
    <t>131-17</t>
  </si>
  <si>
    <t>135-17</t>
  </si>
  <si>
    <t>139-17</t>
  </si>
  <si>
    <t>171-17</t>
  </si>
  <si>
    <t>173-17</t>
  </si>
  <si>
    <t>185-17</t>
  </si>
  <si>
    <t>187-17</t>
  </si>
  <si>
    <t>189-17</t>
  </si>
  <si>
    <t>191-17</t>
  </si>
  <si>
    <t>205-17</t>
  </si>
  <si>
    <t>219-17</t>
  </si>
  <si>
    <t>229-17</t>
  </si>
  <si>
    <t>235-17</t>
  </si>
  <si>
    <t>239-17</t>
  </si>
  <si>
    <t>204:231042</t>
  </si>
  <si>
    <t>204:230872</t>
  </si>
  <si>
    <t>204:232980</t>
  </si>
  <si>
    <t>204:147</t>
  </si>
  <si>
    <t>204:232267</t>
  </si>
  <si>
    <t>204:136</t>
  </si>
  <si>
    <t>204:18901</t>
  </si>
  <si>
    <t>204:163</t>
  </si>
  <si>
    <t>Power outage on East Corridor</t>
  </si>
  <si>
    <t>204:232987</t>
  </si>
  <si>
    <t>204:54313</t>
  </si>
  <si>
    <t>204:36794</t>
  </si>
  <si>
    <t>204:227</t>
  </si>
  <si>
    <t>204:232964</t>
  </si>
  <si>
    <t>204:70533</t>
  </si>
  <si>
    <t>204:232976</t>
  </si>
  <si>
    <t>204:141</t>
  </si>
  <si>
    <t>204:232985</t>
  </si>
  <si>
    <t>204:64125</t>
  </si>
  <si>
    <t>204:183</t>
  </si>
  <si>
    <t>204:224851</t>
  </si>
  <si>
    <t>Comparator Issue caused Office to cut out train</t>
  </si>
  <si>
    <t>204:232990</t>
  </si>
  <si>
    <t>204:4950</t>
  </si>
  <si>
    <t>No issue found - unique traffic conditions?</t>
  </si>
  <si>
    <t>204:143</t>
  </si>
  <si>
    <t>204:232977</t>
  </si>
  <si>
    <t>204:63536</t>
  </si>
  <si>
    <t>204:233000</t>
  </si>
  <si>
    <t>204:232983</t>
  </si>
  <si>
    <t>204:63393</t>
  </si>
  <si>
    <t>204:232996</t>
  </si>
  <si>
    <t>204:64190</t>
  </si>
  <si>
    <t>204:154</t>
  </si>
  <si>
    <t>204:232982</t>
  </si>
  <si>
    <t>204:157692</t>
  </si>
  <si>
    <t>204:127872</t>
  </si>
  <si>
    <t>204:1186</t>
  </si>
  <si>
    <t>204:233011</t>
  </si>
  <si>
    <t>204:157762</t>
  </si>
  <si>
    <t>204:154010</t>
  </si>
  <si>
    <t>204:156</t>
  </si>
  <si>
    <t>204:233061</t>
  </si>
  <si>
    <t>204:158260</t>
  </si>
  <si>
    <t>204:127877</t>
  </si>
  <si>
    <t>204:161</t>
  </si>
  <si>
    <t>204:233019</t>
  </si>
  <si>
    <t>204:158164</t>
  </si>
  <si>
    <t>204:127855</t>
  </si>
  <si>
    <t>204:160</t>
  </si>
  <si>
    <t>204:232994</t>
  </si>
  <si>
    <t>204:232973</t>
  </si>
  <si>
    <t>204:954</t>
  </si>
  <si>
    <t>204:233002</t>
  </si>
  <si>
    <t>204:154146</t>
  </si>
  <si>
    <t>204:153999</t>
  </si>
  <si>
    <t>204:192968</t>
  </si>
  <si>
    <t>204:153996</t>
  </si>
  <si>
    <t>204:158</t>
  </si>
  <si>
    <t>204:233027</t>
  </si>
  <si>
    <t>204:127874</t>
  </si>
  <si>
    <t>204:232396</t>
  </si>
  <si>
    <t>204:232993</t>
  </si>
  <si>
    <t>204:232428</t>
  </si>
  <si>
    <t>204:232991</t>
  </si>
  <si>
    <t>204:232989</t>
  </si>
  <si>
    <t>204:232986</t>
  </si>
  <si>
    <t>204:232971</t>
  </si>
  <si>
    <t>204:232967</t>
  </si>
  <si>
    <t>Operator error</t>
  </si>
  <si>
    <t>204:193029</t>
  </si>
  <si>
    <t>204:154026</t>
  </si>
  <si>
    <t>204:181</t>
  </si>
  <si>
    <t>204:154018</t>
  </si>
  <si>
    <t>204:192760</t>
  </si>
  <si>
    <t>204:153997</t>
  </si>
  <si>
    <t>204:150</t>
  </si>
  <si>
    <t>204:233083</t>
  </si>
  <si>
    <t>204:194568</t>
  </si>
  <si>
    <t>204:154016</t>
  </si>
  <si>
    <t>204:232975</t>
  </si>
  <si>
    <t>204:49164</t>
  </si>
  <si>
    <t>Cutout to pass bulletin distance &gt; 500ft</t>
  </si>
  <si>
    <t>204:232984</t>
  </si>
  <si>
    <t>204:31998</t>
  </si>
  <si>
    <t>204:18762</t>
  </si>
  <si>
    <t>204:200</t>
  </si>
  <si>
    <t>204:228239</t>
  </si>
  <si>
    <t>204:165</t>
  </si>
  <si>
    <t>GPS Location Lost AT DIA</t>
  </si>
  <si>
    <t>204:54268</t>
  </si>
  <si>
    <t>204:152</t>
  </si>
  <si>
    <t>204:232981</t>
  </si>
  <si>
    <t>204:153892</t>
  </si>
  <si>
    <t>204:154001</t>
  </si>
  <si>
    <t>204:158150</t>
  </si>
  <si>
    <t>204:127878</t>
  </si>
  <si>
    <t>204:233006</t>
  </si>
  <si>
    <t>204:161587</t>
  </si>
  <si>
    <t>204:149</t>
  </si>
  <si>
    <t>204:127857</t>
  </si>
  <si>
    <t>204:90</t>
  </si>
  <si>
    <t>204:228259</t>
  </si>
  <si>
    <t>130-01</t>
  </si>
  <si>
    <t>204:233008</t>
  </si>
  <si>
    <t>Problems\Work on DIA-Pena</t>
  </si>
  <si>
    <t>120-10</t>
  </si>
  <si>
    <t>Went controlling for 14 seconds then crew cutout TMC shows no errors</t>
  </si>
  <si>
    <t>184-10</t>
  </si>
  <si>
    <t>204:111151</t>
  </si>
  <si>
    <t>Incorrect Bulletin Execution.</t>
  </si>
  <si>
    <t>204:36785</t>
  </si>
  <si>
    <t>204:14848</t>
  </si>
  <si>
    <t>244-09</t>
  </si>
  <si>
    <t>162-11</t>
  </si>
  <si>
    <t>204:18766</t>
  </si>
  <si>
    <t>Early Arival at 38th and Blake Followed by Crew Cutout</t>
  </si>
  <si>
    <t>228-11</t>
  </si>
  <si>
    <t>204:232979</t>
  </si>
  <si>
    <t>204:102513</t>
  </si>
  <si>
    <t>204:64169</t>
  </si>
  <si>
    <t>236-11</t>
  </si>
  <si>
    <t>160-12</t>
  </si>
  <si>
    <t>166-12</t>
  </si>
  <si>
    <t>204:232969</t>
  </si>
  <si>
    <t>204:64174</t>
  </si>
  <si>
    <t>Incorrect bulletin Execution indicated presence of 1 flagger</t>
  </si>
  <si>
    <t>204-12</t>
  </si>
  <si>
    <t>204:127860</t>
  </si>
  <si>
    <t>Crew Cutout stopped signal 4S 40th</t>
  </si>
  <si>
    <t>204:127863</t>
  </si>
  <si>
    <t>206-12</t>
  </si>
  <si>
    <t>222-12</t>
  </si>
  <si>
    <t>236-12</t>
  </si>
  <si>
    <t>116-13</t>
  </si>
  <si>
    <t>204:92639</t>
  </si>
  <si>
    <t>204:64159</t>
  </si>
  <si>
    <t>130-13</t>
  </si>
  <si>
    <t>204:22445</t>
  </si>
  <si>
    <t>132-13</t>
  </si>
  <si>
    <t>204:232953</t>
  </si>
  <si>
    <t>204:23882</t>
  </si>
  <si>
    <t>134-13</t>
  </si>
  <si>
    <t>204:26650</t>
  </si>
  <si>
    <t>204:232245</t>
  </si>
  <si>
    <t>Crew Cutout ahead of stopped signal 231147 Main 1 Waiting for OB Logs</t>
  </si>
  <si>
    <t>220-13</t>
  </si>
  <si>
    <t>204:232679</t>
  </si>
  <si>
    <t>204:170095</t>
  </si>
  <si>
    <t>204:128015</t>
  </si>
  <si>
    <t>204:351</t>
  </si>
  <si>
    <t>226-13</t>
  </si>
  <si>
    <t>204:128012</t>
  </si>
  <si>
    <t>204:154021</t>
  </si>
  <si>
    <t>228-13</t>
  </si>
  <si>
    <t>204:154013</t>
  </si>
  <si>
    <t>230-13</t>
  </si>
  <si>
    <t>204:128032</t>
  </si>
  <si>
    <t>204:365</t>
  </si>
  <si>
    <t>234-13</t>
  </si>
  <si>
    <t>134-14</t>
  </si>
  <si>
    <t>204:232961</t>
  </si>
  <si>
    <t>156-14</t>
  </si>
  <si>
    <t>204:228312</t>
  </si>
  <si>
    <t>244-13</t>
  </si>
  <si>
    <t>102-15</t>
  </si>
  <si>
    <t>Onboard In-iroute Failure</t>
  </si>
  <si>
    <t>128-15</t>
  </si>
  <si>
    <t>176-15</t>
  </si>
  <si>
    <t>184-15</t>
  </si>
  <si>
    <t>198-15</t>
  </si>
  <si>
    <t>204:232960</t>
  </si>
  <si>
    <t>204:63927</t>
  </si>
  <si>
    <t>214-15</t>
  </si>
  <si>
    <t>204:956</t>
  </si>
  <si>
    <t>220-15</t>
  </si>
  <si>
    <t>204:232962</t>
  </si>
  <si>
    <t>158-16</t>
  </si>
  <si>
    <t>204:58270</t>
  </si>
  <si>
    <t>182-16</t>
  </si>
  <si>
    <t>204:232753</t>
  </si>
  <si>
    <t>186-16</t>
  </si>
  <si>
    <t>204:88278</t>
  </si>
  <si>
    <t>204:64157</t>
  </si>
  <si>
    <t>188-16</t>
  </si>
  <si>
    <t>204:93295</t>
  </si>
  <si>
    <t>204:64184</t>
  </si>
  <si>
    <t>190-16</t>
  </si>
  <si>
    <t>204:98764</t>
  </si>
  <si>
    <t>204:216</t>
  </si>
  <si>
    <t>192-16</t>
  </si>
  <si>
    <t>204:233074</t>
  </si>
  <si>
    <t>204:88749</t>
  </si>
  <si>
    <t>204:64171</t>
  </si>
  <si>
    <t>194-16</t>
  </si>
  <si>
    <t>204-16</t>
  </si>
  <si>
    <t>214-16</t>
  </si>
  <si>
    <t>244-15</t>
  </si>
  <si>
    <t>102-18</t>
  </si>
  <si>
    <t>114-18</t>
  </si>
  <si>
    <t>146-18</t>
  </si>
  <si>
    <t>204:233053</t>
  </si>
  <si>
    <t>168-18</t>
  </si>
  <si>
    <t>172-18</t>
  </si>
  <si>
    <t>204:228637</t>
  </si>
  <si>
    <t>184-18</t>
  </si>
  <si>
    <t>Onboard In-Route failure</t>
  </si>
  <si>
    <t>218-18</t>
  </si>
  <si>
    <t>204:44458</t>
  </si>
  <si>
    <t>226-18</t>
  </si>
  <si>
    <t>204:232988</t>
  </si>
  <si>
    <t>158-19</t>
  </si>
  <si>
    <t>204:128114</t>
  </si>
  <si>
    <t>204:36807</t>
  </si>
  <si>
    <t>204:36470</t>
  </si>
  <si>
    <t>Crew Cutout after signal enforcement Going Active Mid Subidv</t>
  </si>
  <si>
    <t>180-19</t>
  </si>
  <si>
    <t>204:233100</t>
  </si>
  <si>
    <t>204:232974</t>
  </si>
  <si>
    <t>204:193502</t>
  </si>
  <si>
    <t>Wheel Tach Error</t>
  </si>
  <si>
    <t>204:153986</t>
  </si>
  <si>
    <t>190-19</t>
  </si>
  <si>
    <t>204:193245</t>
  </si>
  <si>
    <t>204:145</t>
  </si>
  <si>
    <t>208-19</t>
  </si>
  <si>
    <t>104-02</t>
  </si>
  <si>
    <t>114-02</t>
  </si>
  <si>
    <t>204:232943</t>
  </si>
  <si>
    <t>204:185374</t>
  </si>
  <si>
    <t>Wimax - Signal Unknown - Cutout</t>
  </si>
  <si>
    <t>172-02</t>
  </si>
  <si>
    <t>200-02</t>
  </si>
  <si>
    <t>204:111209</t>
  </si>
  <si>
    <t>204:86353</t>
  </si>
  <si>
    <t>204:54298</t>
  </si>
  <si>
    <t>226-02</t>
  </si>
  <si>
    <t>110-03</t>
  </si>
  <si>
    <t>204:78758</t>
  </si>
  <si>
    <t>Cutout ahead of xing bulletin &lt; 500 ft</t>
  </si>
  <si>
    <t>118-03</t>
  </si>
  <si>
    <t>204:232942</t>
  </si>
  <si>
    <t>204:254</t>
  </si>
  <si>
    <t>124-03</t>
  </si>
  <si>
    <t>204:86323</t>
  </si>
  <si>
    <t>130-03</t>
  </si>
  <si>
    <t>204:233025</t>
  </si>
  <si>
    <t>204:11679</t>
  </si>
  <si>
    <t>PSR warnings on approach to DUS Cutout on approach check routes???</t>
  </si>
  <si>
    <t>188-03</t>
  </si>
  <si>
    <t>104-04</t>
  </si>
  <si>
    <t>158-04</t>
  </si>
  <si>
    <t>204:95839</t>
  </si>
  <si>
    <t>164-04</t>
  </si>
  <si>
    <t>204:233017</t>
  </si>
  <si>
    <t>184-04</t>
  </si>
  <si>
    <t>204:167</t>
  </si>
  <si>
    <t>200-04</t>
  </si>
  <si>
    <t>204:232965</t>
  </si>
  <si>
    <t>228-04</t>
  </si>
  <si>
    <t>142-05</t>
  </si>
  <si>
    <t>204:232959</t>
  </si>
  <si>
    <t>204:139</t>
  </si>
  <si>
    <t>158-05</t>
  </si>
  <si>
    <t>204:221603</t>
  </si>
  <si>
    <t>Poor GPS at DIA</t>
  </si>
  <si>
    <t>170-05</t>
  </si>
  <si>
    <t>204:88942</t>
  </si>
  <si>
    <t>204:86352</t>
  </si>
  <si>
    <t>204:36788</t>
  </si>
  <si>
    <t>Onboard comms</t>
  </si>
  <si>
    <t>238-05</t>
  </si>
  <si>
    <t>150-06</t>
  </si>
  <si>
    <t>204:232966</t>
  </si>
  <si>
    <t>204:232968</t>
  </si>
  <si>
    <t>176-06</t>
  </si>
  <si>
    <t>156-07</t>
  </si>
  <si>
    <t>206-07</t>
  </si>
  <si>
    <t>204:67212</t>
  </si>
  <si>
    <t>204:36784</t>
  </si>
  <si>
    <t>136-08</t>
  </si>
  <si>
    <t>204:47195</t>
  </si>
  <si>
    <t>160-08</t>
  </si>
  <si>
    <t>174-08</t>
  </si>
  <si>
    <t>204:127851</t>
  </si>
  <si>
    <t>204:169</t>
  </si>
  <si>
    <t>182-08</t>
  </si>
  <si>
    <t>204:231686</t>
  </si>
  <si>
    <t>204:153991</t>
  </si>
  <si>
    <t>Out of Sync Condition</t>
  </si>
  <si>
    <t>220-08</t>
  </si>
  <si>
    <t>108-09</t>
  </si>
  <si>
    <t>204:193221</t>
  </si>
  <si>
    <t>204:153574</t>
  </si>
  <si>
    <t>110-09</t>
  </si>
  <si>
    <t>204:192270</t>
  </si>
  <si>
    <t>112-09</t>
  </si>
  <si>
    <t>204:233015</t>
  </si>
  <si>
    <t>204:192344</t>
  </si>
  <si>
    <t>204:153985</t>
  </si>
  <si>
    <t>114-09</t>
  </si>
  <si>
    <t>204:498</t>
  </si>
  <si>
    <t>156-09</t>
  </si>
  <si>
    <t>204:227801</t>
  </si>
  <si>
    <t>In-route Onboard Failure</t>
  </si>
  <si>
    <t>216-09</t>
  </si>
  <si>
    <t>242-08</t>
  </si>
  <si>
    <t>Wireless Crossing Completion Percentage</t>
  </si>
  <si>
    <t>204:233286</t>
  </si>
  <si>
    <t>204:233023</t>
  </si>
  <si>
    <t>204:233021</t>
  </si>
  <si>
    <t>204:232998</t>
  </si>
  <si>
    <t>204:45124</t>
  </si>
  <si>
    <t>204:1215</t>
  </si>
  <si>
    <t>204:69531</t>
  </si>
  <si>
    <t>204:232970</t>
  </si>
  <si>
    <t>204:69627</t>
  </si>
  <si>
    <t>204:970</t>
  </si>
  <si>
    <t>204:493</t>
  </si>
  <si>
    <t>204:128292</t>
  </si>
  <si>
    <t>204:86296</t>
  </si>
  <si>
    <t>204:113799</t>
  </si>
  <si>
    <t>204:127871</t>
  </si>
  <si>
    <t>204:228424</t>
  </si>
  <si>
    <t>204:46764</t>
  </si>
  <si>
    <t>204:233336</t>
  </si>
  <si>
    <t>204:232946</t>
  </si>
  <si>
    <t>204:64031</t>
  </si>
  <si>
    <t>204:18936</t>
  </si>
  <si>
    <t>204:5893</t>
  </si>
  <si>
    <t>204:64155</t>
  </si>
  <si>
    <t>204:232704</t>
  </si>
  <si>
    <t>204:127785</t>
  </si>
  <si>
    <t>204:232698</t>
  </si>
  <si>
    <t>204:230975</t>
  </si>
  <si>
    <t>204:132</t>
  </si>
  <si>
    <t>204:59341</t>
  </si>
  <si>
    <t>204:233288</t>
  </si>
  <si>
    <t>204:3038</t>
  </si>
  <si>
    <t>204:127869</t>
  </si>
  <si>
    <t>204:130</t>
  </si>
  <si>
    <t>204:56471</t>
  </si>
  <si>
    <t>204:18755</t>
  </si>
  <si>
    <t>204:1182</t>
  </si>
  <si>
    <t>204:1371</t>
  </si>
  <si>
    <t>204:1579</t>
  </si>
  <si>
    <t>204:10360</t>
  </si>
  <si>
    <t>204:232666</t>
  </si>
  <si>
    <t>204:106178</t>
  </si>
  <si>
    <t>204:184797</t>
  </si>
  <si>
    <t>204:63812</t>
  </si>
  <si>
    <t>204:127866</t>
  </si>
  <si>
    <t>204:602</t>
  </si>
  <si>
    <t>204:233028</t>
  </si>
  <si>
    <t>204:70285</t>
  </si>
  <si>
    <t>204:113737</t>
  </si>
  <si>
    <t>204:220278</t>
  </si>
  <si>
    <t>204:19172</t>
  </si>
  <si>
    <t>204:118599</t>
  </si>
  <si>
    <t>204:777</t>
  </si>
  <si>
    <t>204:1360</t>
  </si>
  <si>
    <t>204:19197</t>
  </si>
  <si>
    <t>204:1109</t>
  </si>
  <si>
    <t>204:3668</t>
  </si>
  <si>
    <t>204:4925</t>
  </si>
  <si>
    <t>204:232955</t>
  </si>
  <si>
    <t>204:64059</t>
  </si>
  <si>
    <t>204:52305</t>
  </si>
  <si>
    <t>204:233057</t>
  </si>
  <si>
    <t>204:6498</t>
  </si>
  <si>
    <t>204:4280</t>
  </si>
  <si>
    <t>204:154004</t>
  </si>
  <si>
    <t>204:192</t>
  </si>
  <si>
    <t>204:127861</t>
  </si>
  <si>
    <t>204:154555</t>
  </si>
  <si>
    <t>204:1328</t>
  </si>
  <si>
    <t>204:1167</t>
  </si>
  <si>
    <t>204:155128</t>
  </si>
  <si>
    <t>204:606</t>
  </si>
  <si>
    <t>204:630</t>
  </si>
  <si>
    <t>204:232658</t>
  </si>
  <si>
    <t>204:232452</t>
  </si>
  <si>
    <t>204:19167</t>
  </si>
  <si>
    <t>204:128260</t>
  </si>
  <si>
    <t>204:127854</t>
  </si>
  <si>
    <t>204:19147</t>
  </si>
  <si>
    <t>204:216423</t>
  </si>
  <si>
    <t>204:4936</t>
  </si>
  <si>
    <t>204:220119</t>
  </si>
  <si>
    <t>204:102878</t>
  </si>
  <si>
    <t>204:233317</t>
  </si>
  <si>
    <t>204:551</t>
  </si>
  <si>
    <t>204:199876</t>
  </si>
  <si>
    <t>204:127964</t>
  </si>
  <si>
    <t>204:4893</t>
  </si>
  <si>
    <t>204:3705</t>
  </si>
  <si>
    <t>204:193535</t>
  </si>
  <si>
    <t>204:233004</t>
  </si>
  <si>
    <t>204:36782</t>
  </si>
  <si>
    <t>204:221388</t>
  </si>
  <si>
    <t>204:153075</t>
  </si>
  <si>
    <t>204:153077</t>
  </si>
  <si>
    <t>204:157266</t>
  </si>
  <si>
    <t>204:66278</t>
  </si>
  <si>
    <t>204:19180</t>
  </si>
  <si>
    <t>204:58988</t>
  </si>
  <si>
    <t>204:45479</t>
  </si>
  <si>
    <t>204:22523</t>
  </si>
  <si>
    <t>204:765</t>
  </si>
  <si>
    <t>204:37038</t>
  </si>
  <si>
    <t>204:231076</t>
  </si>
  <si>
    <t>204:64172</t>
  </si>
  <si>
    <t>204:154002</t>
  </si>
  <si>
    <t>204:231213</t>
  </si>
  <si>
    <t>204:5821</t>
  </si>
  <si>
    <t>204:232881</t>
  </si>
  <si>
    <t>204:36775</t>
  </si>
  <si>
    <t>204:98042</t>
  </si>
  <si>
    <t>204:70132</t>
  </si>
  <si>
    <t>204:19107</t>
  </si>
  <si>
    <t>204:71162</t>
  </si>
  <si>
    <t>115-04</t>
  </si>
  <si>
    <t>204:746</t>
  </si>
  <si>
    <t>204:19123</t>
  </si>
  <si>
    <t>117-04</t>
  </si>
  <si>
    <t>204:229594</t>
  </si>
  <si>
    <t>204:19187</t>
  </si>
  <si>
    <t>204:233096</t>
  </si>
  <si>
    <t>204:197160</t>
  </si>
  <si>
    <t>204:19145</t>
  </si>
  <si>
    <t>204:48569</t>
  </si>
  <si>
    <t>204:228635</t>
  </si>
  <si>
    <t>204:19140</t>
  </si>
  <si>
    <t>204:233295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</si>
  <si>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</si>
  <si>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</si>
  <si>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</si>
  <si>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</si>
  <si>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</si>
  <si>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</si>
  <si>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</si>
  <si>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</si>
  <si>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</si>
  <si>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</si>
  <si>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</si>
  <si>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</si>
  <si>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</si>
  <si>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</si>
  <si>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</si>
  <si>
    <t>204:710</t>
  </si>
  <si>
    <t>rtdc.l.rtdc.4030:itc</t>
  </si>
  <si>
    <t>Predictive Enforcement (2)</t>
  </si>
  <si>
    <t>EQUIPMENT RESTRICTION</t>
  </si>
  <si>
    <t>Speed (6)</t>
  </si>
  <si>
    <t>Decreasing Mileposts (2)</t>
  </si>
  <si>
    <t>Y</t>
  </si>
  <si>
    <t>Comparator Issue, GPS Faults leading to Multiple CPU Faults</t>
  </si>
  <si>
    <t>rtdc.l.rtdc.4018:itc</t>
  </si>
  <si>
    <t>203-01</t>
  </si>
  <si>
    <t>GRADE CROSSING</t>
  </si>
  <si>
    <t>Bulletin (2)</t>
  </si>
  <si>
    <t>Increasing Mileposts (1)</t>
  </si>
  <si>
    <t>N</t>
  </si>
  <si>
    <t>Early Arrival</t>
  </si>
  <si>
    <t>rtdc.l.rtdc.4029:itc</t>
  </si>
  <si>
    <t>199-01</t>
  </si>
  <si>
    <t>PERMANENT SPEED RESTRICTION</t>
  </si>
  <si>
    <t>200-01</t>
  </si>
  <si>
    <t>Reactive Enforcement (3)</t>
  </si>
  <si>
    <t>rtdc.l.rtdc.4019:itc</t>
  </si>
  <si>
    <t>112-01</t>
  </si>
  <si>
    <t>126-01</t>
  </si>
  <si>
    <t>rtdc.l.rtdc.4008:itc</t>
  </si>
  <si>
    <t>152-01</t>
  </si>
  <si>
    <t>rtdc.l.rtdc.4043:itc</t>
  </si>
  <si>
    <t>184-01</t>
  </si>
  <si>
    <t>212-01</t>
  </si>
  <si>
    <t>rtdc.l.rtdc.4027:itc</t>
  </si>
  <si>
    <t>145-01</t>
  </si>
  <si>
    <t>173-01</t>
  </si>
  <si>
    <t>187-01</t>
  </si>
  <si>
    <t>rtdc.l.rtdc.4016:itc</t>
  </si>
  <si>
    <t>143-01</t>
  </si>
  <si>
    <t>SIGNAL</t>
  </si>
  <si>
    <t>Signal based authority (5)</t>
  </si>
  <si>
    <t>WiMAX outage</t>
  </si>
  <si>
    <t>rtdc.l.rtdc.4039:itc</t>
  </si>
  <si>
    <t>206-01</t>
  </si>
  <si>
    <t>Routing @ Pena</t>
  </si>
  <si>
    <t>rtdc.l.rtdc.4007:itc</t>
  </si>
  <si>
    <t>207-01</t>
  </si>
  <si>
    <t>Routing @ DUS</t>
  </si>
  <si>
    <t>Signal - premature downgrade @ DUS</t>
  </si>
  <si>
    <t>rtdc.l.rtdc.4020:itc</t>
  </si>
  <si>
    <t>195-01</t>
  </si>
  <si>
    <t>SWITCH UNKNOWN</t>
  </si>
  <si>
    <t>Track device (7)</t>
  </si>
  <si>
    <t>Went active too close to switch</t>
  </si>
  <si>
    <t>154-01</t>
  </si>
  <si>
    <t>TRACK WARRANT AUTHORITY</t>
  </si>
  <si>
    <t>Form based authority (4)</t>
  </si>
  <si>
    <t>167-01</t>
  </si>
  <si>
    <t>181-01</t>
  </si>
  <si>
    <t>182-01</t>
  </si>
  <si>
    <t>196-01</t>
  </si>
  <si>
    <t>159-01</t>
  </si>
  <si>
    <t>rtdc.l.rtdc.4028:itc</t>
  </si>
  <si>
    <t>160-01</t>
  </si>
  <si>
    <t>192-01</t>
  </si>
  <si>
    <t>rtdc.l.rtdc.4015:itc</t>
  </si>
  <si>
    <t>186-01</t>
  </si>
  <si>
    <t>166-01</t>
  </si>
  <si>
    <t>rtdc.l.rtdc.4044:itc</t>
  </si>
  <si>
    <t>155-01</t>
  </si>
  <si>
    <t>rtdc.l.rtdc.4017:itc</t>
  </si>
  <si>
    <t>218-01</t>
  </si>
  <si>
    <t>226-01</t>
  </si>
  <si>
    <t>233-01</t>
  </si>
  <si>
    <t>234-01</t>
  </si>
  <si>
    <t>241-01</t>
  </si>
  <si>
    <t>210-01</t>
  </si>
  <si>
    <t>119-01</t>
  </si>
  <si>
    <t>133-01</t>
  </si>
  <si>
    <t>148-01</t>
  </si>
  <si>
    <t>110-01</t>
  </si>
  <si>
    <t>138-01</t>
  </si>
  <si>
    <t>175-01</t>
  </si>
  <si>
    <t>189-01</t>
  </si>
  <si>
    <t>170-01</t>
  </si>
  <si>
    <t>197-01</t>
  </si>
  <si>
    <t>211-01</t>
  </si>
  <si>
    <t>174-01</t>
  </si>
  <si>
    <t>201-01</t>
  </si>
  <si>
    <t>240-01</t>
  </si>
  <si>
    <t>150-02</t>
  </si>
  <si>
    <t>rtdc.l.rtdc.4025:itc</t>
  </si>
  <si>
    <t>173-02</t>
  </si>
  <si>
    <t>rtdc.l.rtdc.4037:itc</t>
  </si>
  <si>
    <t>120-02</t>
  </si>
  <si>
    <t>rtdc.l.rtdc.4014:itc</t>
  </si>
  <si>
    <t>129-02</t>
  </si>
  <si>
    <t>rtdc.l.rtdc.4038:itc</t>
  </si>
  <si>
    <t>133-02</t>
  </si>
  <si>
    <t>In-route failure - System cutout after dropping to failsafe state and then proceeded with ATC (EBI Card Fault)</t>
  </si>
  <si>
    <t>rtdc.l.rtdc.4013:itc</t>
  </si>
  <si>
    <t>144-02</t>
  </si>
  <si>
    <t>159-02</t>
  </si>
  <si>
    <t>171-02</t>
  </si>
  <si>
    <t>175-02</t>
  </si>
  <si>
    <t>178-02</t>
  </si>
  <si>
    <t>187-02</t>
  </si>
  <si>
    <t>193-02</t>
  </si>
  <si>
    <t>197-02</t>
  </si>
  <si>
    <t>201-02</t>
  </si>
  <si>
    <t>199-02</t>
  </si>
  <si>
    <t>203-02</t>
  </si>
  <si>
    <t>227-02</t>
  </si>
  <si>
    <t>224-02</t>
  </si>
  <si>
    <t>228-02</t>
  </si>
  <si>
    <t>rtdc.l.rtdc.4041:itc</t>
  </si>
  <si>
    <t>232-02</t>
  </si>
  <si>
    <t>rtdc.l.rtdc.4042:itc</t>
  </si>
  <si>
    <t>239-02</t>
  </si>
  <si>
    <t>243-02</t>
  </si>
  <si>
    <t>244-02</t>
  </si>
  <si>
    <t>Main 3 - went active too close to signal</t>
  </si>
  <si>
    <t>147-02</t>
  </si>
  <si>
    <t>rtdc.l.rtdc.4026:itc</t>
  </si>
  <si>
    <t>Signal aspect premature downgrade</t>
  </si>
  <si>
    <t>107-02</t>
  </si>
  <si>
    <t>113-02</t>
  </si>
  <si>
    <t>121-02</t>
  </si>
  <si>
    <t>rtdc.l.rtdc.4023:itc</t>
  </si>
  <si>
    <t>116-02</t>
  </si>
  <si>
    <t>122-02</t>
  </si>
  <si>
    <t>131-02</t>
  </si>
  <si>
    <t>130-02</t>
  </si>
  <si>
    <t>137-02</t>
  </si>
  <si>
    <t>139-02</t>
  </si>
  <si>
    <t>145-02</t>
  </si>
  <si>
    <t>154-02</t>
  </si>
  <si>
    <t>161-02</t>
  </si>
  <si>
    <t>165-02</t>
  </si>
  <si>
    <t>164-02</t>
  </si>
  <si>
    <t>162-02</t>
  </si>
  <si>
    <t>166-02</t>
  </si>
  <si>
    <t>168-02</t>
  </si>
  <si>
    <t>183-02</t>
  </si>
  <si>
    <t>182-02</t>
  </si>
  <si>
    <t>186-02</t>
  </si>
  <si>
    <t>196-02</t>
  </si>
  <si>
    <t>198-02</t>
  </si>
  <si>
    <t>208-02</t>
  </si>
  <si>
    <t>217-02</t>
  </si>
  <si>
    <t>212-02</t>
  </si>
  <si>
    <t>223-02</t>
  </si>
  <si>
    <t>231-02</t>
  </si>
  <si>
    <t>120-03</t>
  </si>
  <si>
    <t>rtdc.l.rtdc.4032:itc</t>
  </si>
  <si>
    <t>104-03</t>
  </si>
  <si>
    <t>Overspeed / Potential Overspeed</t>
  </si>
  <si>
    <t>119-03</t>
  </si>
  <si>
    <t>rtdc.l.rtdc.4024:itc</t>
  </si>
  <si>
    <t>115-03</t>
  </si>
  <si>
    <t>116-03</t>
  </si>
  <si>
    <t>132-03</t>
  </si>
  <si>
    <t>134-03</t>
  </si>
  <si>
    <t>rtdc.l.rtdc.4031:itc</t>
  </si>
  <si>
    <t>159-03</t>
  </si>
  <si>
    <t>rtdc.l.rtdc.4012:itc</t>
  </si>
  <si>
    <t>166-03</t>
  </si>
  <si>
    <t>174-03</t>
  </si>
  <si>
    <t>184-03</t>
  </si>
  <si>
    <t>rtdc.l.rtdc.4011:itc</t>
  </si>
  <si>
    <t>193-03</t>
  </si>
  <si>
    <t>194-03</t>
  </si>
  <si>
    <t>215-03</t>
  </si>
  <si>
    <t>212-03</t>
  </si>
  <si>
    <t>221-03</t>
  </si>
  <si>
    <t>233-03</t>
  </si>
  <si>
    <t>230-03</t>
  </si>
  <si>
    <t>237-03</t>
  </si>
  <si>
    <t>103-03</t>
  </si>
  <si>
    <t>Initialized too close to signal</t>
  </si>
  <si>
    <t>126-03</t>
  </si>
  <si>
    <t>Routing @ 40th</t>
  </si>
  <si>
    <t>147-03</t>
  </si>
  <si>
    <t>197-03</t>
  </si>
  <si>
    <t>Onboard - DID NOT CONVERGE Fault</t>
  </si>
  <si>
    <t>213-03</t>
  </si>
  <si>
    <t>223-03</t>
  </si>
  <si>
    <t>239-03</t>
  </si>
  <si>
    <t>160-03</t>
  </si>
  <si>
    <t>171-03</t>
  </si>
  <si>
    <t>107-03</t>
  </si>
  <si>
    <t>End of authority</t>
  </si>
  <si>
    <t>133-03</t>
  </si>
  <si>
    <t>128-03</t>
  </si>
  <si>
    <t>139-03</t>
  </si>
  <si>
    <t>136-03</t>
  </si>
  <si>
    <t>138-03</t>
  </si>
  <si>
    <t>140-03</t>
  </si>
  <si>
    <t>144-03</t>
  </si>
  <si>
    <t>148-03</t>
  </si>
  <si>
    <t>161-03</t>
  </si>
  <si>
    <t>154-03</t>
  </si>
  <si>
    <t>169-03</t>
  </si>
  <si>
    <t>164-03</t>
  </si>
  <si>
    <t>170-03</t>
  </si>
  <si>
    <t>179-03</t>
  </si>
  <si>
    <t>181-03</t>
  </si>
  <si>
    <t>176-03</t>
  </si>
  <si>
    <t>191-03</t>
  </si>
  <si>
    <t>190-03</t>
  </si>
  <si>
    <t>192-03</t>
  </si>
  <si>
    <t>198-03</t>
  </si>
  <si>
    <t>207-03</t>
  </si>
  <si>
    <t>208-03</t>
  </si>
  <si>
    <t>220-03</t>
  </si>
  <si>
    <t>225-03</t>
  </si>
  <si>
    <t>222-03</t>
  </si>
  <si>
    <t>229-03</t>
  </si>
  <si>
    <t>234-03</t>
  </si>
  <si>
    <t>Onboard - EBI Card Fault</t>
  </si>
  <si>
    <t>137-04</t>
  </si>
  <si>
    <t>136-04</t>
  </si>
  <si>
    <t>144-04</t>
  </si>
  <si>
    <t>146-04</t>
  </si>
  <si>
    <t>156-04</t>
  </si>
  <si>
    <t>170-04</t>
  </si>
  <si>
    <t>175-04</t>
  </si>
  <si>
    <t>197-04</t>
  </si>
  <si>
    <t>193-04</t>
  </si>
  <si>
    <t>196-04</t>
  </si>
  <si>
    <t>203-04</t>
  </si>
  <si>
    <t>215-04</t>
  </si>
  <si>
    <t>227-04</t>
  </si>
  <si>
    <t>231-04</t>
  </si>
  <si>
    <t>232-04</t>
  </si>
  <si>
    <t>Initialized too close to signal (Main 3)</t>
  </si>
  <si>
    <t>178-04</t>
  </si>
  <si>
    <t>192-04</t>
  </si>
  <si>
    <t>First active PTC block, need to go restricted speed. Maybe should have initialized further back in DIA.</t>
  </si>
  <si>
    <t>177-04</t>
  </si>
  <si>
    <t>Reverser handle was on reverse when selecting track</t>
  </si>
  <si>
    <t>101-04</t>
  </si>
  <si>
    <t>102-04</t>
  </si>
  <si>
    <t>114-04</t>
  </si>
  <si>
    <t>120-04</t>
  </si>
  <si>
    <t>129-04</t>
  </si>
  <si>
    <t>131-04</t>
  </si>
  <si>
    <t>145-04</t>
  </si>
  <si>
    <t>148-04</t>
  </si>
  <si>
    <t>150-04</t>
  </si>
  <si>
    <t>172-04</t>
  </si>
  <si>
    <t>185-04</t>
  </si>
  <si>
    <t>198-04</t>
  </si>
  <si>
    <t>206-04</t>
  </si>
  <si>
    <t>212-04</t>
  </si>
  <si>
    <t>214-04</t>
  </si>
  <si>
    <t>225-04</t>
  </si>
  <si>
    <t>230-04</t>
  </si>
  <si>
    <t>237-04</t>
  </si>
  <si>
    <t>241-04</t>
  </si>
  <si>
    <t>240-04</t>
  </si>
  <si>
    <t>243-04</t>
  </si>
  <si>
    <t>146-05</t>
  </si>
  <si>
    <t>194-05</t>
  </si>
  <si>
    <t>Did not stop for Form C @ Monaco</t>
  </si>
  <si>
    <t>116-05</t>
  </si>
  <si>
    <t>118-05</t>
  </si>
  <si>
    <t>120-05</t>
  </si>
  <si>
    <t>132-05</t>
  </si>
  <si>
    <t>172-05</t>
  </si>
  <si>
    <t>174-05</t>
  </si>
  <si>
    <t>181-05</t>
  </si>
  <si>
    <t>180-05</t>
  </si>
  <si>
    <t>183-05</t>
  </si>
  <si>
    <t>202-05</t>
  </si>
  <si>
    <t>210-05</t>
  </si>
  <si>
    <t>221-05</t>
  </si>
  <si>
    <t>128-05</t>
  </si>
  <si>
    <t>217-05</t>
  </si>
  <si>
    <t>104-05</t>
  </si>
  <si>
    <t>115-05</t>
  </si>
  <si>
    <t>119-05</t>
  </si>
  <si>
    <t>123-05</t>
  </si>
  <si>
    <t>127-05</t>
  </si>
  <si>
    <t>130-05</t>
  </si>
  <si>
    <t>137-05</t>
  </si>
  <si>
    <t>136-05</t>
  </si>
  <si>
    <t>140-05</t>
  </si>
  <si>
    <t>147-05</t>
  </si>
  <si>
    <t>144-05</t>
  </si>
  <si>
    <t>151-05</t>
  </si>
  <si>
    <t>157-05</t>
  </si>
  <si>
    <t>152-05</t>
  </si>
  <si>
    <t>159-05</t>
  </si>
  <si>
    <t>160-05</t>
  </si>
  <si>
    <t>164-05</t>
  </si>
  <si>
    <t>171-05</t>
  </si>
  <si>
    <t>168-05</t>
  </si>
  <si>
    <t>186-05</t>
  </si>
  <si>
    <t>193-05</t>
  </si>
  <si>
    <t>195-05</t>
  </si>
  <si>
    <t>196-05</t>
  </si>
  <si>
    <t>200-05</t>
  </si>
  <si>
    <t>204-05</t>
  </si>
  <si>
    <t>222-05</t>
  </si>
  <si>
    <t>225-05</t>
  </si>
  <si>
    <t>228-05</t>
  </si>
  <si>
    <t>233-05</t>
  </si>
  <si>
    <t>235-05</t>
  </si>
  <si>
    <t>237-05</t>
  </si>
  <si>
    <t>241-05</t>
  </si>
  <si>
    <t>240-05</t>
  </si>
  <si>
    <t>Onboard logs show train actually did get up to 84 mph</t>
  </si>
  <si>
    <t>106-06</t>
  </si>
  <si>
    <t>114-06</t>
  </si>
  <si>
    <t>120-06</t>
  </si>
  <si>
    <t>124-06</t>
  </si>
  <si>
    <t>133-06</t>
  </si>
  <si>
    <t>rtdc.l.rtdc.4002:itc</t>
  </si>
  <si>
    <t>129-06</t>
  </si>
  <si>
    <t>128-06</t>
  </si>
  <si>
    <t>134-06</t>
  </si>
  <si>
    <t>132-06</t>
  </si>
  <si>
    <t>153-06</t>
  </si>
  <si>
    <t>152-06</t>
  </si>
  <si>
    <t>183-06</t>
  </si>
  <si>
    <t>203-06</t>
  </si>
  <si>
    <t>236-06</t>
  </si>
  <si>
    <t>237-06</t>
  </si>
  <si>
    <t>118-06</t>
  </si>
  <si>
    <t>Signal - premature downgrade</t>
  </si>
  <si>
    <t>Must stay at restricted in yellow fence after init</t>
  </si>
  <si>
    <t>218-06</t>
  </si>
  <si>
    <t>228-06</t>
  </si>
  <si>
    <t>109-06</t>
  </si>
  <si>
    <t>113-06</t>
  </si>
  <si>
    <t>115-06</t>
  </si>
  <si>
    <t>137-06</t>
  </si>
  <si>
    <t>151-06</t>
  </si>
  <si>
    <t>155-06</t>
  </si>
  <si>
    <t>157-06</t>
  </si>
  <si>
    <t>165-06</t>
  </si>
  <si>
    <t>162-06</t>
  </si>
  <si>
    <t>169-06</t>
  </si>
  <si>
    <t>173-06</t>
  </si>
  <si>
    <t>rtdc.l.rtdc.4001:itc</t>
  </si>
  <si>
    <t>172-06</t>
  </si>
  <si>
    <t>179-06</t>
  </si>
  <si>
    <t>193-06</t>
  </si>
  <si>
    <t>195-06</t>
  </si>
  <si>
    <t>197-06</t>
  </si>
  <si>
    <t>199-06</t>
  </si>
  <si>
    <t>207-06</t>
  </si>
  <si>
    <t>209-06</t>
  </si>
  <si>
    <t>204-06</t>
  </si>
  <si>
    <t>211-06</t>
  </si>
  <si>
    <t>206-06</t>
  </si>
  <si>
    <t>210-06</t>
  </si>
  <si>
    <t>217-06</t>
  </si>
  <si>
    <t>221-06</t>
  </si>
  <si>
    <t>225-06</t>
  </si>
  <si>
    <t>226-06</t>
  </si>
  <si>
    <t>233-06</t>
  </si>
  <si>
    <t>232-06</t>
  </si>
  <si>
    <t>234-06</t>
  </si>
  <si>
    <t>241-06</t>
  </si>
  <si>
    <t>104-07</t>
  </si>
  <si>
    <t>114-07</t>
  </si>
  <si>
    <t>116-07</t>
  </si>
  <si>
    <t>152-07</t>
  </si>
  <si>
    <t>150-07</t>
  </si>
  <si>
    <t>230-07</t>
  </si>
  <si>
    <t>160-07</t>
  </si>
  <si>
    <t>210-07</t>
  </si>
  <si>
    <t>Signal - potential false occupation (signal went red while train was far away)</t>
  </si>
  <si>
    <t>101-07</t>
  </si>
  <si>
    <t>109-07</t>
  </si>
  <si>
    <t>110-07</t>
  </si>
  <si>
    <t>123-07</t>
  </si>
  <si>
    <t>129-07</t>
  </si>
  <si>
    <t>136-07</t>
  </si>
  <si>
    <t>158-07</t>
  </si>
  <si>
    <t>164-07</t>
  </si>
  <si>
    <t>168-07</t>
  </si>
  <si>
    <t>176-07</t>
  </si>
  <si>
    <t>180-07</t>
  </si>
  <si>
    <t>189-07</t>
  </si>
  <si>
    <t>195-07</t>
  </si>
  <si>
    <t>199-07</t>
  </si>
  <si>
    <t>196-07</t>
  </si>
  <si>
    <t>203-07</t>
  </si>
  <si>
    <t>217-07</t>
  </si>
  <si>
    <t>218-07</t>
  </si>
  <si>
    <t>225-07</t>
  </si>
  <si>
    <t>232-07</t>
  </si>
  <si>
    <t>234-07</t>
  </si>
  <si>
    <t>237-07</t>
  </si>
  <si>
    <t>239-07</t>
  </si>
  <si>
    <t>236-08</t>
  </si>
  <si>
    <t>159-08</t>
  </si>
  <si>
    <t>169-08</t>
  </si>
  <si>
    <t>171-08</t>
  </si>
  <si>
    <t>rtdc.l.rtdc.4040:itc</t>
  </si>
  <si>
    <t>189-08</t>
  </si>
  <si>
    <t>205-08</t>
  </si>
  <si>
    <t>230-08</t>
  </si>
  <si>
    <t>Premature Downgrade of Signal Same as above</t>
  </si>
  <si>
    <t>Routing at CP 61ST AVENUE</t>
  </si>
  <si>
    <t>109-08</t>
  </si>
  <si>
    <t>113-08</t>
  </si>
  <si>
    <t>123-08</t>
  </si>
  <si>
    <t>125-08</t>
  </si>
  <si>
    <t>137-08</t>
  </si>
  <si>
    <t>142-08</t>
  </si>
  <si>
    <t>148-08</t>
  </si>
  <si>
    <t>163-08</t>
  </si>
  <si>
    <t>164-08</t>
  </si>
  <si>
    <t>177-08</t>
  </si>
  <si>
    <t>172-08</t>
  </si>
  <si>
    <t>178-08</t>
  </si>
  <si>
    <t>185-08</t>
  </si>
  <si>
    <t>187-08</t>
  </si>
  <si>
    <t>186-08</t>
  </si>
  <si>
    <t>193-08</t>
  </si>
  <si>
    <t>188-08</t>
  </si>
  <si>
    <t>200-08</t>
  </si>
  <si>
    <t>215-08</t>
  </si>
  <si>
    <t>217-08</t>
  </si>
  <si>
    <t>216-08</t>
  </si>
  <si>
    <t>218-08</t>
  </si>
  <si>
    <t>223-08</t>
  </si>
  <si>
    <t>225-08</t>
  </si>
  <si>
    <t>222-08</t>
  </si>
  <si>
    <t>227-08</t>
  </si>
  <si>
    <t>226-08</t>
  </si>
  <si>
    <t>233-08</t>
  </si>
  <si>
    <t>235-08</t>
  </si>
  <si>
    <t>237-08</t>
  </si>
  <si>
    <t>241-08</t>
  </si>
  <si>
    <t>243-08</t>
  </si>
  <si>
    <t>rtdc.l.rtdc.4010:itc</t>
  </si>
  <si>
    <t>144-09</t>
  </si>
  <si>
    <t>152-09</t>
  </si>
  <si>
    <t>104-09</t>
  </si>
  <si>
    <t>128-09</t>
  </si>
  <si>
    <t>159-09</t>
  </si>
  <si>
    <t>160-09</t>
  </si>
  <si>
    <t>rtdc.l.rtdc.4009:itc</t>
  </si>
  <si>
    <t>231-09</t>
  </si>
  <si>
    <t>Wi-MAX outage while sitting at Peoria Station</t>
  </si>
  <si>
    <t>See above</t>
  </si>
  <si>
    <t>174-09</t>
  </si>
  <si>
    <t>105-09</t>
  </si>
  <si>
    <t>116-09</t>
  </si>
  <si>
    <t>129-09</t>
  </si>
  <si>
    <t>130-09</t>
  </si>
  <si>
    <t>134-09</t>
  </si>
  <si>
    <t>143-09</t>
  </si>
  <si>
    <t>147-09</t>
  </si>
  <si>
    <t>148-09</t>
  </si>
  <si>
    <t>155-09</t>
  </si>
  <si>
    <t>157-09</t>
  </si>
  <si>
    <t>163-09</t>
  </si>
  <si>
    <t>158-09</t>
  </si>
  <si>
    <t>171-09</t>
  </si>
  <si>
    <t>173-09</t>
  </si>
  <si>
    <t>168-09</t>
  </si>
  <si>
    <t>182-09</t>
  </si>
  <si>
    <t>192-09</t>
  </si>
  <si>
    <t>199-09</t>
  </si>
  <si>
    <t>201-09</t>
  </si>
  <si>
    <t>196-09</t>
  </si>
  <si>
    <t>203-09</t>
  </si>
  <si>
    <t>200-09</t>
  </si>
  <si>
    <t>212-09</t>
  </si>
  <si>
    <t>222-09</t>
  </si>
  <si>
    <t>230-09</t>
  </si>
  <si>
    <t>241-09</t>
  </si>
  <si>
    <t>In-route failure</t>
  </si>
  <si>
    <t>104-10</t>
  </si>
  <si>
    <t>SB Quebec crossing didn't respond</t>
  </si>
  <si>
    <t>232-10</t>
  </si>
  <si>
    <t>126-10</t>
  </si>
  <si>
    <t>131-10</t>
  </si>
  <si>
    <t>130-10</t>
  </si>
  <si>
    <t>146-10</t>
  </si>
  <si>
    <t>156-10</t>
  </si>
  <si>
    <t>170-10</t>
  </si>
  <si>
    <t>178-10</t>
  </si>
  <si>
    <t>197-10</t>
  </si>
  <si>
    <t>192-10</t>
  </si>
  <si>
    <t>Premature signal downgrade EC2174RH (CP 78TH AVENUE) Signal 2N</t>
  </si>
  <si>
    <t>Premature downgrade from 270 to 0 at EC1981RH 191-1T 1N</t>
  </si>
  <si>
    <t>Premature downgrade, DUS Signal 20S</t>
  </si>
  <si>
    <t>198-10</t>
  </si>
  <si>
    <t>Comparator Issue caused temporary comm outage</t>
  </si>
  <si>
    <t>107-10</t>
  </si>
  <si>
    <t>110-10</t>
  </si>
  <si>
    <t>117-10</t>
  </si>
  <si>
    <t>114-10</t>
  </si>
  <si>
    <t>118-10</t>
  </si>
  <si>
    <t>124-10</t>
  </si>
  <si>
    <t>134-10</t>
  </si>
  <si>
    <t>141-10</t>
  </si>
  <si>
    <t>142-10</t>
  </si>
  <si>
    <t>144-10</t>
  </si>
  <si>
    <t>148-10</t>
  </si>
  <si>
    <t>160-10</t>
  </si>
  <si>
    <t>167-10</t>
  </si>
  <si>
    <t>162-10</t>
  </si>
  <si>
    <t>173-10</t>
  </si>
  <si>
    <t>174-10</t>
  </si>
  <si>
    <t>185-10</t>
  </si>
  <si>
    <t>189-10</t>
  </si>
  <si>
    <t>191-10</t>
  </si>
  <si>
    <t>199-10</t>
  </si>
  <si>
    <t>205-10</t>
  </si>
  <si>
    <t>213-10</t>
  </si>
  <si>
    <t>208-10</t>
  </si>
  <si>
    <t>212-10</t>
  </si>
  <si>
    <t>225-10</t>
  </si>
  <si>
    <t>233-10</t>
  </si>
  <si>
    <t>241-10</t>
  </si>
  <si>
    <t>UNKNOWN DIRECTION</t>
  </si>
  <si>
    <t>Other (9)</t>
  </si>
  <si>
    <t>103-11</t>
  </si>
  <si>
    <t>108-11</t>
  </si>
  <si>
    <t>117-11</t>
  </si>
  <si>
    <t>112-11</t>
  </si>
  <si>
    <t>114-11</t>
  </si>
  <si>
    <t>118-11</t>
  </si>
  <si>
    <t>123-11</t>
  </si>
  <si>
    <t>122-11</t>
  </si>
  <si>
    <t>127-11</t>
  </si>
  <si>
    <t>124-11</t>
  </si>
  <si>
    <t>128-11</t>
  </si>
  <si>
    <t>131-11</t>
  </si>
  <si>
    <t>135-11</t>
  </si>
  <si>
    <t>136-11</t>
  </si>
  <si>
    <t>139-11</t>
  </si>
  <si>
    <t>142-11</t>
  </si>
  <si>
    <t>144-11</t>
  </si>
  <si>
    <t>148-11</t>
  </si>
  <si>
    <t>152-11</t>
  </si>
  <si>
    <t>156-11</t>
  </si>
  <si>
    <t>164-11</t>
  </si>
  <si>
    <t>174-11</t>
  </si>
  <si>
    <t>170-11</t>
  </si>
  <si>
    <t>185-11</t>
  </si>
  <si>
    <t>180-11</t>
  </si>
  <si>
    <t>184-11</t>
  </si>
  <si>
    <t>191-11</t>
  </si>
  <si>
    <t>186-11</t>
  </si>
  <si>
    <t>197-11</t>
  </si>
  <si>
    <t>192-11</t>
  </si>
  <si>
    <t>199-11</t>
  </si>
  <si>
    <t>194-11</t>
  </si>
  <si>
    <t>196-11</t>
  </si>
  <si>
    <t>200-11</t>
  </si>
  <si>
    <t>209-11</t>
  </si>
  <si>
    <t>213-11</t>
  </si>
  <si>
    <t>206-11</t>
  </si>
  <si>
    <t>214-11</t>
  </si>
  <si>
    <t>Initialized too close to switch</t>
  </si>
  <si>
    <t>212-11</t>
  </si>
  <si>
    <t>223-11</t>
  </si>
  <si>
    <t>232-11</t>
  </si>
  <si>
    <t>239-11</t>
  </si>
  <si>
    <t>144-12</t>
  </si>
  <si>
    <t>200-12</t>
  </si>
  <si>
    <t>184-12</t>
  </si>
  <si>
    <t>Related to trip 184-12 Shold not have been active</t>
  </si>
  <si>
    <t>194-12</t>
  </si>
  <si>
    <t>Unhealthy Xing</t>
  </si>
  <si>
    <t>130-12</t>
  </si>
  <si>
    <t>150-12</t>
  </si>
  <si>
    <t>172-12</t>
  </si>
  <si>
    <t>186-12</t>
  </si>
  <si>
    <t>190-12</t>
  </si>
  <si>
    <t>214-12</t>
  </si>
  <si>
    <t>SPEED RESTRICTION</t>
  </si>
  <si>
    <t>107-12</t>
  </si>
  <si>
    <t>115-12</t>
  </si>
  <si>
    <t>117-12</t>
  </si>
  <si>
    <t>112-12</t>
  </si>
  <si>
    <t>114-12</t>
  </si>
  <si>
    <t>120-12</t>
  </si>
  <si>
    <t>127-12</t>
  </si>
  <si>
    <t>143-12</t>
  </si>
  <si>
    <t>140-12</t>
  </si>
  <si>
    <t>153-12</t>
  </si>
  <si>
    <t>148-12</t>
  </si>
  <si>
    <t>167-12</t>
  </si>
  <si>
    <t>168-12</t>
  </si>
  <si>
    <t>175-12</t>
  </si>
  <si>
    <t>176-12</t>
  </si>
  <si>
    <t>183-12</t>
  </si>
  <si>
    <t>182-12</t>
  </si>
  <si>
    <t>198-12</t>
  </si>
  <si>
    <t>209-12</t>
  </si>
  <si>
    <t>217-12</t>
  </si>
  <si>
    <t>216-12</t>
  </si>
  <si>
    <t>227-12</t>
  </si>
  <si>
    <t>226-12</t>
  </si>
  <si>
    <t>233-12</t>
  </si>
  <si>
    <t>234-12</t>
  </si>
  <si>
    <t>240-12</t>
  </si>
  <si>
    <t>124-13</t>
  </si>
  <si>
    <t>Overspeed</t>
  </si>
  <si>
    <t>180-13</t>
  </si>
  <si>
    <t>123-13</t>
  </si>
  <si>
    <t>154-13</t>
  </si>
  <si>
    <t>Comparator issue caused train comm outage</t>
  </si>
  <si>
    <t>Link failures to 78th</t>
  </si>
  <si>
    <t>217-13</t>
  </si>
  <si>
    <t>Premature downgrade at EC1752RH 167-1T 1N</t>
  </si>
  <si>
    <t>111-13</t>
  </si>
  <si>
    <t>108-13</t>
  </si>
  <si>
    <t>150-13</t>
  </si>
  <si>
    <t>156-13</t>
  </si>
  <si>
    <t>189-13</t>
  </si>
  <si>
    <t>185-13</t>
  </si>
  <si>
    <t>192-13</t>
  </si>
  <si>
    <t>232-13</t>
  </si>
  <si>
    <t>241-13</t>
  </si>
  <si>
    <t>110-13</t>
  </si>
  <si>
    <t>117-13</t>
  </si>
  <si>
    <t>120-13</t>
  </si>
  <si>
    <t>122-13</t>
  </si>
  <si>
    <t>131-13</t>
  </si>
  <si>
    <t>126-13</t>
  </si>
  <si>
    <t>133-13</t>
  </si>
  <si>
    <t>137-13</t>
  </si>
  <si>
    <t>147-13</t>
  </si>
  <si>
    <t>149-13</t>
  </si>
  <si>
    <t>151-13</t>
  </si>
  <si>
    <t>161-13</t>
  </si>
  <si>
    <t>162-13</t>
  </si>
  <si>
    <t>171-13</t>
  </si>
  <si>
    <t>177-13</t>
  </si>
  <si>
    <t>174-13</t>
  </si>
  <si>
    <t>187-13</t>
  </si>
  <si>
    <t>193-13</t>
  </si>
  <si>
    <t>188-13</t>
  </si>
  <si>
    <t>199-13</t>
  </si>
  <si>
    <t>201-13</t>
  </si>
  <si>
    <t>207-13</t>
  </si>
  <si>
    <t>202-13</t>
  </si>
  <si>
    <t>208-13</t>
  </si>
  <si>
    <t>219-13</t>
  </si>
  <si>
    <t>233-13</t>
  </si>
  <si>
    <t>238-13</t>
  </si>
  <si>
    <t>214-14</t>
  </si>
  <si>
    <t>144-14</t>
  </si>
  <si>
    <t>Early arrival</t>
  </si>
  <si>
    <t>158-14</t>
  </si>
  <si>
    <t>211-14</t>
  </si>
  <si>
    <t>102-14</t>
  </si>
  <si>
    <t>121-14</t>
  </si>
  <si>
    <t>133-14</t>
  </si>
  <si>
    <t>152-14</t>
  </si>
  <si>
    <t>166-14</t>
  </si>
  <si>
    <t>116-14</t>
  </si>
  <si>
    <t>101-14</t>
  </si>
  <si>
    <t>110-14</t>
  </si>
  <si>
    <t>124-14</t>
  </si>
  <si>
    <t>137-14</t>
  </si>
  <si>
    <t>139-14</t>
  </si>
  <si>
    <t>136-14</t>
  </si>
  <si>
    <t>143-14</t>
  </si>
  <si>
    <t>138-14</t>
  </si>
  <si>
    <t>140-14</t>
  </si>
  <si>
    <t>149-14</t>
  </si>
  <si>
    <t>171-14</t>
  </si>
  <si>
    <t>175-14</t>
  </si>
  <si>
    <t>176-14</t>
  </si>
  <si>
    <t>183-14</t>
  </si>
  <si>
    <t>187-14</t>
  </si>
  <si>
    <t>201-14</t>
  </si>
  <si>
    <t>203-14</t>
  </si>
  <si>
    <t>205-14</t>
  </si>
  <si>
    <t>202-14</t>
  </si>
  <si>
    <t>215-14</t>
  </si>
  <si>
    <t>210-14</t>
  </si>
  <si>
    <t>212-14</t>
  </si>
  <si>
    <t>218-14</t>
  </si>
  <si>
    <t>229-14</t>
  </si>
  <si>
    <t>233-14</t>
  </si>
  <si>
    <t>232-14</t>
  </si>
  <si>
    <t>238-14</t>
  </si>
  <si>
    <t>166-15</t>
  </si>
  <si>
    <t>115-15</t>
  </si>
  <si>
    <t>133-15</t>
  </si>
  <si>
    <t>143-15</t>
  </si>
  <si>
    <t>134-15</t>
  </si>
  <si>
    <t>138-15</t>
  </si>
  <si>
    <t>165-15</t>
  </si>
  <si>
    <t>169-15</t>
  </si>
  <si>
    <t>160-15</t>
  </si>
  <si>
    <t>183-15</t>
  </si>
  <si>
    <t>201-15</t>
  </si>
  <si>
    <t>217-15</t>
  </si>
  <si>
    <t>227-15</t>
  </si>
  <si>
    <t>237-15</t>
  </si>
  <si>
    <t>239-15</t>
  </si>
  <si>
    <t>144-15</t>
  </si>
  <si>
    <t>194-15</t>
  </si>
  <si>
    <t>Aspect was STOP &amp; PROCEED the entire time. Over 1 min of warning given.</t>
  </si>
  <si>
    <t>109-15</t>
  </si>
  <si>
    <t>112-15</t>
  </si>
  <si>
    <t>135-15</t>
  </si>
  <si>
    <t>137-15</t>
  </si>
  <si>
    <t>141-15</t>
  </si>
  <si>
    <t>140-15</t>
  </si>
  <si>
    <t>151-15</t>
  </si>
  <si>
    <t>150-15</t>
  </si>
  <si>
    <t>152-15</t>
  </si>
  <si>
    <t>161-15</t>
  </si>
  <si>
    <t>187-15</t>
  </si>
  <si>
    <t>190-15</t>
  </si>
  <si>
    <t>204-15</t>
  </si>
  <si>
    <t>224-15</t>
  </si>
  <si>
    <t>148-16</t>
  </si>
  <si>
    <t>162-16</t>
  </si>
  <si>
    <t>212-16</t>
  </si>
  <si>
    <t>Form C at Sable</t>
  </si>
  <si>
    <t>216-16</t>
  </si>
  <si>
    <t>129-16</t>
  </si>
  <si>
    <t>143-16</t>
  </si>
  <si>
    <t>141-16</t>
  </si>
  <si>
    <t>149-16</t>
  </si>
  <si>
    <t>152-16</t>
  </si>
  <si>
    <t>165-16</t>
  </si>
  <si>
    <t>166-16</t>
  </si>
  <si>
    <t>170-16</t>
  </si>
  <si>
    <t>213-16</t>
  </si>
  <si>
    <t>208-16</t>
  </si>
  <si>
    <t>163-16</t>
  </si>
  <si>
    <t>226-16</t>
  </si>
  <si>
    <t>Signal was at STOP at Quebec 4S</t>
  </si>
  <si>
    <t>Signal was at STOP at DUS 20S</t>
  </si>
  <si>
    <t>Signal was at STOP at DUS 2S</t>
  </si>
  <si>
    <t>TEMPORARY SPEED RESTRICTION</t>
  </si>
  <si>
    <t>105-16</t>
  </si>
  <si>
    <t>111-16</t>
  </si>
  <si>
    <t>115-16</t>
  </si>
  <si>
    <t>119-16</t>
  </si>
  <si>
    <t>131-16</t>
  </si>
  <si>
    <t>130-16</t>
  </si>
  <si>
    <t>132-16</t>
  </si>
  <si>
    <t>139-16</t>
  </si>
  <si>
    <t>157-16</t>
  </si>
  <si>
    <t>159-16</t>
  </si>
  <si>
    <t>160-16</t>
  </si>
  <si>
    <t>168-16</t>
  </si>
  <si>
    <t>176-16</t>
  </si>
  <si>
    <t>178-16</t>
  </si>
  <si>
    <t>201-16</t>
  </si>
  <si>
    <t>196-16</t>
  </si>
  <si>
    <t>203-16</t>
  </si>
  <si>
    <t>221-16</t>
  </si>
  <si>
    <t>230-16</t>
  </si>
  <si>
    <t>149-17</t>
  </si>
  <si>
    <t>Comparator Issue</t>
  </si>
  <si>
    <t>144-17</t>
  </si>
  <si>
    <t>Form C</t>
  </si>
  <si>
    <t>164-17</t>
  </si>
  <si>
    <t>169-17</t>
  </si>
  <si>
    <t>108-17</t>
  </si>
  <si>
    <t>112-17</t>
  </si>
  <si>
    <t>117-17</t>
  </si>
  <si>
    <t>118-17</t>
  </si>
  <si>
    <t>132-17</t>
  </si>
  <si>
    <t>180-17</t>
  </si>
  <si>
    <t>192-17</t>
  </si>
  <si>
    <t>198-17</t>
  </si>
  <si>
    <t>202-17</t>
  </si>
  <si>
    <t>213-17</t>
  </si>
  <si>
    <t>Premature downgrade at 78th 2N</t>
  </si>
  <si>
    <t>208-17</t>
  </si>
  <si>
    <t>Routing: 40th 4S was not cleared - dispatcher?</t>
  </si>
  <si>
    <t>222-17</t>
  </si>
  <si>
    <t>WIU was intermittent</t>
  </si>
  <si>
    <t>113-17</t>
  </si>
  <si>
    <t>121-17</t>
  </si>
  <si>
    <t>137-17</t>
  </si>
  <si>
    <t>138-17</t>
  </si>
  <si>
    <t>140-17</t>
  </si>
  <si>
    <t>152-17</t>
  </si>
  <si>
    <t>154-17</t>
  </si>
  <si>
    <t>175-17</t>
  </si>
  <si>
    <t>177-17</t>
  </si>
  <si>
    <t>170-17</t>
  </si>
  <si>
    <t>176-17</t>
  </si>
  <si>
    <t>193-17</t>
  </si>
  <si>
    <t>194-17</t>
  </si>
  <si>
    <t>201-17</t>
  </si>
  <si>
    <t>209-17</t>
  </si>
  <si>
    <t>204-17</t>
  </si>
  <si>
    <t>206-17</t>
  </si>
  <si>
    <t>217-17</t>
  </si>
  <si>
    <t>212-17</t>
  </si>
  <si>
    <t>221-17</t>
  </si>
  <si>
    <t>218-17</t>
  </si>
  <si>
    <t>225-17</t>
  </si>
  <si>
    <t>148-18</t>
  </si>
  <si>
    <t>Form C @ NB Quebec</t>
  </si>
  <si>
    <t>159-18</t>
  </si>
  <si>
    <t>Form C @ Ulster</t>
  </si>
  <si>
    <t>173-18</t>
  </si>
  <si>
    <t>178-18</t>
  </si>
  <si>
    <t>224-18</t>
  </si>
  <si>
    <t>233-18</t>
  </si>
  <si>
    <t>Messaging failure to 40th XWIU</t>
  </si>
  <si>
    <t>116-18</t>
  </si>
  <si>
    <t>131-18</t>
  </si>
  <si>
    <t>134-18</t>
  </si>
  <si>
    <t>142-18</t>
  </si>
  <si>
    <t>211-18</t>
  </si>
  <si>
    <t>Premature downgrade at EC0629XH 68-2T 2S</t>
  </si>
  <si>
    <t>Repeat of prior</t>
  </si>
  <si>
    <t>Aspect of virtual signal was Stop &amp; Proceed</t>
  </si>
  <si>
    <t>165-18</t>
  </si>
  <si>
    <t>Routing at DIA 2N (signal was at STOP). Dispatcher?</t>
  </si>
  <si>
    <t>219-18</t>
  </si>
  <si>
    <t>WIU (EC2241RH) connectivity to Back Office was intermittent</t>
  </si>
  <si>
    <t>221-18</t>
  </si>
  <si>
    <t>103-18</t>
  </si>
  <si>
    <t>105-18</t>
  </si>
  <si>
    <t>125-18</t>
  </si>
  <si>
    <t>120-18</t>
  </si>
  <si>
    <t>127-18</t>
  </si>
  <si>
    <t>129-18</t>
  </si>
  <si>
    <t>133-18</t>
  </si>
  <si>
    <t>130-18</t>
  </si>
  <si>
    <t>155-18</t>
  </si>
  <si>
    <t>191-18</t>
  </si>
  <si>
    <t>186-18</t>
  </si>
  <si>
    <t>200-18</t>
  </si>
  <si>
    <t>204-18</t>
  </si>
  <si>
    <t>217-18</t>
  </si>
  <si>
    <t>216-18</t>
  </si>
  <si>
    <t>230-18</t>
  </si>
  <si>
    <t>236-18</t>
  </si>
  <si>
    <t>UNHEALTHY CROSSING</t>
  </si>
  <si>
    <t>122-19</t>
  </si>
  <si>
    <t>210-19</t>
  </si>
  <si>
    <t>133-19</t>
  </si>
  <si>
    <t>165-19</t>
  </si>
  <si>
    <t>Form C at Monaco</t>
  </si>
  <si>
    <t>104-19</t>
  </si>
  <si>
    <t>119-19</t>
  </si>
  <si>
    <t>110-19</t>
  </si>
  <si>
    <t>121-19</t>
  </si>
  <si>
    <t>112-19</t>
  </si>
  <si>
    <t>138-19</t>
  </si>
  <si>
    <t>147-19</t>
  </si>
  <si>
    <t>146-19</t>
  </si>
  <si>
    <t>148-19</t>
  </si>
  <si>
    <t>150-19</t>
  </si>
  <si>
    <t>194-19</t>
  </si>
  <si>
    <t>Routing at 40th (Signal 4S not cleared, switch not aligned safely)</t>
  </si>
  <si>
    <t>226-19</t>
  </si>
  <si>
    <t>Routing at Pena (Signal 4S not cleared, switch not aligned safely)</t>
  </si>
  <si>
    <t>105-19</t>
  </si>
  <si>
    <t>109-19</t>
  </si>
  <si>
    <t>117-19</t>
  </si>
  <si>
    <t>116-19</t>
  </si>
  <si>
    <t>118-19</t>
  </si>
  <si>
    <t>125-19</t>
  </si>
  <si>
    <t>126-19</t>
  </si>
  <si>
    <t>136-19</t>
  </si>
  <si>
    <t>153-19</t>
  </si>
  <si>
    <t>152-19</t>
  </si>
  <si>
    <t>167-19</t>
  </si>
  <si>
    <t>179-19</t>
  </si>
  <si>
    <t>187-19</t>
  </si>
  <si>
    <t>186-19</t>
  </si>
  <si>
    <t>201-19</t>
  </si>
  <si>
    <t>212-19</t>
  </si>
  <si>
    <t>214-19</t>
  </si>
  <si>
    <t>221-19</t>
  </si>
  <si>
    <t>227-19</t>
  </si>
  <si>
    <t>224-19</t>
  </si>
  <si>
    <t>228-19</t>
  </si>
  <si>
    <t>235-19</t>
  </si>
  <si>
    <t>237-19</t>
  </si>
  <si>
    <t>239-19</t>
  </si>
  <si>
    <t>238-19</t>
  </si>
  <si>
    <t>149-20</t>
  </si>
  <si>
    <t>196-20</t>
  </si>
  <si>
    <t>228-20</t>
  </si>
  <si>
    <t>232-20</t>
  </si>
  <si>
    <t>234-20</t>
  </si>
  <si>
    <t>126-20</t>
  </si>
  <si>
    <t>139-20</t>
  </si>
  <si>
    <t>150-20</t>
  </si>
  <si>
    <t>156-20</t>
  </si>
  <si>
    <t>167-20</t>
  </si>
  <si>
    <t>165-20</t>
  </si>
  <si>
    <t>169-20</t>
  </si>
  <si>
    <t>170-20</t>
  </si>
  <si>
    <t>181-20</t>
  </si>
  <si>
    <t>185-20</t>
  </si>
  <si>
    <t>195-20</t>
  </si>
  <si>
    <t>206-20</t>
  </si>
  <si>
    <t>242-20</t>
  </si>
  <si>
    <t>128-20</t>
  </si>
  <si>
    <t>40th 4S was STOP (routing/dispatch)</t>
  </si>
  <si>
    <t>174-20</t>
  </si>
  <si>
    <t>Pena 4S was STOP (routing/dispatch)</t>
  </si>
  <si>
    <t>209-20</t>
  </si>
  <si>
    <t>Chambers 2N was STOP (routing/dispatch)</t>
  </si>
  <si>
    <t>DIA 2N was STOP (routing/dispatch)</t>
  </si>
  <si>
    <t>Same as prior</t>
  </si>
  <si>
    <t>Must stay at restricted speed for first signal after init</t>
  </si>
  <si>
    <t>217-20</t>
  </si>
  <si>
    <t>Enforced for a legitimate STOP &amp; PROCEED aspect</t>
  </si>
  <si>
    <t>187-20</t>
  </si>
  <si>
    <t>101-20</t>
  </si>
  <si>
    <t>103-20</t>
  </si>
  <si>
    <t>115-20</t>
  </si>
  <si>
    <t>110-20</t>
  </si>
  <si>
    <t>125-20</t>
  </si>
  <si>
    <t>130-20</t>
  </si>
  <si>
    <t>146-20</t>
  </si>
  <si>
    <t>157-20</t>
  </si>
  <si>
    <t>154-20</t>
  </si>
  <si>
    <t>163-20</t>
  </si>
  <si>
    <t>158-20</t>
  </si>
  <si>
    <t>164-20</t>
  </si>
  <si>
    <t>172-20</t>
  </si>
  <si>
    <t>183-20</t>
  </si>
  <si>
    <t>188-20</t>
  </si>
  <si>
    <t>205-20</t>
  </si>
  <si>
    <t>202-20</t>
  </si>
  <si>
    <t>211-20</t>
  </si>
  <si>
    <t>221-20</t>
  </si>
  <si>
    <t>224-20</t>
  </si>
  <si>
    <t>238-20</t>
  </si>
  <si>
    <t>101-21</t>
  </si>
  <si>
    <t>109-21</t>
  </si>
  <si>
    <t>106-21</t>
  </si>
  <si>
    <t>119-21</t>
  </si>
  <si>
    <t>161-21</t>
  </si>
  <si>
    <t>165-21</t>
  </si>
  <si>
    <t>187-21</t>
  </si>
  <si>
    <t>190-21</t>
  </si>
  <si>
    <t>203-21</t>
  </si>
  <si>
    <t>211-21</t>
  </si>
  <si>
    <t>Messaging failure to 40th</t>
  </si>
  <si>
    <t>125-21</t>
  </si>
  <si>
    <t>151-21</t>
  </si>
  <si>
    <t>189-21</t>
  </si>
  <si>
    <t>195-21</t>
  </si>
  <si>
    <t>202-21</t>
  </si>
  <si>
    <t>235-21</t>
  </si>
  <si>
    <t>Must run in restricted speed for first signal after init</t>
  </si>
  <si>
    <t>61st 2N was STOP (routing/dispatch)</t>
  </si>
  <si>
    <t>110-21</t>
  </si>
  <si>
    <t>123-21</t>
  </si>
  <si>
    <t>128-21</t>
  </si>
  <si>
    <t>135-21</t>
  </si>
  <si>
    <t>157-21</t>
  </si>
  <si>
    <t>152-21</t>
  </si>
  <si>
    <t>160-21</t>
  </si>
  <si>
    <t>162-21</t>
  </si>
  <si>
    <t>184-21</t>
  </si>
  <si>
    <t>191-21</t>
  </si>
  <si>
    <t>194-21</t>
  </si>
  <si>
    <t>200-21</t>
  </si>
  <si>
    <t>210-21</t>
  </si>
  <si>
    <t>221-21</t>
  </si>
  <si>
    <t>218-21</t>
  </si>
  <si>
    <t>233-21</t>
  </si>
  <si>
    <t>232-21</t>
  </si>
  <si>
    <t>240-21</t>
  </si>
  <si>
    <t>242-21</t>
  </si>
  <si>
    <t>245-21</t>
  </si>
  <si>
    <t>114-22</t>
  </si>
  <si>
    <t>129-22</t>
  </si>
  <si>
    <t>133-22</t>
  </si>
  <si>
    <t>130-22</t>
  </si>
  <si>
    <t>132-22</t>
  </si>
  <si>
    <t>142-22</t>
  </si>
  <si>
    <t>188-22</t>
  </si>
  <si>
    <t>207-22</t>
  </si>
  <si>
    <t>217-22</t>
  </si>
  <si>
    <t>119-22</t>
  </si>
  <si>
    <t>131-22</t>
  </si>
  <si>
    <t>134-22</t>
  </si>
  <si>
    <t>144-22</t>
  </si>
  <si>
    <t>158-22</t>
  </si>
  <si>
    <t>211-22</t>
  </si>
  <si>
    <t>241-22</t>
  </si>
  <si>
    <t>242-22</t>
  </si>
  <si>
    <t>121-22</t>
  </si>
  <si>
    <t>124-22</t>
  </si>
  <si>
    <t>150-22</t>
  </si>
  <si>
    <t>192-22</t>
  </si>
  <si>
    <t>208-22</t>
  </si>
  <si>
    <t>215-22</t>
  </si>
  <si>
    <t>Premature downgrade at EC1981RH 191-1T 1N</t>
  </si>
  <si>
    <t>103-22</t>
  </si>
  <si>
    <t>109-22</t>
  </si>
  <si>
    <t>118-22</t>
  </si>
  <si>
    <t>120-22</t>
  </si>
  <si>
    <t>139-22</t>
  </si>
  <si>
    <t>148-22</t>
  </si>
  <si>
    <t>165-22</t>
  </si>
  <si>
    <t>171-22</t>
  </si>
  <si>
    <t>168-22</t>
  </si>
  <si>
    <t>175-22</t>
  </si>
  <si>
    <t>181-22</t>
  </si>
  <si>
    <t>180-22</t>
  </si>
  <si>
    <t>189-22</t>
  </si>
  <si>
    <t>193-22</t>
  </si>
  <si>
    <t>198-22</t>
  </si>
  <si>
    <t>218-22</t>
  </si>
  <si>
    <t>234-22</t>
  </si>
  <si>
    <t>118-23</t>
  </si>
  <si>
    <t>164-23</t>
  </si>
  <si>
    <t>178-23</t>
  </si>
  <si>
    <t>191-23</t>
  </si>
  <si>
    <t>219-23</t>
  </si>
  <si>
    <t>223-23</t>
  </si>
  <si>
    <t>229-23</t>
  </si>
  <si>
    <t>228-23</t>
  </si>
  <si>
    <t>110-23</t>
  </si>
  <si>
    <t>140-23</t>
  </si>
  <si>
    <t>154-23</t>
  </si>
  <si>
    <t>184-23</t>
  </si>
  <si>
    <t>243-23</t>
  </si>
  <si>
    <t>155-23</t>
  </si>
  <si>
    <t>190-23</t>
  </si>
  <si>
    <t>217-23</t>
  </si>
  <si>
    <t>EC0508RH WIU dropped for 30 seconds</t>
  </si>
  <si>
    <t>215-23</t>
  </si>
  <si>
    <t>195-23</t>
  </si>
  <si>
    <t>120-23</t>
  </si>
  <si>
    <t>131-23</t>
  </si>
  <si>
    <t>133-23</t>
  </si>
  <si>
    <t>135-23</t>
  </si>
  <si>
    <t>143-23</t>
  </si>
  <si>
    <t>147-23</t>
  </si>
  <si>
    <t>148-23</t>
  </si>
  <si>
    <t>150-23</t>
  </si>
  <si>
    <t>152-23</t>
  </si>
  <si>
    <t>159-23</t>
  </si>
  <si>
    <t>165-23</t>
  </si>
  <si>
    <t>173-23</t>
  </si>
  <si>
    <t>168-23</t>
  </si>
  <si>
    <t>172-23</t>
  </si>
  <si>
    <t>189-23</t>
  </si>
  <si>
    <t>186-23</t>
  </si>
  <si>
    <t>192-23</t>
  </si>
  <si>
    <t>209-23</t>
  </si>
  <si>
    <t>206-23</t>
  </si>
  <si>
    <t>216-23</t>
  </si>
  <si>
    <t>222-23</t>
  </si>
  <si>
    <t>237-23</t>
  </si>
  <si>
    <t>238-23</t>
  </si>
  <si>
    <t>121-24</t>
  </si>
  <si>
    <t>118-24</t>
  </si>
  <si>
    <t>157-24</t>
  </si>
  <si>
    <t>159-24</t>
  </si>
  <si>
    <t>174-24</t>
  </si>
  <si>
    <t>Comparator Issue caused comm outage</t>
  </si>
  <si>
    <t>226-24</t>
  </si>
  <si>
    <t>117-24</t>
  </si>
  <si>
    <t>131-24</t>
  </si>
  <si>
    <t>130-24</t>
  </si>
  <si>
    <t>168-24</t>
  </si>
  <si>
    <t>227-24</t>
  </si>
  <si>
    <t>177-24</t>
  </si>
  <si>
    <t>101-24</t>
  </si>
  <si>
    <t>105-24</t>
  </si>
  <si>
    <t>119-24</t>
  </si>
  <si>
    <t>114-24</t>
  </si>
  <si>
    <t>120-24</t>
  </si>
  <si>
    <t>127-24</t>
  </si>
  <si>
    <t>126-24</t>
  </si>
  <si>
    <t>133-24</t>
  </si>
  <si>
    <t>128-24</t>
  </si>
  <si>
    <t>147-24</t>
  </si>
  <si>
    <t>144-24</t>
  </si>
  <si>
    <t>155-24</t>
  </si>
  <si>
    <t>150-24</t>
  </si>
  <si>
    <t>152-24</t>
  </si>
  <si>
    <t>156-24</t>
  </si>
  <si>
    <t>178-24</t>
  </si>
  <si>
    <t>224-24</t>
  </si>
  <si>
    <t>232-24</t>
  </si>
  <si>
    <t>119-25</t>
  </si>
  <si>
    <t>144-25</t>
  </si>
  <si>
    <t>154-25</t>
  </si>
  <si>
    <t>230-25</t>
  </si>
  <si>
    <t>238-25</t>
  </si>
  <si>
    <t>127-25</t>
  </si>
  <si>
    <t>Premature downgrade at EC1443RH 139-1T 1N</t>
  </si>
  <si>
    <t>181-25</t>
  </si>
  <si>
    <t>EC2241RH WIU was intermittent</t>
  </si>
  <si>
    <t>223-25</t>
  </si>
  <si>
    <t>106-25</t>
  </si>
  <si>
    <t>114-25</t>
  </si>
  <si>
    <t>125-25</t>
  </si>
  <si>
    <t>138-25</t>
  </si>
  <si>
    <t>156-25</t>
  </si>
  <si>
    <t>168-25</t>
  </si>
  <si>
    <t>184-25</t>
  </si>
  <si>
    <t>186-25</t>
  </si>
  <si>
    <t>193-25</t>
  </si>
  <si>
    <t>197-25</t>
  </si>
  <si>
    <t>190-25</t>
  </si>
  <si>
    <t>196-25</t>
  </si>
  <si>
    <t>200-25</t>
  </si>
  <si>
    <t>211-25</t>
  </si>
  <si>
    <t>213-25</t>
  </si>
  <si>
    <t>206-25</t>
  </si>
  <si>
    <t>221-25</t>
  </si>
  <si>
    <t>216-25</t>
  </si>
  <si>
    <t>224-25</t>
  </si>
  <si>
    <t>240-25</t>
  </si>
  <si>
    <t>114-26</t>
  </si>
  <si>
    <t>139-26</t>
  </si>
  <si>
    <t>188-26</t>
  </si>
  <si>
    <t>192-26</t>
  </si>
  <si>
    <t>230-26</t>
  </si>
  <si>
    <t>123-26</t>
  </si>
  <si>
    <t>132-26</t>
  </si>
  <si>
    <t>142-26</t>
  </si>
  <si>
    <t>145-26</t>
  </si>
  <si>
    <t>159-26</t>
  </si>
  <si>
    <t>160-26</t>
  </si>
  <si>
    <t>178-26</t>
  </si>
  <si>
    <t>184-26</t>
  </si>
  <si>
    <t>190-26</t>
  </si>
  <si>
    <t>201-26</t>
  </si>
  <si>
    <t>200-26</t>
  </si>
  <si>
    <t>208-26</t>
  </si>
  <si>
    <t>210-26</t>
  </si>
  <si>
    <t>118-26</t>
  </si>
  <si>
    <t>EC0365RH 37-1T 1S was STOP &amp; PROCEED. Warning banner flashed for &gt; 1 min</t>
  </si>
  <si>
    <t>136-26</t>
  </si>
  <si>
    <t>154-26</t>
  </si>
  <si>
    <t>40th 4S was STOP (routing)</t>
  </si>
  <si>
    <t>117-26</t>
  </si>
  <si>
    <t>120-26</t>
  </si>
  <si>
    <t>130-26</t>
  </si>
  <si>
    <t>143-26</t>
  </si>
  <si>
    <t>144-26</t>
  </si>
  <si>
    <t>153-26</t>
  </si>
  <si>
    <t>146-26</t>
  </si>
  <si>
    <t>165-26</t>
  </si>
  <si>
    <t>167-26</t>
  </si>
  <si>
    <t>173-26</t>
  </si>
  <si>
    <t>175-26</t>
  </si>
  <si>
    <t>179-26</t>
  </si>
  <si>
    <t>185-26</t>
  </si>
  <si>
    <t>182-26</t>
  </si>
  <si>
    <t>191-26</t>
  </si>
  <si>
    <t>193-26</t>
  </si>
  <si>
    <t>195-26</t>
  </si>
  <si>
    <t>197-26</t>
  </si>
  <si>
    <t>209-26</t>
  </si>
  <si>
    <t>204-26</t>
  </si>
  <si>
    <t>211-26</t>
  </si>
  <si>
    <t>217-26</t>
  </si>
  <si>
    <t>214-26</t>
  </si>
  <si>
    <t>221-26</t>
  </si>
  <si>
    <t>218-26</t>
  </si>
  <si>
    <t>220-26</t>
  </si>
  <si>
    <t>225-26</t>
  </si>
  <si>
    <t>224-26</t>
  </si>
  <si>
    <t>226-26</t>
  </si>
  <si>
    <t>233-26</t>
  </si>
  <si>
    <t>234-26</t>
  </si>
  <si>
    <t>242-26</t>
  </si>
  <si>
    <t>110-27</t>
  </si>
  <si>
    <t xml:space="preserve">Form C </t>
  </si>
  <si>
    <t>123-27</t>
  </si>
  <si>
    <t>134-27</t>
  </si>
  <si>
    <t>140-27</t>
  </si>
  <si>
    <t>152-27</t>
  </si>
  <si>
    <t>182-27</t>
  </si>
  <si>
    <t>101-27</t>
  </si>
  <si>
    <t>108-27</t>
  </si>
  <si>
    <t>122-27</t>
  </si>
  <si>
    <t>120-27</t>
  </si>
  <si>
    <t>130-27</t>
  </si>
  <si>
    <t>138-27</t>
  </si>
  <si>
    <t>149-27</t>
  </si>
  <si>
    <t>154-27</t>
  </si>
  <si>
    <t>165-27</t>
  </si>
  <si>
    <t>174-27</t>
  </si>
  <si>
    <t>181-27</t>
  </si>
  <si>
    <t>178-27</t>
  </si>
  <si>
    <t>180-27</t>
  </si>
  <si>
    <t>196-27</t>
  </si>
  <si>
    <t>200-27</t>
  </si>
  <si>
    <t>213-27</t>
  </si>
  <si>
    <t>229-27</t>
  </si>
  <si>
    <t>106-27</t>
  </si>
  <si>
    <t>157-27</t>
  </si>
  <si>
    <t>186-27</t>
  </si>
  <si>
    <t>191-27</t>
  </si>
  <si>
    <t>194-27</t>
  </si>
  <si>
    <t>197-27</t>
  </si>
  <si>
    <t>206-27</t>
  </si>
  <si>
    <t>188-27</t>
  </si>
  <si>
    <t>105-27</t>
  </si>
  <si>
    <t>107-27</t>
  </si>
  <si>
    <t>109-27</t>
  </si>
  <si>
    <t>117-27</t>
  </si>
  <si>
    <t>131-27</t>
  </si>
  <si>
    <t>145-27</t>
  </si>
  <si>
    <t>151-27</t>
  </si>
  <si>
    <t>171-27</t>
  </si>
  <si>
    <t>173-27</t>
  </si>
  <si>
    <t>175-27</t>
  </si>
  <si>
    <t>172-27</t>
  </si>
  <si>
    <t>187-27</t>
  </si>
  <si>
    <t>195-27</t>
  </si>
  <si>
    <t>203-27</t>
  </si>
  <si>
    <t>215-27</t>
  </si>
  <si>
    <t>214-27</t>
  </si>
  <si>
    <t>221-27</t>
  </si>
  <si>
    <t>238-27</t>
  </si>
  <si>
    <t>Preceded by TMC Entering failed State.</t>
  </si>
  <si>
    <t>162-28</t>
  </si>
  <si>
    <t>164-28</t>
  </si>
  <si>
    <t>177-28</t>
  </si>
  <si>
    <t>174-28</t>
  </si>
  <si>
    <t>187-28</t>
  </si>
  <si>
    <t>191-28</t>
  </si>
  <si>
    <t>197-28</t>
  </si>
  <si>
    <t>Form C Warning time 42 Seconds</t>
  </si>
  <si>
    <t>200-28</t>
  </si>
  <si>
    <t>Form C Warning time 29 Seconds</t>
  </si>
  <si>
    <t>208-28</t>
  </si>
  <si>
    <t>116-28</t>
  </si>
  <si>
    <t>128-28</t>
  </si>
  <si>
    <t>144-28</t>
  </si>
  <si>
    <t>199-28</t>
  </si>
  <si>
    <t>205-28</t>
  </si>
  <si>
    <t>222-28</t>
  </si>
  <si>
    <t>237-28</t>
  </si>
  <si>
    <t>137-28</t>
  </si>
  <si>
    <t>Wimax Gap</t>
  </si>
  <si>
    <t>132-28</t>
  </si>
  <si>
    <t>138-28</t>
  </si>
  <si>
    <t>Stop Signal With Warning</t>
  </si>
  <si>
    <t>194-28</t>
  </si>
  <si>
    <t>196-28</t>
  </si>
  <si>
    <t>101-28</t>
  </si>
  <si>
    <t>109-28</t>
  </si>
  <si>
    <t>115-28</t>
  </si>
  <si>
    <t>110-28</t>
  </si>
  <si>
    <t>114-28</t>
  </si>
  <si>
    <t>124-28</t>
  </si>
  <si>
    <t>142-28</t>
  </si>
  <si>
    <t>151-28</t>
  </si>
  <si>
    <t>152-28</t>
  </si>
  <si>
    <t>159-28</t>
  </si>
  <si>
    <t>163-28</t>
  </si>
  <si>
    <t>158-28</t>
  </si>
  <si>
    <t>165-28</t>
  </si>
  <si>
    <t>166-28</t>
  </si>
  <si>
    <t>179-28</t>
  </si>
  <si>
    <t>172-28</t>
  </si>
  <si>
    <t>178-28</t>
  </si>
  <si>
    <t>180-28</t>
  </si>
  <si>
    <t>193-28</t>
  </si>
  <si>
    <t>188-28</t>
  </si>
  <si>
    <t>201-28</t>
  </si>
  <si>
    <t>213-28</t>
  </si>
  <si>
    <t>212-28</t>
  </si>
  <si>
    <t>216-28</t>
  </si>
  <si>
    <t>224-28</t>
  </si>
  <si>
    <t>232-28</t>
  </si>
  <si>
    <t>243-28</t>
  </si>
  <si>
    <t>242-28</t>
  </si>
  <si>
    <t>157-29</t>
  </si>
  <si>
    <t>191-29</t>
  </si>
  <si>
    <t>213-29</t>
  </si>
  <si>
    <t>206-29</t>
  </si>
  <si>
    <t>210-29</t>
  </si>
  <si>
    <t>117-29</t>
  </si>
  <si>
    <t>116-29</t>
  </si>
  <si>
    <t>138-29</t>
  </si>
  <si>
    <t>149-29</t>
  </si>
  <si>
    <t>171-29</t>
  </si>
  <si>
    <t>172-29</t>
  </si>
  <si>
    <t>185-29</t>
  </si>
  <si>
    <t>184-29</t>
  </si>
  <si>
    <t>200-29</t>
  </si>
  <si>
    <t>209-29</t>
  </si>
  <si>
    <t>Exceeded Restricted Speed</t>
  </si>
  <si>
    <t>144-29</t>
  </si>
  <si>
    <t>Unknown Signal 2S EC1981RH Wayside to check.</t>
  </si>
  <si>
    <t>152-29</t>
  </si>
  <si>
    <t>218-29</t>
  </si>
  <si>
    <t>110-29</t>
  </si>
  <si>
    <t>108-29</t>
  </si>
  <si>
    <t>127-29</t>
  </si>
  <si>
    <t>137-29</t>
  </si>
  <si>
    <t>136-29</t>
  </si>
  <si>
    <t>146-29</t>
  </si>
  <si>
    <t>165-29</t>
  </si>
  <si>
    <t>164-29</t>
  </si>
  <si>
    <t>179-29</t>
  </si>
  <si>
    <t>178-29</t>
  </si>
  <si>
    <t>186-29</t>
  </si>
  <si>
    <t>193-29</t>
  </si>
  <si>
    <t>195-29</t>
  </si>
  <si>
    <t>192-29</t>
  </si>
  <si>
    <t>207-29</t>
  </si>
  <si>
    <t>228-29</t>
  </si>
  <si>
    <t>231-29</t>
  </si>
  <si>
    <t>232-29</t>
  </si>
  <si>
    <t>237-29</t>
  </si>
  <si>
    <t>239-29</t>
  </si>
  <si>
    <t>240-29</t>
  </si>
  <si>
    <t>106-30</t>
  </si>
  <si>
    <t>158-30</t>
  </si>
  <si>
    <t>165-30</t>
  </si>
  <si>
    <t>196-30</t>
  </si>
  <si>
    <t>209-30</t>
  </si>
  <si>
    <t>127-30</t>
  </si>
  <si>
    <t>129-30</t>
  </si>
  <si>
    <t>138-30</t>
  </si>
  <si>
    <t>139-30</t>
  </si>
  <si>
    <t>140-30</t>
  </si>
  <si>
    <t>141-30</t>
  </si>
  <si>
    <t>175-30</t>
  </si>
  <si>
    <t>178-30</t>
  </si>
  <si>
    <t>179-30</t>
  </si>
  <si>
    <t>186-30</t>
  </si>
  <si>
    <t>194-30</t>
  </si>
  <si>
    <t>217-30</t>
  </si>
  <si>
    <t>Signal at stop had ample warning</t>
  </si>
  <si>
    <t>166-30</t>
  </si>
  <si>
    <t>174-30</t>
  </si>
  <si>
    <t>Wimax Outage Green Valley-SBR-Center</t>
  </si>
  <si>
    <t>185-30</t>
  </si>
  <si>
    <t>Wimax Outage E56th-SBR-OFFSET</t>
  </si>
  <si>
    <t>201-30</t>
  </si>
  <si>
    <t>61st Electro Logix Reset tumbled stop signal down.</t>
  </si>
  <si>
    <t>62nd Electro Logix Reset tumbled stop signal down.</t>
  </si>
  <si>
    <t>63rd Electro Logix Reset tumbled stop signal down.</t>
  </si>
  <si>
    <t>104-30</t>
  </si>
  <si>
    <t>112-30</t>
  </si>
  <si>
    <t>119-30</t>
  </si>
  <si>
    <t>124-30</t>
  </si>
  <si>
    <t>130-30</t>
  </si>
  <si>
    <t>133-30</t>
  </si>
  <si>
    <t>143-30</t>
  </si>
  <si>
    <t>144-30</t>
  </si>
  <si>
    <t>148-30</t>
  </si>
  <si>
    <t>152-30</t>
  </si>
  <si>
    <t>159-30</t>
  </si>
  <si>
    <t>168-30</t>
  </si>
  <si>
    <t>180-30</t>
  </si>
  <si>
    <t>188-30</t>
  </si>
  <si>
    <t>193-30</t>
  </si>
  <si>
    <t>199-30</t>
  </si>
  <si>
    <t>203-30</t>
  </si>
  <si>
    <t>210-30</t>
  </si>
  <si>
    <t>215-30</t>
  </si>
  <si>
    <t>216-30</t>
  </si>
  <si>
    <t>218-30</t>
  </si>
  <si>
    <t>222-30</t>
  </si>
  <si>
    <t>225-30</t>
  </si>
  <si>
    <t>231-30</t>
  </si>
  <si>
    <t>233-30</t>
  </si>
  <si>
    <t>238-30</t>
  </si>
  <si>
    <t>240-30</t>
  </si>
  <si>
    <t>241-30</t>
  </si>
  <si>
    <t>Preceded by Enroute Failure</t>
  </si>
  <si>
    <t>112-31</t>
  </si>
  <si>
    <t>131-31</t>
  </si>
  <si>
    <t>160-31</t>
  </si>
  <si>
    <t xml:space="preserve">Form C 1 minute warning </t>
  </si>
  <si>
    <t>166-31</t>
  </si>
  <si>
    <t>172-31</t>
  </si>
  <si>
    <t>180-31</t>
  </si>
  <si>
    <t>191-31</t>
  </si>
  <si>
    <t>Wimax</t>
  </si>
  <si>
    <t>186-31</t>
  </si>
  <si>
    <t>118-31</t>
  </si>
  <si>
    <t>139-31</t>
  </si>
  <si>
    <t>147-31</t>
  </si>
  <si>
    <t>148-31</t>
  </si>
  <si>
    <t>164-31</t>
  </si>
  <si>
    <t>171-31</t>
  </si>
  <si>
    <t>218-31</t>
  </si>
  <si>
    <t>105-31</t>
  </si>
  <si>
    <t>Unexpected Signal Downgrade at EC0816RH</t>
  </si>
  <si>
    <t>192-31</t>
  </si>
  <si>
    <t>198-31</t>
  </si>
  <si>
    <t>101-31</t>
  </si>
  <si>
    <t>104-31</t>
  </si>
  <si>
    <t>125-31</t>
  </si>
  <si>
    <t>126-31</t>
  </si>
  <si>
    <t>141-31</t>
  </si>
  <si>
    <t>138-31</t>
  </si>
  <si>
    <t>145-31</t>
  </si>
  <si>
    <t>142-31</t>
  </si>
  <si>
    <t>146-31</t>
  </si>
  <si>
    <t>158-31</t>
  </si>
  <si>
    <t>177-31</t>
  </si>
  <si>
    <t>179-31</t>
  </si>
  <si>
    <t>182-31</t>
  </si>
  <si>
    <t>193-31</t>
  </si>
  <si>
    <t>203-31</t>
  </si>
  <si>
    <t>205-31</t>
  </si>
  <si>
    <t>200-31</t>
  </si>
  <si>
    <t>206-31</t>
  </si>
  <si>
    <t>212-31</t>
  </si>
  <si>
    <t>216-31</t>
  </si>
  <si>
    <t>223-31</t>
  </si>
  <si>
    <t xml:space="preserve">Source </t>
  </si>
  <si>
    <t xml:space="preserve">Data.Train ID </t>
  </si>
  <si>
    <t xml:space="preserve">Data.Warning/Enforcement Type </t>
  </si>
  <si>
    <t xml:space="preserve">Data.Target Description </t>
  </si>
  <si>
    <t xml:space="preserve">Data.Target Speed </t>
  </si>
  <si>
    <t xml:space="preserve">Data.Enforcement Train Speed </t>
  </si>
  <si>
    <t xml:space="preserve">Data.Enforcement Start Milepost </t>
  </si>
  <si>
    <t xml:space="preserve">Data.Target Type </t>
  </si>
  <si>
    <t xml:space="preserve">Data.Target Start Milepost </t>
  </si>
  <si>
    <t xml:space="preserve">Data.Enforcement Direction of Travel </t>
  </si>
  <si>
    <t>Operator Name</t>
  </si>
  <si>
    <t>System Enforcement Y/N</t>
  </si>
  <si>
    <t>Time (Local Time)</t>
  </si>
  <si>
    <t>Enforcements caused by PTC System (Failsafe)</t>
  </si>
  <si>
    <t>Enforcements caused by training issues</t>
  </si>
  <si>
    <t>Omit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</si>
</sst>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"/>
    <numFmt numFmtId="165" formatCode="yyyy\-mm\-dd\ hh:mm:ss"/>
    <numFmt numFmtId="166" formatCode="h:mm:ss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60">
    <xf numFmtId="0" fontId="0" fillId="0" borderId="0" xfId="0"/>
    <xf numFmtId="9" fontId="0" fillId="0" borderId="0" xfId="1" applyFont="1"/>
    <xf numFmtId="164" fontId="0" fillId="0" borderId="1" xfId="0" applyNumberFormat="1" applyBorder="1"/>
    <xf numFmtId="1" fontId="0" fillId="0" borderId="1" xfId="0" applyNumberFormat="1" applyBorder="1"/>
    <xf numFmtId="0" fontId="0" fillId="0" borderId="1" xfId="0" applyBorder="1"/>
    <xf numFmtId="9" fontId="0" fillId="0" borderId="1" xfId="1" applyFont="1" applyBorder="1"/>
    <xf numFmtId="0" fontId="2" fillId="0" borderId="1" xfId="0" applyFont="1" applyBorder="1" applyAlignment="1">
      <alignment wrapText="1"/>
    </xf>
    <xf numFmtId="9" fontId="2" fillId="0" borderId="1" xfId="1" applyFont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20" fontId="2" fillId="0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Fill="1" applyBorder="1"/>
    <xf numFmtId="0" fontId="0" fillId="2" borderId="1" xfId="0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6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165" fontId="0" fillId="0" borderId="1" xfId="0" applyNumberFormat="1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165" fontId="0" fillId="2" borderId="1" xfId="0" applyNumberFormat="1" applyFill="1" applyBorder="1" applyAlignment="1">
      <alignment horizontal="left"/>
    </xf>
    <xf numFmtId="0" fontId="2" fillId="0" borderId="0" xfId="0" applyFont="1"/>
    <xf numFmtId="1" fontId="2" fillId="0" borderId="0" xfId="0" applyNumberFormat="1" applyFont="1"/>
    <xf numFmtId="9" fontId="2" fillId="0" borderId="0" xfId="1" applyFont="1"/>
    <xf numFmtId="0" fontId="2" fillId="0" borderId="1" xfId="0" applyFont="1" applyBorder="1" applyAlignment="1">
      <alignment horizontal="center" vertical="center"/>
    </xf>
    <xf numFmtId="1" fontId="0" fillId="2" borderId="1" xfId="0" applyNumberFormat="1" applyFill="1" applyBorder="1" applyAlignment="1">
      <alignment horizontal="left" wrapText="1"/>
    </xf>
    <xf numFmtId="1" fontId="0" fillId="0" borderId="1" xfId="0" applyNumberFormat="1" applyFill="1" applyBorder="1" applyAlignment="1">
      <alignment wrapText="1"/>
    </xf>
    <xf numFmtId="1" fontId="0" fillId="2" borderId="1" xfId="0" applyNumberForma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3" borderId="3" xfId="2" applyFont="1" applyFill="1" applyBorder="1" applyAlignment="1">
      <alignment horizontal="center"/>
    </xf>
    <xf numFmtId="0" fontId="4" fillId="0" borderId="4" xfId="2" applyFont="1" applyFill="1" applyBorder="1" applyAlignment="1">
      <alignment wrapText="1"/>
    </xf>
    <xf numFmtId="0" fontId="4" fillId="0" borderId="4" xfId="2" applyFont="1" applyFill="1" applyBorder="1" applyAlignment="1">
      <alignment horizontal="right" wrapText="1"/>
    </xf>
    <xf numFmtId="0" fontId="2" fillId="0" borderId="1" xfId="0" applyFont="1" applyBorder="1" applyAlignment="1">
      <alignment horizontal="left" wrapText="1"/>
    </xf>
    <xf numFmtId="9" fontId="0" fillId="0" borderId="1" xfId="1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2" fillId="0" borderId="1" xfId="0" applyFont="1" applyFill="1" applyBorder="1" applyAlignment="1">
      <alignment horizontal="left"/>
    </xf>
    <xf numFmtId="1" fontId="0" fillId="0" borderId="1" xfId="0" applyNumberFormat="1" applyFill="1" applyBorder="1" applyAlignment="1">
      <alignment horizontal="left"/>
    </xf>
    <xf numFmtId="9" fontId="0" fillId="0" borderId="1" xfId="1" applyFont="1" applyFill="1" applyBorder="1" applyAlignment="1">
      <alignment horizontal="left"/>
    </xf>
    <xf numFmtId="165" fontId="0" fillId="0" borderId="1" xfId="0" applyNumberFormat="1" applyFill="1" applyBorder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165" fontId="2" fillId="0" borderId="1" xfId="0" applyNumberFormat="1" applyFont="1" applyFill="1" applyBorder="1" applyAlignment="1">
      <alignment horizontal="left" vertical="center"/>
    </xf>
    <xf numFmtId="20" fontId="2" fillId="0" borderId="1" xfId="0" applyNumberFormat="1" applyFont="1" applyFill="1" applyBorder="1" applyAlignment="1">
      <alignment horizontal="left" vertical="center"/>
    </xf>
    <xf numFmtId="164" fontId="0" fillId="0" borderId="1" xfId="0" applyNumberFormat="1" applyFill="1" applyBorder="1" applyAlignment="1">
      <alignment horizontal="left"/>
    </xf>
    <xf numFmtId="0" fontId="0" fillId="0" borderId="1" xfId="0" applyFill="1" applyBorder="1" applyAlignment="1">
      <alignment horizontal="left" vertical="center"/>
    </xf>
    <xf numFmtId="165" fontId="0" fillId="0" borderId="1" xfId="0" applyNumberFormat="1" applyFill="1" applyBorder="1" applyAlignment="1">
      <alignment horizontal="left" vertical="center"/>
    </xf>
    <xf numFmtId="166" fontId="0" fillId="0" borderId="1" xfId="0" applyNumberFormat="1" applyFill="1" applyBorder="1" applyAlignment="1">
      <alignment horizontal="left" vertical="center"/>
    </xf>
    <xf numFmtId="0" fontId="0" fillId="0" borderId="0" xfId="0" applyFill="1" applyAlignment="1">
      <alignment horizontal="left"/>
    </xf>
    <xf numFmtId="165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/>
    <xf numFmtId="165" fontId="2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</cellXfs>
  <cellStyles count="3">
    <cellStyle name="Normal" xfId="0" builtinId="0"/>
    <cellStyle name="Normal_XINGS" xfId="2"/>
    <cellStyle name="Percent" xfId="1" builtinId="5"/>
  </cellStyles>
  <dxfs count="589"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9" Type="http://schemas.openxmlformats.org/officeDocument/2006/relationships/externalLink" Target="externalLinks/externalLink3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34" Type="http://schemas.openxmlformats.org/officeDocument/2006/relationships/externalLink" Target="externalLinks/externalLink27.xml"/><Relationship Id="rId42" Type="http://schemas.openxmlformats.org/officeDocument/2006/relationships/externalLink" Target="externalLinks/externalLink35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externalLink" Target="externalLinks/externalLink26.xml"/><Relationship Id="rId38" Type="http://schemas.openxmlformats.org/officeDocument/2006/relationships/externalLink" Target="externalLinks/externalLink31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41" Type="http://schemas.openxmlformats.org/officeDocument/2006/relationships/externalLink" Target="externalLinks/externalLink3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externalLink" Target="externalLinks/externalLink25.xml"/><Relationship Id="rId37" Type="http://schemas.openxmlformats.org/officeDocument/2006/relationships/externalLink" Target="externalLinks/externalLink30.xml"/><Relationship Id="rId40" Type="http://schemas.openxmlformats.org/officeDocument/2006/relationships/externalLink" Target="externalLinks/externalLink33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36" Type="http://schemas.openxmlformats.org/officeDocument/2006/relationships/externalLink" Target="externalLinks/externalLink29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externalLink" Target="externalLinks/externalLink24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35" Type="http://schemas.openxmlformats.org/officeDocument/2006/relationships/externalLink" Target="externalLinks/externalLink28.xml"/><Relationship Id="rId43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teffen/AppData/Local/Microsoft/Windows/Temporary%20Internet%20Files/Content.Outlook/32EJ01SZ/Train%20Runs%20and%20Enforcements%202016-05-0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3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u/Documents/GitHub/eaglep3-reporting/Special/Cutout%20Runs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1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2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3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4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6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7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9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teffen/AppData/Local/Microsoft/Windows/Temporary%20Internet%20Files/Content.Outlook/32EJ01SZ/Train%20Runs%20and%20Enforcements%202016-05-03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11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12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14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15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16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17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18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19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teffen/AppData/Local/Microsoft/Windows/Temporary%20Internet%20Files/Content.Outlook/32EJ01SZ/Train%20Runs%20and%20Enforcements%202016-05-04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21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22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23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24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25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2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8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27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28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29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126-31</v>
          </cell>
          <cell r="D1">
            <v>1760000</v>
          </cell>
          <cell r="E1" t="str">
            <v>STRICKLAND</v>
          </cell>
        </row>
        <row r="2">
          <cell r="C2" t="str">
            <v>168-31</v>
          </cell>
          <cell r="D2">
            <v>1470000</v>
          </cell>
          <cell r="E2" t="str">
            <v>RIVERA</v>
          </cell>
        </row>
        <row r="3">
          <cell r="C3" t="str">
            <v>170-31</v>
          </cell>
          <cell r="D3">
            <v>1540000</v>
          </cell>
          <cell r="E3" t="str">
            <v>HELVIE</v>
          </cell>
        </row>
        <row r="4">
          <cell r="C4" t="str">
            <v>183-31</v>
          </cell>
          <cell r="D4">
            <v>1540000</v>
          </cell>
          <cell r="E4" t="str">
            <v>HELVIE</v>
          </cell>
        </row>
        <row r="5">
          <cell r="C5" t="str">
            <v>182-31</v>
          </cell>
          <cell r="D5">
            <v>1470000</v>
          </cell>
          <cell r="E5" t="str">
            <v>RIVERA</v>
          </cell>
        </row>
        <row r="6">
          <cell r="C6" t="str">
            <v>169-31</v>
          </cell>
          <cell r="D6">
            <v>1540000</v>
          </cell>
          <cell r="E6" t="str">
            <v>HELVIE</v>
          </cell>
        </row>
        <row r="7">
          <cell r="C7" t="str">
            <v>197-31</v>
          </cell>
          <cell r="D7">
            <v>1540000</v>
          </cell>
          <cell r="E7" t="str">
            <v>HELVIE</v>
          </cell>
        </row>
        <row r="8">
          <cell r="C8" t="str">
            <v>201-31</v>
          </cell>
          <cell r="D8">
            <v>1750000</v>
          </cell>
          <cell r="E8" t="str">
            <v>REBOLETTI</v>
          </cell>
        </row>
        <row r="9">
          <cell r="C9" t="str">
            <v>208-31</v>
          </cell>
          <cell r="D9">
            <v>950000</v>
          </cell>
          <cell r="E9" t="str">
            <v>WEBSTER</v>
          </cell>
        </row>
        <row r="10">
          <cell r="C10" t="str">
            <v>216-31</v>
          </cell>
          <cell r="D10">
            <v>1750000</v>
          </cell>
          <cell r="E10" t="str">
            <v>REBOLETTI</v>
          </cell>
        </row>
        <row r="11">
          <cell r="C11" t="str">
            <v>218-31</v>
          </cell>
          <cell r="D11">
            <v>1820000</v>
          </cell>
          <cell r="E11" t="str">
            <v>ADANE</v>
          </cell>
        </row>
        <row r="12">
          <cell r="C12" t="str">
            <v>165-31</v>
          </cell>
          <cell r="D12">
            <v>950000</v>
          </cell>
          <cell r="E12" t="str">
            <v>WEBSTER</v>
          </cell>
        </row>
        <row r="13">
          <cell r="C13" t="str">
            <v>238-31</v>
          </cell>
          <cell r="D13">
            <v>1280000</v>
          </cell>
          <cell r="E13" t="str">
            <v>BARTLETT</v>
          </cell>
        </row>
        <row r="14">
          <cell r="C14" t="str">
            <v>163-31</v>
          </cell>
          <cell r="D14">
            <v>1120000</v>
          </cell>
          <cell r="E14" t="str">
            <v>LOCKLEAR</v>
          </cell>
        </row>
        <row r="15">
          <cell r="C15" t="str">
            <v>101-31</v>
          </cell>
          <cell r="D15">
            <v>1340000</v>
          </cell>
          <cell r="E15" t="str">
            <v>BEAM</v>
          </cell>
        </row>
        <row r="16">
          <cell r="C16" t="str">
            <v>158-31</v>
          </cell>
          <cell r="D16">
            <v>940000</v>
          </cell>
          <cell r="E16" t="str">
            <v>BONDS</v>
          </cell>
        </row>
        <row r="17">
          <cell r="C17" t="str">
            <v>108-31</v>
          </cell>
          <cell r="D17">
            <v>1230000</v>
          </cell>
          <cell r="E17" t="str">
            <v>YANAI</v>
          </cell>
        </row>
        <row r="18">
          <cell r="C18" t="str">
            <v>159-31</v>
          </cell>
          <cell r="D18">
            <v>1090000</v>
          </cell>
          <cell r="E18" t="str">
            <v>SPECTOR</v>
          </cell>
        </row>
        <row r="19">
          <cell r="C19" t="str">
            <v>117-31</v>
          </cell>
          <cell r="D19">
            <v>1110000</v>
          </cell>
          <cell r="E19" t="str">
            <v>STARKS</v>
          </cell>
        </row>
        <row r="20">
          <cell r="C20" t="str">
            <v>154-31</v>
          </cell>
          <cell r="D20">
            <v>1450000</v>
          </cell>
          <cell r="E20" t="str">
            <v>BRABO</v>
          </cell>
        </row>
        <row r="21">
          <cell r="C21" t="str">
            <v>112-31</v>
          </cell>
          <cell r="D21">
            <v>1760000</v>
          </cell>
          <cell r="E21" t="str">
            <v>STRICKLAND</v>
          </cell>
        </row>
        <row r="22">
          <cell r="C22" t="str">
            <v>144-31</v>
          </cell>
          <cell r="D22">
            <v>1090000</v>
          </cell>
          <cell r="E22" t="str">
            <v>SPECTOR</v>
          </cell>
        </row>
        <row r="23">
          <cell r="C23" t="str">
            <v>118-31</v>
          </cell>
          <cell r="D23">
            <v>1110000</v>
          </cell>
          <cell r="E23" t="str">
            <v>STARKS</v>
          </cell>
        </row>
        <row r="24">
          <cell r="C24" t="str">
            <v>149-31</v>
          </cell>
          <cell r="D24">
            <v>1230000</v>
          </cell>
          <cell r="E24" t="str">
            <v>YANAI</v>
          </cell>
        </row>
        <row r="25">
          <cell r="C25" t="str">
            <v>127-31</v>
          </cell>
          <cell r="D25">
            <v>1340000</v>
          </cell>
          <cell r="E25" t="str">
            <v>BEAM</v>
          </cell>
        </row>
        <row r="26">
          <cell r="C26" t="str">
            <v>147-31</v>
          </cell>
          <cell r="D26">
            <v>900000</v>
          </cell>
          <cell r="E26" t="str">
            <v>ROCHA</v>
          </cell>
        </row>
        <row r="27">
          <cell r="C27" t="str">
            <v>128-31</v>
          </cell>
          <cell r="D27">
            <v>1340000</v>
          </cell>
          <cell r="E27" t="str">
            <v>BEAM</v>
          </cell>
        </row>
        <row r="28">
          <cell r="C28" t="str">
            <v>145-31</v>
          </cell>
          <cell r="D28">
            <v>1110000</v>
          </cell>
          <cell r="E28" t="str">
            <v>STARKS</v>
          </cell>
        </row>
        <row r="29">
          <cell r="C29" t="str">
            <v>130-31</v>
          </cell>
          <cell r="D29">
            <v>1090000</v>
          </cell>
          <cell r="E29" t="str">
            <v>SPECTOR</v>
          </cell>
        </row>
        <row r="30">
          <cell r="C30" t="str">
            <v>139-31</v>
          </cell>
          <cell r="D30">
            <v>1760000</v>
          </cell>
          <cell r="E30" t="str">
            <v>STRICKLAND</v>
          </cell>
        </row>
        <row r="31">
          <cell r="C31" t="str">
            <v>132-31</v>
          </cell>
          <cell r="D31">
            <v>1110000</v>
          </cell>
          <cell r="E31" t="str">
            <v>STARKS</v>
          </cell>
        </row>
        <row r="32">
          <cell r="C32" t="str">
            <v>129-31</v>
          </cell>
          <cell r="D32">
            <v>1090000</v>
          </cell>
          <cell r="E32" t="str">
            <v>SPECTOR</v>
          </cell>
        </row>
        <row r="33">
          <cell r="C33" t="str">
            <v>139-31</v>
          </cell>
          <cell r="D33">
            <v>1760000</v>
          </cell>
          <cell r="E33" t="str">
            <v>STRICKLAND</v>
          </cell>
        </row>
        <row r="34">
          <cell r="C34" t="str">
            <v>114-31</v>
          </cell>
          <cell r="D34">
            <v>1340000</v>
          </cell>
          <cell r="E34" t="str">
            <v>BEAM</v>
          </cell>
        </row>
        <row r="35">
          <cell r="C35" t="str">
            <v>134-31</v>
          </cell>
          <cell r="D35">
            <v>900000</v>
          </cell>
          <cell r="E35" t="str">
            <v>ROCHA</v>
          </cell>
        </row>
        <row r="36">
          <cell r="C36" t="str">
            <v>110-31</v>
          </cell>
          <cell r="D36">
            <v>1260000</v>
          </cell>
          <cell r="E36" t="str">
            <v>ACKERMAN</v>
          </cell>
        </row>
        <row r="37">
          <cell r="C37" t="str">
            <v>136-31</v>
          </cell>
          <cell r="D37">
            <v>1230000</v>
          </cell>
          <cell r="E37" t="str">
            <v>YANAI</v>
          </cell>
        </row>
        <row r="38">
          <cell r="C38" t="str">
            <v>106-31</v>
          </cell>
          <cell r="D38">
            <v>900000</v>
          </cell>
          <cell r="E38" t="str">
            <v>ROCHA</v>
          </cell>
        </row>
        <row r="39">
          <cell r="C39" t="str">
            <v>138-31</v>
          </cell>
          <cell r="D39">
            <v>1260000</v>
          </cell>
          <cell r="E39" t="str">
            <v>ACKERMAN</v>
          </cell>
        </row>
        <row r="40">
          <cell r="C40" t="str">
            <v>109-31</v>
          </cell>
          <cell r="D40">
            <v>1260000</v>
          </cell>
          <cell r="E40" t="str">
            <v>ACKERMAN</v>
          </cell>
        </row>
        <row r="41">
          <cell r="C41" t="str">
            <v>174-31</v>
          </cell>
          <cell r="D41">
            <v>1750000</v>
          </cell>
          <cell r="E41" t="str">
            <v>REBOLETTI</v>
          </cell>
        </row>
        <row r="42">
          <cell r="C42" t="str">
            <v>161-31</v>
          </cell>
          <cell r="D42">
            <v>890000</v>
          </cell>
          <cell r="E42" t="str">
            <v>LOZA</v>
          </cell>
        </row>
        <row r="43">
          <cell r="C43" t="str">
            <v>181-31</v>
          </cell>
          <cell r="D43">
            <v>1470000</v>
          </cell>
          <cell r="E43" t="str">
            <v>RIVERA</v>
          </cell>
        </row>
        <row r="44">
          <cell r="C44" t="str">
            <v>133-31</v>
          </cell>
          <cell r="D44">
            <v>900000</v>
          </cell>
          <cell r="E44" t="str">
            <v>ROCHA</v>
          </cell>
        </row>
        <row r="45">
          <cell r="C45" t="str">
            <v>188-31</v>
          </cell>
          <cell r="D45">
            <v>1750000</v>
          </cell>
          <cell r="E45" t="str">
            <v>REBOLETTI</v>
          </cell>
        </row>
        <row r="46">
          <cell r="C46" t="str">
            <v>244-31</v>
          </cell>
          <cell r="D46">
            <v>1820000</v>
          </cell>
          <cell r="E46" t="str">
            <v>ADANE</v>
          </cell>
        </row>
        <row r="47">
          <cell r="C47" t="str">
            <v>210-31</v>
          </cell>
          <cell r="D47">
            <v>1180000</v>
          </cell>
          <cell r="E47" t="str">
            <v>LEVERE</v>
          </cell>
        </row>
        <row r="48">
          <cell r="C48" t="str">
            <v>195-31</v>
          </cell>
          <cell r="D48">
            <v>1470000</v>
          </cell>
          <cell r="E48" t="str">
            <v>RIVERA</v>
          </cell>
        </row>
        <row r="49">
          <cell r="C49" t="str">
            <v>200-31</v>
          </cell>
          <cell r="D49">
            <v>940000</v>
          </cell>
          <cell r="E49" t="str">
            <v>BONDS</v>
          </cell>
        </row>
        <row r="50">
          <cell r="C50" t="str">
            <v>175-31</v>
          </cell>
          <cell r="D50">
            <v>890000</v>
          </cell>
          <cell r="E50" t="str">
            <v>LOZA</v>
          </cell>
        </row>
        <row r="51">
          <cell r="C51" t="str">
            <v>215-31</v>
          </cell>
          <cell r="D51">
            <v>1750000</v>
          </cell>
          <cell r="E51" t="str">
            <v>REBOLETTI</v>
          </cell>
        </row>
        <row r="52">
          <cell r="C52" t="str">
            <v>228-31</v>
          </cell>
          <cell r="D52">
            <v>1280000</v>
          </cell>
          <cell r="E52" t="str">
            <v>BARTLETT</v>
          </cell>
        </row>
        <row r="53">
          <cell r="C53" t="str">
            <v>230-31</v>
          </cell>
          <cell r="D53">
            <v>1180000</v>
          </cell>
          <cell r="E53" t="str">
            <v>LEVERE</v>
          </cell>
        </row>
        <row r="54">
          <cell r="C54" t="str">
            <v>202-31</v>
          </cell>
          <cell r="D54">
            <v>1750000</v>
          </cell>
          <cell r="E54" t="str">
            <v>REBOLETTI</v>
          </cell>
        </row>
        <row r="55">
          <cell r="C55" t="str">
            <v>233-31</v>
          </cell>
          <cell r="D55">
            <v>1820000</v>
          </cell>
          <cell r="E55" t="str">
            <v>ADANE</v>
          </cell>
        </row>
        <row r="56">
          <cell r="C56" t="str">
            <v>163-31</v>
          </cell>
          <cell r="D56">
            <v>1120000</v>
          </cell>
          <cell r="E56" t="str">
            <v>LOCKLEAR</v>
          </cell>
        </row>
        <row r="57">
          <cell r="C57" t="str">
            <v>187-31</v>
          </cell>
          <cell r="D57">
            <v>1750000</v>
          </cell>
          <cell r="E57" t="str">
            <v>REBOLETTI</v>
          </cell>
        </row>
        <row r="58">
          <cell r="C58" t="str">
            <v>142-31</v>
          </cell>
          <cell r="D58">
            <v>1340000</v>
          </cell>
          <cell r="E58" t="str">
            <v>BEAM</v>
          </cell>
        </row>
        <row r="59">
          <cell r="C59" t="str">
            <v>222-31</v>
          </cell>
          <cell r="D59">
            <v>1180000</v>
          </cell>
          <cell r="E59" t="str">
            <v>LEVERE</v>
          </cell>
        </row>
        <row r="60">
          <cell r="C60" t="str">
            <v>102-31</v>
          </cell>
          <cell r="D60">
            <v>1340000</v>
          </cell>
          <cell r="E60" t="str">
            <v>BEAM</v>
          </cell>
        </row>
        <row r="61">
          <cell r="C61" t="str">
            <v>211-31</v>
          </cell>
          <cell r="D61">
            <v>1540000</v>
          </cell>
          <cell r="E61" t="str">
            <v>HELVIE</v>
          </cell>
        </row>
        <row r="62">
          <cell r="C62" t="str">
            <v>150-31</v>
          </cell>
          <cell r="D62">
            <v>1230000</v>
          </cell>
          <cell r="E62" t="str">
            <v>YANAI</v>
          </cell>
        </row>
        <row r="63">
          <cell r="C63" t="str">
            <v>240-31</v>
          </cell>
          <cell r="D63">
            <v>1180000</v>
          </cell>
          <cell r="E63" t="str">
            <v>LEVERE</v>
          </cell>
        </row>
        <row r="64">
          <cell r="C64" t="str">
            <v>111-31</v>
          </cell>
          <cell r="D64">
            <v>1760000</v>
          </cell>
          <cell r="E64" t="str">
            <v>STRICKLAND</v>
          </cell>
        </row>
        <row r="65">
          <cell r="C65" t="str">
            <v>190-31</v>
          </cell>
          <cell r="D65">
            <v>890000</v>
          </cell>
          <cell r="E65" t="str">
            <v>LOZA</v>
          </cell>
        </row>
        <row r="66">
          <cell r="C66" t="str">
            <v>204-31</v>
          </cell>
          <cell r="D66">
            <v>890000</v>
          </cell>
          <cell r="E66" t="str">
            <v>LOZA</v>
          </cell>
        </row>
        <row r="67">
          <cell r="C67" t="str">
            <v>196-31</v>
          </cell>
          <cell r="D67">
            <v>1470000</v>
          </cell>
          <cell r="E67" t="str">
            <v>RIVERA</v>
          </cell>
        </row>
        <row r="68">
          <cell r="C68" t="str">
            <v>124-31</v>
          </cell>
          <cell r="D68">
            <v>1260000</v>
          </cell>
          <cell r="E68" t="str">
            <v>ACKERMAN</v>
          </cell>
        </row>
        <row r="69">
          <cell r="C69" t="str">
            <v>181-31</v>
          </cell>
          <cell r="D69">
            <v>1470000</v>
          </cell>
          <cell r="E69" t="str">
            <v>RIVERA</v>
          </cell>
        </row>
        <row r="70">
          <cell r="C70" t="str">
            <v>107-31</v>
          </cell>
          <cell r="D70">
            <v>1230000</v>
          </cell>
          <cell r="E70" t="str">
            <v>YANAI</v>
          </cell>
        </row>
        <row r="71">
          <cell r="C71" t="str">
            <v>194-31</v>
          </cell>
          <cell r="D71">
            <v>950000</v>
          </cell>
          <cell r="E71" t="str">
            <v>WEBSTER</v>
          </cell>
        </row>
        <row r="72">
          <cell r="C72" t="str">
            <v>209-31</v>
          </cell>
          <cell r="D72">
            <v>1180000</v>
          </cell>
          <cell r="E72" t="str">
            <v>LEVERE</v>
          </cell>
        </row>
        <row r="73">
          <cell r="C73" t="str">
            <v>207-31</v>
          </cell>
          <cell r="D73">
            <v>950000</v>
          </cell>
          <cell r="E73" t="str">
            <v>WEBSTER</v>
          </cell>
        </row>
        <row r="74">
          <cell r="C74" t="str">
            <v>140-31</v>
          </cell>
          <cell r="D74">
            <v>1760000</v>
          </cell>
          <cell r="E74" t="str">
            <v>STRICKLAND</v>
          </cell>
        </row>
        <row r="75">
          <cell r="C75" t="str">
            <v>213-31</v>
          </cell>
          <cell r="D75">
            <v>1240000</v>
          </cell>
          <cell r="E75" t="str">
            <v>GRASTON</v>
          </cell>
        </row>
        <row r="76">
          <cell r="C76" t="str">
            <v>143-31</v>
          </cell>
          <cell r="D76">
            <v>1090000</v>
          </cell>
          <cell r="E76" t="str">
            <v>SPECTOR</v>
          </cell>
        </row>
        <row r="77">
          <cell r="C77" t="str">
            <v>214-31</v>
          </cell>
          <cell r="D77">
            <v>1240000</v>
          </cell>
          <cell r="E77" t="str">
            <v>GRASTON</v>
          </cell>
        </row>
        <row r="78">
          <cell r="C78" t="str">
            <v>243-31</v>
          </cell>
          <cell r="D78">
            <v>1820000</v>
          </cell>
          <cell r="E78" t="str">
            <v>ADANE</v>
          </cell>
        </row>
        <row r="79">
          <cell r="C79" t="str">
            <v>166-31</v>
          </cell>
          <cell r="D79">
            <v>950000</v>
          </cell>
          <cell r="E79" t="str">
            <v>WEBSTER</v>
          </cell>
        </row>
        <row r="80">
          <cell r="C80" t="str">
            <v>235-31</v>
          </cell>
          <cell r="D80">
            <v>1280000</v>
          </cell>
          <cell r="E80" t="str">
            <v>BARTLETT</v>
          </cell>
        </row>
        <row r="81">
          <cell r="C81" t="str">
            <v>219-31</v>
          </cell>
          <cell r="D81">
            <v>1280000</v>
          </cell>
          <cell r="E81" t="str">
            <v>BARTLETT</v>
          </cell>
        </row>
        <row r="82">
          <cell r="C82" t="str">
            <v>180-31</v>
          </cell>
          <cell r="D82">
            <v>950000</v>
          </cell>
          <cell r="E82" t="str">
            <v>WEBSTER</v>
          </cell>
        </row>
        <row r="83">
          <cell r="C83" t="str">
            <v>225-31</v>
          </cell>
          <cell r="D83">
            <v>1820000</v>
          </cell>
          <cell r="E83" t="str">
            <v>ADANE</v>
          </cell>
        </row>
        <row r="84">
          <cell r="C84" t="str">
            <v>120-31</v>
          </cell>
          <cell r="D84">
            <v>900000</v>
          </cell>
          <cell r="E84" t="str">
            <v>ROCHA</v>
          </cell>
        </row>
        <row r="85">
          <cell r="C85" t="str">
            <v>103-31</v>
          </cell>
          <cell r="D85">
            <v>1110000</v>
          </cell>
          <cell r="E85" t="str">
            <v>STARKS</v>
          </cell>
        </row>
        <row r="86">
          <cell r="C86" t="str">
            <v>239-31</v>
          </cell>
          <cell r="D86">
            <v>1180000</v>
          </cell>
          <cell r="E86" t="str">
            <v>LEVERE</v>
          </cell>
        </row>
        <row r="87">
          <cell r="C87" t="str">
            <v>113-31</v>
          </cell>
          <cell r="D87">
            <v>1340000</v>
          </cell>
          <cell r="E87" t="str">
            <v>BEAM</v>
          </cell>
        </row>
        <row r="88">
          <cell r="C88" t="str">
            <v>226-31</v>
          </cell>
          <cell r="D88">
            <v>1820000</v>
          </cell>
          <cell r="E88" t="str">
            <v>ADANE</v>
          </cell>
        </row>
        <row r="89">
          <cell r="C89" t="str">
            <v>119-31</v>
          </cell>
          <cell r="D89">
            <v>900000</v>
          </cell>
          <cell r="E89" t="str">
            <v>ROCHA</v>
          </cell>
        </row>
        <row r="90">
          <cell r="C90" t="str">
            <v>223-31</v>
          </cell>
          <cell r="D90">
            <v>1240000</v>
          </cell>
          <cell r="E90" t="str">
            <v>GRASTON</v>
          </cell>
        </row>
        <row r="91">
          <cell r="C91" t="str">
            <v>123-31</v>
          </cell>
          <cell r="D91">
            <v>1260000</v>
          </cell>
          <cell r="E91" t="str">
            <v>ACKERMAN</v>
          </cell>
        </row>
        <row r="92">
          <cell r="C92" t="str">
            <v>212-31</v>
          </cell>
          <cell r="D92">
            <v>1540000</v>
          </cell>
          <cell r="E92" t="str">
            <v>HELVIE</v>
          </cell>
        </row>
        <row r="93">
          <cell r="C93" t="str">
            <v>125-31</v>
          </cell>
          <cell r="D93">
            <v>1760000</v>
          </cell>
          <cell r="E93" t="str">
            <v>STRICKLAND</v>
          </cell>
        </row>
        <row r="94">
          <cell r="C94" t="str">
            <v>217-31</v>
          </cell>
          <cell r="D94">
            <v>1820000</v>
          </cell>
          <cell r="E94" t="str">
            <v>ADANE</v>
          </cell>
        </row>
        <row r="95">
          <cell r="C95" t="str">
            <v>135-31</v>
          </cell>
          <cell r="D95">
            <v>1230000</v>
          </cell>
          <cell r="E95" t="str">
            <v>YANAI</v>
          </cell>
        </row>
        <row r="96">
          <cell r="C96" t="str">
            <v>207-31</v>
          </cell>
          <cell r="D96">
            <v>950000</v>
          </cell>
          <cell r="E96" t="str">
            <v>WEBSTER</v>
          </cell>
        </row>
        <row r="97">
          <cell r="C97" t="str">
            <v>155-31</v>
          </cell>
          <cell r="D97">
            <v>1760000</v>
          </cell>
          <cell r="E97" t="str">
            <v>STRICKLAND</v>
          </cell>
        </row>
        <row r="98">
          <cell r="C98" t="str">
            <v>192-31</v>
          </cell>
          <cell r="D98">
            <v>1120000</v>
          </cell>
          <cell r="E98" t="str">
            <v>LOCKLEAR</v>
          </cell>
        </row>
        <row r="99">
          <cell r="C99" t="str">
            <v>157-31</v>
          </cell>
          <cell r="D99">
            <v>940000</v>
          </cell>
          <cell r="E99" t="str">
            <v>BONDS</v>
          </cell>
        </row>
        <row r="100">
          <cell r="C100" t="str">
            <v>191-31</v>
          </cell>
          <cell r="D100">
            <v>1120000</v>
          </cell>
          <cell r="E100" t="str">
            <v>LOCKLEAR</v>
          </cell>
        </row>
        <row r="101">
          <cell r="C101" t="str">
            <v>159-31</v>
          </cell>
          <cell r="D101">
            <v>1090000</v>
          </cell>
          <cell r="E101" t="str">
            <v>SPECTOR</v>
          </cell>
        </row>
        <row r="102">
          <cell r="C102" t="str">
            <v>173-31</v>
          </cell>
          <cell r="D102">
            <v>1750000</v>
          </cell>
          <cell r="E102" t="str">
            <v>REBOLETTI</v>
          </cell>
        </row>
        <row r="103">
          <cell r="C103" t="str">
            <v>171-31</v>
          </cell>
          <cell r="D103">
            <v>940000</v>
          </cell>
          <cell r="E103" t="str">
            <v>BONDS</v>
          </cell>
        </row>
        <row r="104">
          <cell r="C104" t="str">
            <v>160-31</v>
          </cell>
          <cell r="D104">
            <v>1090000</v>
          </cell>
          <cell r="E104" t="str">
            <v>SPECTOR</v>
          </cell>
        </row>
        <row r="105">
          <cell r="C105" t="str">
            <v>105-31</v>
          </cell>
          <cell r="D105">
            <v>900000</v>
          </cell>
          <cell r="E105" t="str">
            <v>ROCHA</v>
          </cell>
        </row>
        <row r="106">
          <cell r="C106" t="str">
            <v>156-31</v>
          </cell>
          <cell r="D106">
            <v>1760000</v>
          </cell>
          <cell r="E106" t="str">
            <v>STRICKLAND</v>
          </cell>
        </row>
        <row r="107">
          <cell r="C107" t="str">
            <v>117-31</v>
          </cell>
          <cell r="D107">
            <v>1110000</v>
          </cell>
          <cell r="E107" t="str">
            <v>STARKS</v>
          </cell>
        </row>
        <row r="108">
          <cell r="C108" t="str">
            <v>148-31</v>
          </cell>
          <cell r="D108">
            <v>900000</v>
          </cell>
          <cell r="E108" t="str">
            <v>ROCHA</v>
          </cell>
        </row>
        <row r="109">
          <cell r="C109" t="str">
            <v>116-31</v>
          </cell>
          <cell r="D109">
            <v>1090000</v>
          </cell>
          <cell r="E109" t="str">
            <v>SPECTOR</v>
          </cell>
        </row>
        <row r="110">
          <cell r="C110" t="str">
            <v>153-31</v>
          </cell>
          <cell r="D110">
            <v>1450000</v>
          </cell>
          <cell r="E110" t="str">
            <v>BRABO</v>
          </cell>
        </row>
        <row r="111">
          <cell r="C111" t="str">
            <v>122-31</v>
          </cell>
          <cell r="D111">
            <v>1230000</v>
          </cell>
          <cell r="E111" t="str">
            <v>YANAI</v>
          </cell>
        </row>
        <row r="112">
          <cell r="C112" t="str">
            <v>242-31</v>
          </cell>
          <cell r="D112">
            <v>1240000</v>
          </cell>
          <cell r="E112" t="str">
            <v>GRASTON</v>
          </cell>
        </row>
        <row r="113">
          <cell r="C113" t="str">
            <v>120-31</v>
          </cell>
          <cell r="D113">
            <v>900000</v>
          </cell>
          <cell r="E113" t="str">
            <v>ROCHA</v>
          </cell>
        </row>
        <row r="114">
          <cell r="C114" t="str">
            <v>206-31</v>
          </cell>
          <cell r="D114">
            <v>1120000</v>
          </cell>
          <cell r="E114" t="str">
            <v>LOCKLEAR</v>
          </cell>
        </row>
        <row r="115">
          <cell r="C115" t="str">
            <v>126-31</v>
          </cell>
          <cell r="D115">
            <v>1760000</v>
          </cell>
          <cell r="E115" t="str">
            <v>STRICKLAND</v>
          </cell>
        </row>
        <row r="116">
          <cell r="C116" t="str">
            <v>193-31</v>
          </cell>
          <cell r="D116">
            <v>950000</v>
          </cell>
          <cell r="E116" t="str">
            <v>WEBSTER</v>
          </cell>
        </row>
        <row r="117">
          <cell r="C117" t="str">
            <v>141-31</v>
          </cell>
          <cell r="D117">
            <v>1340000</v>
          </cell>
          <cell r="E117" t="str">
            <v>BEAM</v>
          </cell>
        </row>
        <row r="118">
          <cell r="C118" t="str">
            <v>186-31</v>
          </cell>
          <cell r="D118">
            <v>940000</v>
          </cell>
          <cell r="E118" t="str">
            <v>BONDS</v>
          </cell>
        </row>
        <row r="119">
          <cell r="C119" t="str">
            <v>146-31</v>
          </cell>
          <cell r="D119">
            <v>1110000</v>
          </cell>
          <cell r="E119" t="str">
            <v>STARKS</v>
          </cell>
        </row>
        <row r="120">
          <cell r="C120" t="str">
            <v>176-31</v>
          </cell>
          <cell r="D120">
            <v>890000</v>
          </cell>
          <cell r="E120" t="str">
            <v>LOZA</v>
          </cell>
        </row>
        <row r="121">
          <cell r="C121" t="str">
            <v>167-31</v>
          </cell>
          <cell r="D121">
            <v>1470000</v>
          </cell>
          <cell r="E121" t="str">
            <v>RIVERA</v>
          </cell>
        </row>
        <row r="122">
          <cell r="C122" t="str">
            <v>177-31</v>
          </cell>
          <cell r="D122">
            <v>1120000</v>
          </cell>
          <cell r="E122" t="str">
            <v>LOCKLEAR</v>
          </cell>
        </row>
        <row r="123">
          <cell r="C123" t="str">
            <v>162-31</v>
          </cell>
          <cell r="D123">
            <v>890000</v>
          </cell>
          <cell r="E123" t="str">
            <v>LOZA</v>
          </cell>
        </row>
        <row r="124">
          <cell r="C124" t="str">
            <v>151-31</v>
          </cell>
          <cell r="D124">
            <v>1260000</v>
          </cell>
          <cell r="E124" t="str">
            <v>ACKERMAN</v>
          </cell>
        </row>
        <row r="125">
          <cell r="C125" t="str">
            <v>164-31</v>
          </cell>
          <cell r="D125">
            <v>1120000</v>
          </cell>
          <cell r="E125" t="str">
            <v>LOCKLEAR</v>
          </cell>
        </row>
        <row r="126">
          <cell r="C126" t="str">
            <v>229-31</v>
          </cell>
          <cell r="D126">
            <v>1180000</v>
          </cell>
          <cell r="E126" t="str">
            <v>LEVERE</v>
          </cell>
        </row>
        <row r="127">
          <cell r="C127" t="str">
            <v>137-31</v>
          </cell>
          <cell r="D127">
            <v>1260000</v>
          </cell>
          <cell r="E127" t="str">
            <v>ACKERMAN</v>
          </cell>
        </row>
        <row r="128">
          <cell r="C128" t="str">
            <v>224-31</v>
          </cell>
          <cell r="D128">
            <v>1240000</v>
          </cell>
          <cell r="E128" t="str">
            <v>GRASTON</v>
          </cell>
        </row>
        <row r="129">
          <cell r="C129" t="str">
            <v>172-31</v>
          </cell>
          <cell r="D129">
            <v>940000</v>
          </cell>
          <cell r="E129" t="str">
            <v>BONDS</v>
          </cell>
        </row>
        <row r="130">
          <cell r="C130" t="str">
            <v>220-31</v>
          </cell>
          <cell r="D130">
            <v>1280000</v>
          </cell>
          <cell r="E130" t="str">
            <v>BARTLETT</v>
          </cell>
        </row>
        <row r="131">
          <cell r="C131" t="str">
            <v>185-31</v>
          </cell>
          <cell r="D131">
            <v>940000</v>
          </cell>
          <cell r="E131" t="str">
            <v>BONDS</v>
          </cell>
        </row>
        <row r="132">
          <cell r="C132" t="str">
            <v>198-31</v>
          </cell>
          <cell r="D132">
            <v>1540000</v>
          </cell>
          <cell r="E132" t="str">
            <v>HELVIE</v>
          </cell>
        </row>
        <row r="133">
          <cell r="C133" t="str">
            <v>189-31</v>
          </cell>
          <cell r="D133">
            <v>890000</v>
          </cell>
          <cell r="E133" t="str">
            <v>LOZA</v>
          </cell>
        </row>
        <row r="134">
          <cell r="C134" t="str">
            <v>178-31</v>
          </cell>
          <cell r="D134">
            <v>1120000</v>
          </cell>
          <cell r="E134" t="str">
            <v>LOCKLEAR</v>
          </cell>
        </row>
        <row r="135">
          <cell r="C135" t="str">
            <v>203-31</v>
          </cell>
          <cell r="D135">
            <v>890000</v>
          </cell>
          <cell r="E135" t="str">
            <v>LOZA</v>
          </cell>
        </row>
        <row r="136">
          <cell r="C136" t="str">
            <v>179-31</v>
          </cell>
          <cell r="D136">
            <v>950000</v>
          </cell>
          <cell r="E136" t="str">
            <v>WEBSTER</v>
          </cell>
        </row>
        <row r="137">
          <cell r="C137" t="str">
            <v>227-31</v>
          </cell>
          <cell r="D137">
            <v>1280000</v>
          </cell>
          <cell r="E137" t="str">
            <v>BARTLETT</v>
          </cell>
        </row>
        <row r="138">
          <cell r="C138" t="str">
            <v>152-31</v>
          </cell>
          <cell r="D138">
            <v>1260000</v>
          </cell>
          <cell r="E138" t="str">
            <v>ACKERMAN</v>
          </cell>
        </row>
        <row r="139">
          <cell r="C139" t="str">
            <v>231-31</v>
          </cell>
          <cell r="D139">
            <v>1240000</v>
          </cell>
          <cell r="E139" t="str">
            <v>GRASTON</v>
          </cell>
        </row>
        <row r="140">
          <cell r="C140" t="str">
            <v>131-31</v>
          </cell>
          <cell r="D140">
            <v>1110000</v>
          </cell>
          <cell r="E140" t="str">
            <v>STARKS</v>
          </cell>
        </row>
        <row r="141">
          <cell r="C141" t="str">
            <v>241-31</v>
          </cell>
          <cell r="D141">
            <v>1240000</v>
          </cell>
          <cell r="E141" t="str">
            <v>GRASTON</v>
          </cell>
        </row>
        <row r="142">
          <cell r="C142" t="str">
            <v>104-31</v>
          </cell>
          <cell r="D142">
            <v>1110000</v>
          </cell>
          <cell r="E142" t="str">
            <v>STARKS</v>
          </cell>
        </row>
        <row r="143">
          <cell r="C143" t="str">
            <v>199-31</v>
          </cell>
          <cell r="D143">
            <v>940000</v>
          </cell>
          <cell r="E143" t="str">
            <v>BONDS</v>
          </cell>
        </row>
        <row r="144">
          <cell r="C144" t="str">
            <v>107-31</v>
          </cell>
          <cell r="D144">
            <v>1230000</v>
          </cell>
          <cell r="E144" t="str">
            <v>YANAI</v>
          </cell>
        </row>
        <row r="145">
          <cell r="C145" t="str">
            <v>221-31</v>
          </cell>
          <cell r="D145">
            <v>1180000</v>
          </cell>
          <cell r="E145" t="str">
            <v>LEVERE</v>
          </cell>
        </row>
        <row r="146">
          <cell r="C146" t="str">
            <v>121-31</v>
          </cell>
          <cell r="D146">
            <v>1230000</v>
          </cell>
          <cell r="E146" t="str">
            <v>YANAI</v>
          </cell>
        </row>
        <row r="147">
          <cell r="C147" t="str">
            <v>232-31</v>
          </cell>
          <cell r="D147">
            <v>1240000</v>
          </cell>
          <cell r="E147" t="str">
            <v>GRASTON</v>
          </cell>
        </row>
        <row r="148">
          <cell r="C148" t="str">
            <v>115-31</v>
          </cell>
          <cell r="D148">
            <v>1090000</v>
          </cell>
          <cell r="E148" t="str">
            <v>SPECTOR</v>
          </cell>
        </row>
        <row r="149">
          <cell r="C149" t="str">
            <v>236-31</v>
          </cell>
          <cell r="D149">
            <v>1820000</v>
          </cell>
          <cell r="E149" t="str">
            <v>ADANE</v>
          </cell>
        </row>
        <row r="150">
          <cell r="C150" t="str">
            <v>184-31</v>
          </cell>
          <cell r="D150">
            <v>1540000</v>
          </cell>
          <cell r="E150" t="str">
            <v>HELVIE</v>
          </cell>
        </row>
      </sheetData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tout Runs May"/>
      <sheetName val="XINGS"/>
    </sheetNames>
    <sheetDataSet>
      <sheetData sheetId="0"/>
      <sheetData sheetId="1">
        <row r="2">
          <cell r="A2" t="str">
            <v>York and Josephine Street</v>
          </cell>
        </row>
        <row r="3">
          <cell r="A3" t="str">
            <v>CLAYTON ST</v>
          </cell>
        </row>
        <row r="4">
          <cell r="A4" t="str">
            <v>STEELE ST</v>
          </cell>
        </row>
        <row r="5">
          <cell r="A5" t="str">
            <v>Dahlia Street</v>
          </cell>
        </row>
        <row r="6">
          <cell r="A6" t="str">
            <v>Holly Street</v>
          </cell>
        </row>
        <row r="7">
          <cell r="A7" t="str">
            <v>Monaco Parkway</v>
          </cell>
        </row>
        <row r="8">
          <cell r="A8" t="str">
            <v>SB Quebec Parkway</v>
          </cell>
        </row>
        <row r="9">
          <cell r="A9" t="str">
            <v>NB Quebec Parkway</v>
          </cell>
        </row>
        <row r="10">
          <cell r="A10" t="str">
            <v>Ulster Street</v>
          </cell>
        </row>
        <row r="11">
          <cell r="A11" t="str">
            <v>Havana Street</v>
          </cell>
        </row>
        <row r="12">
          <cell r="A12" t="str">
            <v>Sable Boulevard</v>
          </cell>
        </row>
        <row r="13">
          <cell r="A13" t="str">
            <v>Chambers Road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Trips&amp;Operators"/>
      <sheetName val="Variables"/>
    </sheetNames>
    <sheetDataSet>
      <sheetData sheetId="0" refreshError="1"/>
      <sheetData sheetId="1">
        <row r="2">
          <cell r="C2" t="str">
            <v xml:space="preserve">Data.Train ID </v>
          </cell>
        </row>
        <row r="3">
          <cell r="C3" t="str">
            <v>150-01</v>
          </cell>
        </row>
        <row r="4">
          <cell r="C4" t="str">
            <v>203-01</v>
          </cell>
        </row>
        <row r="5">
          <cell r="C5" t="str">
            <v>199-01</v>
          </cell>
        </row>
        <row r="6">
          <cell r="C6" t="str">
            <v>200-01</v>
          </cell>
        </row>
        <row r="7">
          <cell r="C7" t="str">
            <v>112-01</v>
          </cell>
        </row>
        <row r="8">
          <cell r="C8" t="str">
            <v>126-01</v>
          </cell>
        </row>
        <row r="9">
          <cell r="C9" t="str">
            <v>152-01</v>
          </cell>
        </row>
        <row r="10">
          <cell r="C10" t="str">
            <v>184-01</v>
          </cell>
        </row>
        <row r="11">
          <cell r="C11" t="str">
            <v>212-01</v>
          </cell>
        </row>
        <row r="12">
          <cell r="C12" t="str">
            <v>145-01</v>
          </cell>
        </row>
        <row r="13">
          <cell r="C13" t="str">
            <v>173-01</v>
          </cell>
        </row>
        <row r="14">
          <cell r="C14" t="str">
            <v>187-01</v>
          </cell>
        </row>
        <row r="15">
          <cell r="C15" t="str">
            <v>143-01</v>
          </cell>
        </row>
        <row r="16">
          <cell r="C16" t="str">
            <v>206-01</v>
          </cell>
        </row>
        <row r="17">
          <cell r="C17" t="str">
            <v>207-01</v>
          </cell>
        </row>
        <row r="18">
          <cell r="C18" t="str">
            <v>184-01</v>
          </cell>
        </row>
        <row r="19">
          <cell r="C19" t="str">
            <v>195-01</v>
          </cell>
        </row>
        <row r="20">
          <cell r="C20" t="str">
            <v>154-01</v>
          </cell>
        </row>
        <row r="21">
          <cell r="C21" t="str">
            <v>167-01</v>
          </cell>
        </row>
        <row r="22">
          <cell r="C22" t="str">
            <v>181-01</v>
          </cell>
        </row>
        <row r="23">
          <cell r="C23" t="str">
            <v>182-01</v>
          </cell>
        </row>
        <row r="24">
          <cell r="C24" t="str">
            <v>196-01</v>
          </cell>
        </row>
        <row r="25">
          <cell r="C25" t="str">
            <v>159-01</v>
          </cell>
        </row>
        <row r="26">
          <cell r="C26" t="str">
            <v>160-01</v>
          </cell>
        </row>
        <row r="27">
          <cell r="C27" t="str">
            <v>192-01</v>
          </cell>
        </row>
        <row r="28">
          <cell r="C28" t="str">
            <v>206-01</v>
          </cell>
        </row>
        <row r="29">
          <cell r="C29" t="str">
            <v>186-01</v>
          </cell>
        </row>
        <row r="30">
          <cell r="C30" t="str">
            <v>199-01</v>
          </cell>
        </row>
        <row r="31">
          <cell r="C31" t="str">
            <v>166-01</v>
          </cell>
        </row>
        <row r="32">
          <cell r="C32" t="str">
            <v>126-01</v>
          </cell>
        </row>
        <row r="33">
          <cell r="C33" t="str">
            <v>155-01</v>
          </cell>
        </row>
        <row r="34">
          <cell r="C34" t="str">
            <v>218-01</v>
          </cell>
        </row>
        <row r="35">
          <cell r="C35" t="str">
            <v>226-01</v>
          </cell>
        </row>
        <row r="36">
          <cell r="C36" t="str">
            <v>233-01</v>
          </cell>
        </row>
        <row r="37">
          <cell r="C37" t="str">
            <v>234-01</v>
          </cell>
        </row>
        <row r="38">
          <cell r="C38" t="str">
            <v>241-01</v>
          </cell>
        </row>
        <row r="39">
          <cell r="C39" t="str">
            <v>210-01</v>
          </cell>
        </row>
        <row r="40">
          <cell r="C40" t="str">
            <v>119-01</v>
          </cell>
        </row>
        <row r="41">
          <cell r="C41" t="str">
            <v>133-01</v>
          </cell>
        </row>
        <row r="42">
          <cell r="C42" t="str">
            <v>148-01</v>
          </cell>
        </row>
        <row r="43">
          <cell r="C43" t="str">
            <v>110-01</v>
          </cell>
        </row>
        <row r="44">
          <cell r="C44" t="str">
            <v>138-01</v>
          </cell>
        </row>
        <row r="45">
          <cell r="C45" t="str">
            <v>175-01</v>
          </cell>
        </row>
        <row r="46">
          <cell r="C46" t="str">
            <v>189-01</v>
          </cell>
        </row>
        <row r="47">
          <cell r="C47" t="str">
            <v>170-01</v>
          </cell>
        </row>
        <row r="48">
          <cell r="C48" t="str">
            <v>184-01</v>
          </cell>
        </row>
        <row r="49">
          <cell r="C49" t="str">
            <v>197-01</v>
          </cell>
        </row>
        <row r="50">
          <cell r="C50" t="str">
            <v>211-01</v>
          </cell>
        </row>
        <row r="51">
          <cell r="C51" t="str">
            <v>173-01</v>
          </cell>
        </row>
        <row r="52">
          <cell r="C52" t="str">
            <v>174-01</v>
          </cell>
        </row>
        <row r="53">
          <cell r="C53" t="str">
            <v>201-01</v>
          </cell>
        </row>
      </sheetData>
      <sheetData sheetId="2">
        <row r="1">
          <cell r="C1" t="str">
            <v>110-01</v>
          </cell>
          <cell r="D1">
            <v>1310000</v>
          </cell>
          <cell r="E1" t="str">
            <v>MALAVE</v>
          </cell>
        </row>
        <row r="2">
          <cell r="C2" t="str">
            <v>147-01</v>
          </cell>
          <cell r="D2">
            <v>1430000</v>
          </cell>
          <cell r="E2" t="str">
            <v>LEDERHAUSE</v>
          </cell>
        </row>
        <row r="3">
          <cell r="C3" t="str">
            <v>148-01</v>
          </cell>
          <cell r="D3">
            <v>1430000</v>
          </cell>
          <cell r="E3" t="str">
            <v>LEDERHAUSE</v>
          </cell>
        </row>
        <row r="4">
          <cell r="C4" t="str">
            <v>183-01</v>
          </cell>
          <cell r="D4">
            <v>880000</v>
          </cell>
          <cell r="E4" t="str">
            <v>STEWART</v>
          </cell>
        </row>
        <row r="5">
          <cell r="C5" t="str">
            <v>135-01</v>
          </cell>
          <cell r="D5">
            <v>1360000</v>
          </cell>
          <cell r="E5" t="str">
            <v>SANTIZO</v>
          </cell>
        </row>
        <row r="6">
          <cell r="C6" t="str">
            <v>EXTRA 13-28</v>
          </cell>
          <cell r="D6">
            <v>530000</v>
          </cell>
          <cell r="E6" t="str">
            <v>POLLOCK</v>
          </cell>
        </row>
        <row r="7">
          <cell r="C7" t="str">
            <v>107-01</v>
          </cell>
          <cell r="D7">
            <v>1360000</v>
          </cell>
          <cell r="E7" t="str">
            <v>SANTIZO</v>
          </cell>
        </row>
        <row r="8">
          <cell r="C8" t="str">
            <v>125-01</v>
          </cell>
          <cell r="D8">
            <v>1100000</v>
          </cell>
          <cell r="E8" t="str">
            <v>GEBRETEKLE</v>
          </cell>
        </row>
        <row r="9">
          <cell r="C9" t="str">
            <v>130-01</v>
          </cell>
          <cell r="D9">
            <v>860000</v>
          </cell>
          <cell r="E9" t="str">
            <v>ARNOLD</v>
          </cell>
        </row>
        <row r="10">
          <cell r="C10" t="str">
            <v>134-01</v>
          </cell>
          <cell r="D10">
            <v>1430000</v>
          </cell>
          <cell r="E10" t="str">
            <v>LEDERHAUSE</v>
          </cell>
        </row>
        <row r="11">
          <cell r="C11" t="str">
            <v>119-01</v>
          </cell>
          <cell r="D11">
            <v>1430000</v>
          </cell>
          <cell r="E11" t="str">
            <v>LEDERHAUSE</v>
          </cell>
        </row>
        <row r="12">
          <cell r="C12" t="str">
            <v>156-01</v>
          </cell>
          <cell r="D12">
            <v>1100000</v>
          </cell>
          <cell r="E12" t="str">
            <v>GEBRETEKLE</v>
          </cell>
        </row>
        <row r="13">
          <cell r="C13" t="str">
            <v>115-01</v>
          </cell>
          <cell r="D13">
            <v>860000</v>
          </cell>
          <cell r="E13" t="str">
            <v>ARNOLD</v>
          </cell>
        </row>
        <row r="14">
          <cell r="C14" t="str">
            <v>160-01</v>
          </cell>
          <cell r="D14">
            <v>860000</v>
          </cell>
          <cell r="E14" t="str">
            <v>ARNOLD</v>
          </cell>
        </row>
        <row r="15">
          <cell r="C15" t="str">
            <v>111-01</v>
          </cell>
          <cell r="D15">
            <v>1100000</v>
          </cell>
          <cell r="E15" t="str">
            <v>GEBRETEKLE</v>
          </cell>
        </row>
        <row r="16">
          <cell r="C16" t="str">
            <v>166-01</v>
          </cell>
          <cell r="D16">
            <v>1490000</v>
          </cell>
          <cell r="E16" t="str">
            <v>BUTLER</v>
          </cell>
        </row>
        <row r="17">
          <cell r="C17" t="str">
            <v>EXTRA 13-28</v>
          </cell>
          <cell r="D17">
            <v>530000</v>
          </cell>
          <cell r="E17" t="str">
            <v>POLLOCK</v>
          </cell>
        </row>
        <row r="18">
          <cell r="C18" t="str">
            <v>182-01</v>
          </cell>
          <cell r="D18">
            <v>1260000</v>
          </cell>
          <cell r="E18" t="str">
            <v>ACKERMAN</v>
          </cell>
        </row>
        <row r="19">
          <cell r="C19" t="str">
            <v>EXTRA 13-28</v>
          </cell>
          <cell r="D19">
            <v>530000</v>
          </cell>
          <cell r="E19" t="str">
            <v>POLLOCK</v>
          </cell>
        </row>
        <row r="20">
          <cell r="C20" t="str">
            <v>204-01</v>
          </cell>
          <cell r="D20">
            <v>1460000</v>
          </cell>
          <cell r="E20" t="str">
            <v>NELSON</v>
          </cell>
        </row>
        <row r="21">
          <cell r="C21" t="str">
            <v>144-25</v>
          </cell>
          <cell r="D21">
            <v>1310000</v>
          </cell>
          <cell r="E21" t="str">
            <v>MALAVE</v>
          </cell>
        </row>
        <row r="22">
          <cell r="C22" t="str">
            <v>225-01</v>
          </cell>
          <cell r="D22">
            <v>1440000</v>
          </cell>
          <cell r="E22" t="str">
            <v>HONTZ</v>
          </cell>
        </row>
        <row r="23">
          <cell r="C23" t="str">
            <v>EXTRA 13-28</v>
          </cell>
          <cell r="D23">
            <v>530000</v>
          </cell>
          <cell r="E23" t="str">
            <v>POLLOCK</v>
          </cell>
        </row>
        <row r="24">
          <cell r="C24" t="str">
            <v>231-01</v>
          </cell>
          <cell r="D24">
            <v>1140000</v>
          </cell>
          <cell r="E24" t="str">
            <v>YOUNG</v>
          </cell>
        </row>
        <row r="25">
          <cell r="C25" t="str">
            <v>EXTRA 13-28</v>
          </cell>
          <cell r="D25">
            <v>530000</v>
          </cell>
          <cell r="E25" t="str">
            <v>POLLOCK</v>
          </cell>
        </row>
        <row r="26">
          <cell r="C26" t="str">
            <v>243-01</v>
          </cell>
          <cell r="D26">
            <v>1280000</v>
          </cell>
          <cell r="E26" t="str">
            <v>BARTLETT</v>
          </cell>
        </row>
        <row r="27">
          <cell r="C27" t="str">
            <v>147-02</v>
          </cell>
          <cell r="D27">
            <v>1800000</v>
          </cell>
          <cell r="E27" t="str">
            <v>CHANDLER</v>
          </cell>
        </row>
        <row r="28">
          <cell r="C28" t="str">
            <v>192-01</v>
          </cell>
          <cell r="D28">
            <v>940000</v>
          </cell>
          <cell r="E28" t="str">
            <v>BONDS</v>
          </cell>
        </row>
        <row r="29">
          <cell r="C29" t="str">
            <v>145-02</v>
          </cell>
          <cell r="D29">
            <v>1770000</v>
          </cell>
          <cell r="E29" t="str">
            <v>BRUDER</v>
          </cell>
        </row>
        <row r="30">
          <cell r="C30" t="str">
            <v>197-01</v>
          </cell>
          <cell r="D30">
            <v>880000</v>
          </cell>
          <cell r="E30" t="str">
            <v>STEWART</v>
          </cell>
        </row>
        <row r="31">
          <cell r="C31" t="str">
            <v>138-02</v>
          </cell>
          <cell r="D31">
            <v>1090000</v>
          </cell>
          <cell r="E31" t="str">
            <v>SPECTOR</v>
          </cell>
        </row>
        <row r="32">
          <cell r="C32" t="str">
            <v>235-01</v>
          </cell>
          <cell r="D32">
            <v>1280000</v>
          </cell>
          <cell r="E32" t="str">
            <v>BARTLETT</v>
          </cell>
        </row>
        <row r="33">
          <cell r="C33" t="str">
            <v>143-02</v>
          </cell>
          <cell r="D33">
            <v>1310000</v>
          </cell>
          <cell r="E33" t="str">
            <v>MALAVE</v>
          </cell>
        </row>
        <row r="34">
          <cell r="C34" t="str">
            <v>232-01</v>
          </cell>
          <cell r="D34">
            <v>1140000</v>
          </cell>
          <cell r="E34" t="str">
            <v>YOUNG</v>
          </cell>
        </row>
        <row r="35">
          <cell r="C35" t="str">
            <v>130-02</v>
          </cell>
          <cell r="D35">
            <v>1310000</v>
          </cell>
          <cell r="E35" t="str">
            <v>MALAVE</v>
          </cell>
        </row>
        <row r="36">
          <cell r="C36" t="str">
            <v>235-01</v>
          </cell>
          <cell r="D36">
            <v>1280000</v>
          </cell>
          <cell r="E36" t="str">
            <v>BARTLETT</v>
          </cell>
        </row>
        <row r="37">
          <cell r="C37" t="str">
            <v>128-02</v>
          </cell>
          <cell r="D37">
            <v>1300000</v>
          </cell>
          <cell r="E37" t="str">
            <v>LEVIN</v>
          </cell>
        </row>
        <row r="38">
          <cell r="C38" t="str">
            <v>239-01</v>
          </cell>
          <cell r="D38">
            <v>1140000</v>
          </cell>
          <cell r="E38" t="str">
            <v>YOUNG</v>
          </cell>
        </row>
        <row r="39">
          <cell r="C39" t="str">
            <v>116-02</v>
          </cell>
          <cell r="D39">
            <v>1310000</v>
          </cell>
          <cell r="E39" t="str">
            <v>MALAVE</v>
          </cell>
        </row>
        <row r="40">
          <cell r="C40" t="str">
            <v>238-01</v>
          </cell>
          <cell r="D40">
            <v>970000</v>
          </cell>
          <cell r="E40" t="str">
            <v>JACKSON</v>
          </cell>
        </row>
        <row r="41">
          <cell r="C41" t="str">
            <v>123-02</v>
          </cell>
          <cell r="D41">
            <v>1090000</v>
          </cell>
          <cell r="E41" t="str">
            <v>SPECTOR</v>
          </cell>
        </row>
        <row r="42">
          <cell r="C42" t="str">
            <v>106-02</v>
          </cell>
          <cell r="D42">
            <v>1800000</v>
          </cell>
          <cell r="E42" t="str">
            <v>CHANDLER</v>
          </cell>
        </row>
        <row r="43">
          <cell r="C43" t="str">
            <v>121-02</v>
          </cell>
          <cell r="D43">
            <v>1780000</v>
          </cell>
          <cell r="E43" t="str">
            <v>DE LA ROSA</v>
          </cell>
        </row>
        <row r="44">
          <cell r="C44" t="str">
            <v>117-02</v>
          </cell>
          <cell r="D44">
            <v>1770000</v>
          </cell>
          <cell r="E44" t="str">
            <v>BRUDER</v>
          </cell>
        </row>
        <row r="45">
          <cell r="C45" t="str">
            <v>113-02</v>
          </cell>
          <cell r="D45">
            <v>1300000</v>
          </cell>
          <cell r="E45" t="str">
            <v>LEVIN</v>
          </cell>
        </row>
        <row r="46">
          <cell r="C46" t="str">
            <v>125-02</v>
          </cell>
          <cell r="D46">
            <v>1810000</v>
          </cell>
          <cell r="E46" t="str">
            <v>NEWELL</v>
          </cell>
        </row>
        <row r="47">
          <cell r="C47" t="str">
            <v>107-02</v>
          </cell>
          <cell r="D47">
            <v>1780000</v>
          </cell>
          <cell r="E47" t="str">
            <v>DE LA ROSA</v>
          </cell>
        </row>
        <row r="48">
          <cell r="C48" t="str">
            <v>122-02</v>
          </cell>
          <cell r="D48">
            <v>1780000</v>
          </cell>
          <cell r="E48" t="str">
            <v>DE LA ROSA</v>
          </cell>
        </row>
        <row r="49">
          <cell r="C49" t="str">
            <v>214-01</v>
          </cell>
          <cell r="D49">
            <v>1140000</v>
          </cell>
          <cell r="E49" t="str">
            <v>YOUNG</v>
          </cell>
        </row>
        <row r="50">
          <cell r="C50" t="str">
            <v>126-02</v>
          </cell>
          <cell r="D50">
            <v>1810000</v>
          </cell>
          <cell r="E50" t="str">
            <v>NEWELL</v>
          </cell>
        </row>
        <row r="51">
          <cell r="C51" t="str">
            <v>222-01</v>
          </cell>
          <cell r="D51">
            <v>970000</v>
          </cell>
          <cell r="E51" t="str">
            <v>JACKSON</v>
          </cell>
        </row>
        <row r="52">
          <cell r="C52" t="str">
            <v>130-02</v>
          </cell>
          <cell r="D52">
            <v>1310000</v>
          </cell>
          <cell r="E52" t="str">
            <v>MALAVE</v>
          </cell>
        </row>
        <row r="53">
          <cell r="C53" t="str">
            <v>218-01</v>
          </cell>
          <cell r="D53">
            <v>1440000</v>
          </cell>
          <cell r="E53" t="str">
            <v>HONTZ</v>
          </cell>
        </row>
        <row r="54">
          <cell r="C54" t="str">
            <v>132-02</v>
          </cell>
          <cell r="D54">
            <v>1770000</v>
          </cell>
          <cell r="E54" t="str">
            <v>BRUDER</v>
          </cell>
        </row>
        <row r="55">
          <cell r="C55" t="str">
            <v>217-01</v>
          </cell>
          <cell r="D55">
            <v>1440000</v>
          </cell>
          <cell r="E55" t="str">
            <v>HONTZ</v>
          </cell>
        </row>
        <row r="56">
          <cell r="C56" t="str">
            <v>139-02</v>
          </cell>
          <cell r="D56">
            <v>1810000</v>
          </cell>
          <cell r="E56" t="str">
            <v>NEWELL</v>
          </cell>
        </row>
        <row r="57">
          <cell r="C57" t="str">
            <v>210-01</v>
          </cell>
          <cell r="D57">
            <v>970000</v>
          </cell>
          <cell r="E57" t="str">
            <v>JACKSON</v>
          </cell>
        </row>
        <row r="58">
          <cell r="C58" t="str">
            <v>136-02</v>
          </cell>
          <cell r="D58">
            <v>1780000</v>
          </cell>
          <cell r="E58" t="str">
            <v>DE LA ROSA</v>
          </cell>
        </row>
        <row r="59">
          <cell r="C59" t="str">
            <v>208-01</v>
          </cell>
          <cell r="D59">
            <v>1490000</v>
          </cell>
          <cell r="E59" t="str">
            <v>BUTLER</v>
          </cell>
        </row>
        <row r="60">
          <cell r="C60" t="str">
            <v>SPARE-27</v>
          </cell>
          <cell r="D60">
            <v>1290000</v>
          </cell>
          <cell r="E60" t="str">
            <v>COOLAHAN</v>
          </cell>
        </row>
        <row r="61">
          <cell r="C61" t="str">
            <v>211-01</v>
          </cell>
          <cell r="D61">
            <v>880000</v>
          </cell>
          <cell r="E61" t="str">
            <v>STEWART</v>
          </cell>
        </row>
        <row r="62">
          <cell r="C62" t="str">
            <v>EXTRA 13-28</v>
          </cell>
          <cell r="D62">
            <v>530000</v>
          </cell>
          <cell r="E62" t="str">
            <v>POLLOCK</v>
          </cell>
        </row>
        <row r="63">
          <cell r="C63" t="str">
            <v>196-01</v>
          </cell>
          <cell r="D63">
            <v>1260000</v>
          </cell>
          <cell r="E63" t="str">
            <v>ACKERMAN</v>
          </cell>
        </row>
        <row r="64">
          <cell r="C64" t="str">
            <v>EXTRA 13-28</v>
          </cell>
          <cell r="D64">
            <v>530000</v>
          </cell>
          <cell r="E64" t="str">
            <v>POLLOCK</v>
          </cell>
        </row>
        <row r="65">
          <cell r="C65" t="str">
            <v>201-01</v>
          </cell>
          <cell r="D65">
            <v>950000</v>
          </cell>
          <cell r="E65" t="str">
            <v>WEBSTER</v>
          </cell>
        </row>
        <row r="66">
          <cell r="C66" t="str">
            <v>EXTRA 13-28</v>
          </cell>
          <cell r="D66">
            <v>530000</v>
          </cell>
          <cell r="E66" t="str">
            <v>POLLOCK</v>
          </cell>
        </row>
        <row r="67">
          <cell r="C67" t="str">
            <v>199-01</v>
          </cell>
          <cell r="D67">
            <v>1190000</v>
          </cell>
          <cell r="E67" t="str">
            <v>BRANNON</v>
          </cell>
        </row>
        <row r="68">
          <cell r="C68" t="str">
            <v>149-25</v>
          </cell>
          <cell r="D68">
            <v>1820000</v>
          </cell>
          <cell r="E68" t="str">
            <v>ADANE</v>
          </cell>
        </row>
        <row r="69">
          <cell r="C69" t="str">
            <v>109-02</v>
          </cell>
          <cell r="D69">
            <v>1090000</v>
          </cell>
          <cell r="E69" t="str">
            <v>SPECTOR</v>
          </cell>
        </row>
        <row r="70">
          <cell r="C70" t="str">
            <v>112-01</v>
          </cell>
          <cell r="D70">
            <v>1100000</v>
          </cell>
          <cell r="E70" t="str">
            <v>GEBRETEKLE</v>
          </cell>
        </row>
        <row r="71">
          <cell r="C71" t="str">
            <v>101-02</v>
          </cell>
          <cell r="D71">
            <v>1300000</v>
          </cell>
          <cell r="E71" t="str">
            <v>LEVIN</v>
          </cell>
        </row>
        <row r="72">
          <cell r="C72" t="str">
            <v>121-01</v>
          </cell>
          <cell r="D72">
            <v>1360000</v>
          </cell>
          <cell r="E72" t="str">
            <v>SANTIZO</v>
          </cell>
        </row>
        <row r="73">
          <cell r="C73" t="str">
            <v>309-01</v>
          </cell>
          <cell r="D73">
            <v>970000</v>
          </cell>
          <cell r="E73" t="str">
            <v>JACKSON</v>
          </cell>
        </row>
        <row r="74">
          <cell r="C74" t="str">
            <v>131-01</v>
          </cell>
          <cell r="D74">
            <v>1480000</v>
          </cell>
          <cell r="E74" t="str">
            <v>STURGEON</v>
          </cell>
        </row>
        <row r="75">
          <cell r="C75" t="str">
            <v>235-01</v>
          </cell>
          <cell r="D75">
            <v>1280000</v>
          </cell>
          <cell r="E75" t="str">
            <v>BARTLETT</v>
          </cell>
        </row>
        <row r="76">
          <cell r="C76" t="str">
            <v>133-01</v>
          </cell>
          <cell r="D76">
            <v>1430000</v>
          </cell>
          <cell r="E76" t="str">
            <v>LEDERHAUSE</v>
          </cell>
        </row>
        <row r="77">
          <cell r="C77" t="str">
            <v>228-01</v>
          </cell>
          <cell r="D77">
            <v>1280000</v>
          </cell>
          <cell r="E77" t="str">
            <v>BARTLETT</v>
          </cell>
        </row>
        <row r="78">
          <cell r="C78" t="str">
            <v>140-01</v>
          </cell>
          <cell r="D78">
            <v>1100000</v>
          </cell>
          <cell r="E78" t="str">
            <v>GEBRETEKLE</v>
          </cell>
        </row>
        <row r="79">
          <cell r="C79" t="str">
            <v>220-01</v>
          </cell>
          <cell r="D79">
            <v>1280000</v>
          </cell>
          <cell r="E79" t="str">
            <v>BARTLETT</v>
          </cell>
        </row>
        <row r="80">
          <cell r="C80" t="str">
            <v>146-01</v>
          </cell>
          <cell r="D80">
            <v>1480000</v>
          </cell>
          <cell r="E80" t="str">
            <v>STURGEON</v>
          </cell>
        </row>
        <row r="81">
          <cell r="C81" t="str">
            <v>212-01</v>
          </cell>
          <cell r="D81">
            <v>880000</v>
          </cell>
          <cell r="E81" t="str">
            <v>STEWART</v>
          </cell>
        </row>
        <row r="82">
          <cell r="C82" t="str">
            <v>168-01</v>
          </cell>
          <cell r="D82">
            <v>1260000</v>
          </cell>
          <cell r="E82" t="str">
            <v>ACKERMAN</v>
          </cell>
        </row>
        <row r="83">
          <cell r="C83" t="str">
            <v>193-01</v>
          </cell>
          <cell r="D83">
            <v>1490000</v>
          </cell>
          <cell r="E83" t="str">
            <v>BUTLER</v>
          </cell>
        </row>
        <row r="84">
          <cell r="C84" t="str">
            <v>195-01</v>
          </cell>
          <cell r="D84">
            <v>1260000</v>
          </cell>
          <cell r="E84" t="str">
            <v>ACKERMAN</v>
          </cell>
        </row>
        <row r="85">
          <cell r="C85" t="str">
            <v>176-01</v>
          </cell>
          <cell r="D85">
            <v>1460000</v>
          </cell>
          <cell r="E85" t="str">
            <v>NELSON</v>
          </cell>
        </row>
        <row r="86">
          <cell r="C86" t="str">
            <v>207-01</v>
          </cell>
          <cell r="D86">
            <v>1490000</v>
          </cell>
          <cell r="E86" t="str">
            <v>BUTLER</v>
          </cell>
        </row>
        <row r="87">
          <cell r="C87" t="str">
            <v>172-01</v>
          </cell>
          <cell r="D87">
            <v>1190000</v>
          </cell>
          <cell r="E87" t="str">
            <v>BRANNON</v>
          </cell>
        </row>
        <row r="88">
          <cell r="C88" t="str">
            <v>202-01</v>
          </cell>
          <cell r="D88">
            <v>950000</v>
          </cell>
          <cell r="E88" t="str">
            <v>WEBSTER</v>
          </cell>
        </row>
        <row r="89">
          <cell r="C89" t="str">
            <v>177-01</v>
          </cell>
          <cell r="D89">
            <v>940000</v>
          </cell>
          <cell r="E89" t="str">
            <v>BONDS</v>
          </cell>
        </row>
        <row r="90">
          <cell r="C90" t="str">
            <v>206-01</v>
          </cell>
          <cell r="D90">
            <v>940000</v>
          </cell>
          <cell r="E90" t="str">
            <v>BONDS</v>
          </cell>
        </row>
        <row r="91">
          <cell r="C91" t="str">
            <v>171-01</v>
          </cell>
          <cell r="D91">
            <v>1190000</v>
          </cell>
          <cell r="E91" t="str">
            <v>BRANNON</v>
          </cell>
        </row>
        <row r="92">
          <cell r="C92" t="str">
            <v>213-01</v>
          </cell>
          <cell r="D92">
            <v>1140000</v>
          </cell>
          <cell r="E92" t="str">
            <v>YOUNG</v>
          </cell>
        </row>
        <row r="93">
          <cell r="C93" t="str">
            <v>163-01</v>
          </cell>
          <cell r="D93">
            <v>940000</v>
          </cell>
          <cell r="E93" t="str">
            <v>BONDS</v>
          </cell>
        </row>
        <row r="94">
          <cell r="C94" t="str">
            <v>215-01</v>
          </cell>
          <cell r="D94">
            <v>950000</v>
          </cell>
          <cell r="E94" t="str">
            <v>WEBSTER</v>
          </cell>
        </row>
        <row r="95">
          <cell r="C95" t="str">
            <v>157-01</v>
          </cell>
          <cell r="D95">
            <v>1190000</v>
          </cell>
          <cell r="E95" t="str">
            <v>BRANNON</v>
          </cell>
        </row>
        <row r="96">
          <cell r="C96" t="str">
            <v>101-01</v>
          </cell>
          <cell r="D96">
            <v>1300000</v>
          </cell>
          <cell r="E96" t="str">
            <v>LEVIN</v>
          </cell>
        </row>
        <row r="97">
          <cell r="C97" t="str">
            <v>132-01</v>
          </cell>
          <cell r="D97">
            <v>1480000</v>
          </cell>
          <cell r="E97" t="str">
            <v>STURGEON</v>
          </cell>
        </row>
        <row r="98">
          <cell r="C98" t="str">
            <v>109-01</v>
          </cell>
          <cell r="D98">
            <v>1310000</v>
          </cell>
          <cell r="E98" t="str">
            <v>MALAVE</v>
          </cell>
        </row>
        <row r="99">
          <cell r="C99" t="str">
            <v>113-01</v>
          </cell>
          <cell r="D99">
            <v>1300000</v>
          </cell>
          <cell r="E99" t="str">
            <v>LEVIN</v>
          </cell>
        </row>
        <row r="100">
          <cell r="C100" t="str">
            <v>121-01</v>
          </cell>
          <cell r="D100">
            <v>1360000</v>
          </cell>
          <cell r="E100" t="str">
            <v>SANTIZO</v>
          </cell>
        </row>
        <row r="101">
          <cell r="C101" t="str">
            <v>103-01</v>
          </cell>
          <cell r="D101">
            <v>1480000</v>
          </cell>
          <cell r="E101" t="str">
            <v>STURGEON</v>
          </cell>
        </row>
        <row r="102">
          <cell r="C102" t="str">
            <v>126-01</v>
          </cell>
          <cell r="D102">
            <v>1100000</v>
          </cell>
          <cell r="E102" t="str">
            <v>GEBRETEKLE</v>
          </cell>
        </row>
        <row r="103">
          <cell r="C103" t="str">
            <v>EX GOODNIGHT-30</v>
          </cell>
          <cell r="D103">
            <v>1500000</v>
          </cell>
          <cell r="E103" t="str">
            <v>GOODNIGHT</v>
          </cell>
        </row>
        <row r="104">
          <cell r="C104" t="str">
            <v>159-01</v>
          </cell>
          <cell r="D104">
            <v>860000</v>
          </cell>
          <cell r="E104" t="str">
            <v>ARNOLD</v>
          </cell>
        </row>
        <row r="105">
          <cell r="C105" t="str">
            <v>191-01</v>
          </cell>
          <cell r="D105">
            <v>940000</v>
          </cell>
          <cell r="E105" t="str">
            <v>BONDS</v>
          </cell>
        </row>
        <row r="106">
          <cell r="C106" t="str">
            <v>163-01</v>
          </cell>
          <cell r="D106">
            <v>940000</v>
          </cell>
          <cell r="E106" t="str">
            <v>BONDS</v>
          </cell>
        </row>
        <row r="107">
          <cell r="C107" t="str">
            <v>185-01</v>
          </cell>
          <cell r="D107">
            <v>1190000</v>
          </cell>
          <cell r="E107" t="str">
            <v>BRANNON</v>
          </cell>
        </row>
        <row r="108">
          <cell r="C108" t="str">
            <v>186-01</v>
          </cell>
          <cell r="D108">
            <v>1190000</v>
          </cell>
          <cell r="E108" t="str">
            <v>BRANNON</v>
          </cell>
        </row>
        <row r="109">
          <cell r="C109" t="str">
            <v>177-01</v>
          </cell>
          <cell r="D109">
            <v>940000</v>
          </cell>
          <cell r="E109" t="str">
            <v>BONDS</v>
          </cell>
        </row>
        <row r="110">
          <cell r="C110" t="str">
            <v>203-01</v>
          </cell>
          <cell r="D110">
            <v>1460000</v>
          </cell>
          <cell r="E110" t="str">
            <v>NELSON</v>
          </cell>
        </row>
        <row r="111">
          <cell r="C111" t="str">
            <v>144-01</v>
          </cell>
          <cell r="D111">
            <v>860000</v>
          </cell>
          <cell r="E111" t="str">
            <v>ARNOLD</v>
          </cell>
        </row>
        <row r="112">
          <cell r="C112" t="str">
            <v>105-01</v>
          </cell>
          <cell r="D112">
            <v>1430000</v>
          </cell>
          <cell r="E112" t="str">
            <v>LEDERHAUSE</v>
          </cell>
        </row>
        <row r="113">
          <cell r="C113" t="str">
            <v>138-01</v>
          </cell>
          <cell r="D113">
            <v>1310000</v>
          </cell>
          <cell r="E113" t="str">
            <v>MALAVE</v>
          </cell>
        </row>
        <row r="114">
          <cell r="C114" t="str">
            <v>123-01</v>
          </cell>
          <cell r="D114">
            <v>1310000</v>
          </cell>
          <cell r="E114" t="str">
            <v>MALAVE</v>
          </cell>
        </row>
        <row r="115">
          <cell r="C115" t="str">
            <v>117-01</v>
          </cell>
          <cell r="D115">
            <v>1480000</v>
          </cell>
          <cell r="E115" t="str">
            <v>STURGEON</v>
          </cell>
        </row>
        <row r="116">
          <cell r="C116" t="str">
            <v>133-01</v>
          </cell>
          <cell r="D116">
            <v>1430000</v>
          </cell>
          <cell r="E116" t="str">
            <v>LEDERHAUSE</v>
          </cell>
        </row>
        <row r="117">
          <cell r="C117" t="str">
            <v>EX GOODNIGHT-30</v>
          </cell>
          <cell r="D117">
            <v>1500000</v>
          </cell>
          <cell r="E117" t="str">
            <v>GOODNIGHT</v>
          </cell>
        </row>
        <row r="118">
          <cell r="C118" t="str">
            <v>153-01</v>
          </cell>
          <cell r="D118">
            <v>1260000</v>
          </cell>
          <cell r="E118" t="str">
            <v>ACKERMAN</v>
          </cell>
        </row>
        <row r="119">
          <cell r="C119" t="str">
            <v>PTC TEST4-29</v>
          </cell>
          <cell r="D119">
            <v>1200000</v>
          </cell>
          <cell r="E119" t="str">
            <v>CUSHING</v>
          </cell>
        </row>
        <row r="120">
          <cell r="C120" t="str">
            <v>155-01</v>
          </cell>
          <cell r="D120">
            <v>1100000</v>
          </cell>
          <cell r="E120" t="str">
            <v>GEBRETEKLE</v>
          </cell>
        </row>
        <row r="121">
          <cell r="C121" t="str">
            <v>187-01</v>
          </cell>
          <cell r="D121">
            <v>950000</v>
          </cell>
          <cell r="E121" t="str">
            <v>WEBSTER</v>
          </cell>
        </row>
        <row r="122">
          <cell r="C122" t="str">
            <v>152-01</v>
          </cell>
          <cell r="D122">
            <v>1310000</v>
          </cell>
          <cell r="E122" t="str">
            <v>MALAVE</v>
          </cell>
        </row>
        <row r="123">
          <cell r="C123" t="str">
            <v>180-01</v>
          </cell>
          <cell r="D123">
            <v>1490000</v>
          </cell>
          <cell r="E123" t="str">
            <v>BUTLER</v>
          </cell>
        </row>
        <row r="124">
          <cell r="C124" t="str">
            <v>154-01</v>
          </cell>
          <cell r="D124">
            <v>1260000</v>
          </cell>
          <cell r="E124" t="str">
            <v>ACKERMAN</v>
          </cell>
        </row>
        <row r="125">
          <cell r="C125" t="str">
            <v>175-01</v>
          </cell>
          <cell r="D125">
            <v>1460000</v>
          </cell>
          <cell r="E125" t="str">
            <v>NELSON</v>
          </cell>
        </row>
        <row r="126">
          <cell r="C126" t="str">
            <v>165-01</v>
          </cell>
          <cell r="D126">
            <v>1490000</v>
          </cell>
          <cell r="E126" t="str">
            <v>BUTLER</v>
          </cell>
        </row>
        <row r="127">
          <cell r="C127" t="str">
            <v>164-01</v>
          </cell>
          <cell r="D127">
            <v>940000</v>
          </cell>
          <cell r="E127" t="str">
            <v>BONDS</v>
          </cell>
        </row>
        <row r="128">
          <cell r="C128" t="str">
            <v>169-01</v>
          </cell>
          <cell r="D128">
            <v>880000</v>
          </cell>
          <cell r="E128" t="str">
            <v>STEWART</v>
          </cell>
        </row>
        <row r="129">
          <cell r="C129" t="str">
            <v>161-01</v>
          </cell>
          <cell r="D129">
            <v>1460000</v>
          </cell>
          <cell r="E129" t="str">
            <v>NELSON</v>
          </cell>
        </row>
        <row r="130">
          <cell r="C130" t="str">
            <v>175-01</v>
          </cell>
          <cell r="D130">
            <v>1460000</v>
          </cell>
          <cell r="E130" t="str">
            <v>NELSON</v>
          </cell>
        </row>
        <row r="131">
          <cell r="C131" t="str">
            <v>147-01</v>
          </cell>
          <cell r="D131">
            <v>1430000</v>
          </cell>
          <cell r="E131" t="str">
            <v>LEDERHAUSE</v>
          </cell>
        </row>
        <row r="132">
          <cell r="C132" t="str">
            <v>189-01</v>
          </cell>
          <cell r="D132">
            <v>1460000</v>
          </cell>
          <cell r="E132" t="str">
            <v>NELSON</v>
          </cell>
        </row>
        <row r="133">
          <cell r="C133" t="str">
            <v>139-01</v>
          </cell>
          <cell r="D133">
            <v>1100000</v>
          </cell>
          <cell r="E133" t="str">
            <v>GEBRETEKLE</v>
          </cell>
        </row>
        <row r="134">
          <cell r="C134" t="str">
            <v>188-01</v>
          </cell>
          <cell r="D134">
            <v>950000</v>
          </cell>
          <cell r="E134" t="str">
            <v>WEBSTER</v>
          </cell>
        </row>
        <row r="135">
          <cell r="C135" t="str">
            <v>129-01</v>
          </cell>
          <cell r="D135">
            <v>860000</v>
          </cell>
          <cell r="E135" t="str">
            <v>ARNOLD</v>
          </cell>
        </row>
        <row r="136">
          <cell r="C136" t="str">
            <v>205-01</v>
          </cell>
          <cell r="D136">
            <v>940000</v>
          </cell>
          <cell r="E136" t="str">
            <v>BONDS</v>
          </cell>
        </row>
        <row r="137">
          <cell r="C137" t="str">
            <v>120-01</v>
          </cell>
          <cell r="D137">
            <v>1430000</v>
          </cell>
          <cell r="E137" t="str">
            <v>LEDERHAUSE</v>
          </cell>
        </row>
        <row r="138">
          <cell r="C138" t="str">
            <v>226-01</v>
          </cell>
          <cell r="D138">
            <v>1440000</v>
          </cell>
          <cell r="E138" t="str">
            <v>HONTZ</v>
          </cell>
        </row>
        <row r="139">
          <cell r="C139" t="str">
            <v>108-01</v>
          </cell>
          <cell r="D139">
            <v>1360000</v>
          </cell>
          <cell r="E139" t="str">
            <v>SANTIZO</v>
          </cell>
        </row>
        <row r="140">
          <cell r="C140" t="str">
            <v>240-01</v>
          </cell>
          <cell r="D140">
            <v>1140000</v>
          </cell>
          <cell r="E140" t="str">
            <v>YOUNG</v>
          </cell>
        </row>
        <row r="141">
          <cell r="C141" t="str">
            <v>106-01</v>
          </cell>
          <cell r="D141">
            <v>1430000</v>
          </cell>
          <cell r="E141" t="str">
            <v>LEDERHAUSE</v>
          </cell>
        </row>
        <row r="142">
          <cell r="C142" t="str">
            <v>114-02</v>
          </cell>
          <cell r="D142">
            <v>1300000</v>
          </cell>
          <cell r="E142" t="str">
            <v>LEVIN</v>
          </cell>
        </row>
        <row r="143">
          <cell r="C143" t="str">
            <v>151-25</v>
          </cell>
          <cell r="D143">
            <v>1090000</v>
          </cell>
          <cell r="E143" t="str">
            <v>SPECTOR</v>
          </cell>
        </row>
        <row r="144">
          <cell r="C144" t="str">
            <v>118-02</v>
          </cell>
          <cell r="D144">
            <v>1770000</v>
          </cell>
          <cell r="E144" t="str">
            <v>BRUDER</v>
          </cell>
        </row>
        <row r="145">
          <cell r="C145" t="str">
            <v>142-25</v>
          </cell>
          <cell r="D145">
            <v>1300000</v>
          </cell>
          <cell r="E145" t="str">
            <v>LEVIN</v>
          </cell>
        </row>
        <row r="146">
          <cell r="C146" t="str">
            <v>219-01</v>
          </cell>
          <cell r="D146">
            <v>1280000</v>
          </cell>
          <cell r="E146" t="str">
            <v>BARTLETT</v>
          </cell>
        </row>
        <row r="147">
          <cell r="C147" t="str">
            <v>BRABO-27</v>
          </cell>
          <cell r="D147">
            <v>1450000</v>
          </cell>
          <cell r="E147" t="str">
            <v>BRABO</v>
          </cell>
        </row>
        <row r="148">
          <cell r="C148" t="str">
            <v>214-01</v>
          </cell>
          <cell r="D148">
            <v>1140000</v>
          </cell>
          <cell r="E148" t="str">
            <v>YOUNG</v>
          </cell>
        </row>
        <row r="149">
          <cell r="C149" t="str">
            <v>SPARE-27</v>
          </cell>
          <cell r="D149">
            <v>1290000</v>
          </cell>
          <cell r="E149" t="str">
            <v>COOLAHAN</v>
          </cell>
        </row>
        <row r="150">
          <cell r="C150" t="str">
            <v>231-01</v>
          </cell>
          <cell r="D150">
            <v>1140000</v>
          </cell>
          <cell r="E150" t="str">
            <v>YOUNG</v>
          </cell>
        </row>
        <row r="151">
          <cell r="C151" t="str">
            <v>EXTRA 13-28</v>
          </cell>
          <cell r="D151">
            <v>530000</v>
          </cell>
          <cell r="E151" t="str">
            <v>POLLOCK</v>
          </cell>
        </row>
        <row r="152">
          <cell r="C152" t="str">
            <v>234-01</v>
          </cell>
          <cell r="D152">
            <v>1440000</v>
          </cell>
          <cell r="E152" t="str">
            <v>HONTZ</v>
          </cell>
        </row>
        <row r="153">
          <cell r="C153" t="str">
            <v>134-02</v>
          </cell>
          <cell r="D153">
            <v>1800000</v>
          </cell>
          <cell r="E153" t="str">
            <v>CHANDLER</v>
          </cell>
        </row>
        <row r="154">
          <cell r="C154" t="str">
            <v>236-01</v>
          </cell>
          <cell r="D154">
            <v>1280000</v>
          </cell>
          <cell r="E154" t="str">
            <v>BARTLETT</v>
          </cell>
        </row>
        <row r="155">
          <cell r="C155" t="str">
            <v>127-02</v>
          </cell>
          <cell r="D155">
            <v>1300000</v>
          </cell>
          <cell r="E155" t="str">
            <v>LEVIN</v>
          </cell>
        </row>
        <row r="156">
          <cell r="C156" t="str">
            <v>241-01</v>
          </cell>
          <cell r="D156">
            <v>1440000</v>
          </cell>
          <cell r="E156" t="str">
            <v>HONTZ</v>
          </cell>
        </row>
        <row r="157">
          <cell r="C157" t="str">
            <v>119-02</v>
          </cell>
          <cell r="D157">
            <v>1800000</v>
          </cell>
          <cell r="E157" t="str">
            <v>CHANDLER</v>
          </cell>
        </row>
        <row r="158">
          <cell r="C158" t="str">
            <v>115-02</v>
          </cell>
          <cell r="D158">
            <v>1310000</v>
          </cell>
          <cell r="E158" t="str">
            <v>MALAVE</v>
          </cell>
        </row>
        <row r="159">
          <cell r="C159" t="str">
            <v>105-02</v>
          </cell>
          <cell r="D159">
            <v>1800000</v>
          </cell>
          <cell r="E159" t="str">
            <v>CHANDLER</v>
          </cell>
        </row>
        <row r="160">
          <cell r="C160" t="str">
            <v>137-02</v>
          </cell>
          <cell r="D160">
            <v>1090000</v>
          </cell>
          <cell r="E160" t="str">
            <v>SPECTOR</v>
          </cell>
        </row>
        <row r="161">
          <cell r="C161" t="str">
            <v>244-01</v>
          </cell>
          <cell r="D161">
            <v>1280000</v>
          </cell>
          <cell r="E161" t="str">
            <v>BARTLETT</v>
          </cell>
        </row>
        <row r="162">
          <cell r="C162" t="str">
            <v>141-02</v>
          </cell>
          <cell r="D162">
            <v>1300000</v>
          </cell>
          <cell r="E162" t="str">
            <v>LEVIN</v>
          </cell>
        </row>
        <row r="163">
          <cell r="C163" t="str">
            <v>242-01</v>
          </cell>
          <cell r="D163">
            <v>1440000</v>
          </cell>
          <cell r="E163" t="str">
            <v>HONTZ</v>
          </cell>
        </row>
        <row r="164">
          <cell r="C164" t="str">
            <v>EXTRA 13-28</v>
          </cell>
          <cell r="D164">
            <v>530000</v>
          </cell>
          <cell r="E164" t="str">
            <v>POLLOCK</v>
          </cell>
        </row>
        <row r="165">
          <cell r="C165" t="str">
            <v>135-02</v>
          </cell>
          <cell r="D165">
            <v>1780000</v>
          </cell>
          <cell r="E165" t="str">
            <v>DE LA ROSA</v>
          </cell>
        </row>
        <row r="166">
          <cell r="C166" t="str">
            <v>PTC TEST3-29</v>
          </cell>
          <cell r="D166">
            <v>1200000</v>
          </cell>
          <cell r="E166" t="str">
            <v>CUSHING</v>
          </cell>
        </row>
        <row r="167">
          <cell r="C167" t="str">
            <v>120-02</v>
          </cell>
          <cell r="D167">
            <v>1800000</v>
          </cell>
          <cell r="E167" t="str">
            <v>CHANDLER</v>
          </cell>
        </row>
        <row r="168">
          <cell r="C168" t="str">
            <v>EXTRA 13-28</v>
          </cell>
          <cell r="D168">
            <v>530000</v>
          </cell>
          <cell r="E168" t="str">
            <v>POLLOCK</v>
          </cell>
        </row>
        <row r="169">
          <cell r="C169" t="str">
            <v>111-02</v>
          </cell>
          <cell r="D169">
            <v>1410000</v>
          </cell>
          <cell r="E169" t="str">
            <v>GOLIGHTLY</v>
          </cell>
        </row>
        <row r="170">
          <cell r="C170" t="str">
            <v>104-01</v>
          </cell>
          <cell r="D170">
            <v>1480000</v>
          </cell>
          <cell r="E170" t="str">
            <v>STURGEON</v>
          </cell>
        </row>
        <row r="171">
          <cell r="C171" t="str">
            <v>104-02</v>
          </cell>
          <cell r="D171">
            <v>1480000</v>
          </cell>
          <cell r="E171" t="str">
            <v>STURGEON</v>
          </cell>
        </row>
        <row r="172">
          <cell r="C172" t="str">
            <v>128-01</v>
          </cell>
          <cell r="D172">
            <v>1300000</v>
          </cell>
          <cell r="E172" t="str">
            <v>LEVIN</v>
          </cell>
        </row>
        <row r="173">
          <cell r="C173" t="str">
            <v>237-01</v>
          </cell>
          <cell r="D173">
            <v>970000</v>
          </cell>
          <cell r="E173" t="str">
            <v>JACKSON</v>
          </cell>
        </row>
        <row r="174">
          <cell r="C174" t="str">
            <v>145-01</v>
          </cell>
          <cell r="D174">
            <v>1480000</v>
          </cell>
          <cell r="E174" t="str">
            <v>STURGEON</v>
          </cell>
        </row>
        <row r="175">
          <cell r="C175" t="str">
            <v>230-01</v>
          </cell>
          <cell r="D175">
            <v>970000</v>
          </cell>
          <cell r="E175" t="str">
            <v>JACKSON</v>
          </cell>
        </row>
        <row r="176">
          <cell r="C176" t="str">
            <v>149-01</v>
          </cell>
          <cell r="D176">
            <v>1360000</v>
          </cell>
          <cell r="E176" t="str">
            <v>SANTIZO</v>
          </cell>
        </row>
        <row r="177">
          <cell r="C177" t="str">
            <v>221-01</v>
          </cell>
          <cell r="D177">
            <v>970000</v>
          </cell>
          <cell r="E177" t="str">
            <v>JACKSON</v>
          </cell>
        </row>
        <row r="178">
          <cell r="C178" t="str">
            <v>181-01</v>
          </cell>
          <cell r="D178">
            <v>1260000</v>
          </cell>
          <cell r="E178" t="str">
            <v>ACKERMAN</v>
          </cell>
        </row>
        <row r="179">
          <cell r="C179" t="str">
            <v>213-01</v>
          </cell>
          <cell r="D179">
            <v>1140000</v>
          </cell>
          <cell r="E179" t="str">
            <v>YOUNG</v>
          </cell>
        </row>
        <row r="180">
          <cell r="C180" t="str">
            <v>190-01</v>
          </cell>
          <cell r="D180">
            <v>1460000</v>
          </cell>
          <cell r="E180" t="str">
            <v>NELSON</v>
          </cell>
        </row>
        <row r="181">
          <cell r="C181" t="str">
            <v>200-01</v>
          </cell>
          <cell r="D181">
            <v>1190000</v>
          </cell>
          <cell r="E181" t="str">
            <v>BRANNON</v>
          </cell>
        </row>
        <row r="182">
          <cell r="C182" t="str">
            <v>194-01</v>
          </cell>
          <cell r="D182">
            <v>1490000</v>
          </cell>
          <cell r="E182" t="str">
            <v>BUTLER</v>
          </cell>
        </row>
        <row r="183">
          <cell r="C183" t="str">
            <v>205-01</v>
          </cell>
          <cell r="D183">
            <v>940000</v>
          </cell>
          <cell r="E183" t="str">
            <v>BONDS</v>
          </cell>
        </row>
        <row r="184">
          <cell r="C184" t="str">
            <v>209-01</v>
          </cell>
          <cell r="D184">
            <v>970000</v>
          </cell>
          <cell r="E184" t="str">
            <v>JACKSON</v>
          </cell>
        </row>
        <row r="185">
          <cell r="C185" t="str">
            <v>162-01</v>
          </cell>
          <cell r="D185">
            <v>1460000</v>
          </cell>
          <cell r="E185" t="str">
            <v>NELSON</v>
          </cell>
        </row>
        <row r="186">
          <cell r="C186" t="str">
            <v>213-01</v>
          </cell>
          <cell r="D186">
            <v>1140000</v>
          </cell>
          <cell r="E186" t="str">
            <v>YOUNG</v>
          </cell>
        </row>
        <row r="187">
          <cell r="C187" t="str">
            <v>143-01</v>
          </cell>
          <cell r="D187">
            <v>860000</v>
          </cell>
          <cell r="E187" t="str">
            <v>ARNOLD</v>
          </cell>
        </row>
        <row r="188">
          <cell r="C188" t="str">
            <v>111-01</v>
          </cell>
          <cell r="D188">
            <v>1100000</v>
          </cell>
          <cell r="E188" t="str">
            <v>GEBRETEKLE</v>
          </cell>
        </row>
        <row r="189">
          <cell r="C189" t="str">
            <v>122-01</v>
          </cell>
          <cell r="D189">
            <v>1360000</v>
          </cell>
          <cell r="E189" t="str">
            <v>SANTIZO</v>
          </cell>
        </row>
        <row r="190">
          <cell r="C190" t="str">
            <v>111-01</v>
          </cell>
          <cell r="D190">
            <v>1100000</v>
          </cell>
          <cell r="E190" t="str">
            <v>GEBRETEKLE</v>
          </cell>
        </row>
        <row r="191">
          <cell r="C191" t="str">
            <v>233-01</v>
          </cell>
          <cell r="D191">
            <v>1440000</v>
          </cell>
          <cell r="E191" t="str">
            <v>HONTZ</v>
          </cell>
        </row>
        <row r="192">
          <cell r="C192" t="str">
            <v>142-01</v>
          </cell>
          <cell r="D192">
            <v>1300000</v>
          </cell>
          <cell r="E192" t="str">
            <v>LEVIN</v>
          </cell>
        </row>
        <row r="193">
          <cell r="C193" t="str">
            <v>233-01</v>
          </cell>
          <cell r="D193">
            <v>1440000</v>
          </cell>
          <cell r="E193" t="str">
            <v>HONTZ</v>
          </cell>
        </row>
        <row r="194">
          <cell r="C194" t="str">
            <v>150-01</v>
          </cell>
          <cell r="D194">
            <v>1360000</v>
          </cell>
          <cell r="E194" t="str">
            <v>SANTIZO</v>
          </cell>
        </row>
        <row r="195">
          <cell r="C195" t="str">
            <v>217-01</v>
          </cell>
          <cell r="D195">
            <v>1440000</v>
          </cell>
          <cell r="E195" t="str">
            <v>HONTZ</v>
          </cell>
        </row>
        <row r="196">
          <cell r="C196" t="str">
            <v>173-01</v>
          </cell>
          <cell r="D196">
            <v>950000</v>
          </cell>
          <cell r="E196" t="str">
            <v>WEBSTER</v>
          </cell>
        </row>
        <row r="197">
          <cell r="C197" t="str">
            <v>198-01</v>
          </cell>
          <cell r="D197">
            <v>880000</v>
          </cell>
          <cell r="E197" t="str">
            <v>STEWART</v>
          </cell>
        </row>
        <row r="198">
          <cell r="C198" t="str">
            <v>177-01</v>
          </cell>
          <cell r="D198">
            <v>940000</v>
          </cell>
          <cell r="E198" t="str">
            <v>BONDS</v>
          </cell>
        </row>
        <row r="199">
          <cell r="C199" t="str">
            <v>184-01</v>
          </cell>
          <cell r="D199">
            <v>880000</v>
          </cell>
          <cell r="E199" t="str">
            <v>STEWART</v>
          </cell>
        </row>
        <row r="200">
          <cell r="C200" t="str">
            <v>178-01</v>
          </cell>
          <cell r="D200">
            <v>940000</v>
          </cell>
          <cell r="E200" t="str">
            <v>BONDS</v>
          </cell>
        </row>
        <row r="201">
          <cell r="C201" t="str">
            <v>177-01</v>
          </cell>
          <cell r="D201">
            <v>940000</v>
          </cell>
          <cell r="E201" t="str">
            <v>BONDS</v>
          </cell>
        </row>
        <row r="202">
          <cell r="C202" t="str">
            <v>216-01</v>
          </cell>
          <cell r="D202">
            <v>950000</v>
          </cell>
          <cell r="E202" t="str">
            <v>WEBSTER</v>
          </cell>
        </row>
        <row r="203">
          <cell r="C203" t="str">
            <v>167-01</v>
          </cell>
          <cell r="D203">
            <v>1260000</v>
          </cell>
          <cell r="E203" t="str">
            <v>ACKERMAN</v>
          </cell>
        </row>
        <row r="204">
          <cell r="C204" t="str">
            <v>114-01</v>
          </cell>
          <cell r="D204">
            <v>1300000</v>
          </cell>
          <cell r="E204" t="str">
            <v>LEVIN</v>
          </cell>
        </row>
        <row r="205">
          <cell r="C205" t="str">
            <v>161-01</v>
          </cell>
          <cell r="D205">
            <v>1460000</v>
          </cell>
          <cell r="E205" t="str">
            <v>NELSON</v>
          </cell>
        </row>
        <row r="206">
          <cell r="C206" t="str">
            <v>116-01</v>
          </cell>
          <cell r="D206">
            <v>860000</v>
          </cell>
          <cell r="E206" t="str">
            <v>ARNOLD</v>
          </cell>
        </row>
        <row r="207">
          <cell r="C207" t="str">
            <v>149-01</v>
          </cell>
          <cell r="D207">
            <v>1360000</v>
          </cell>
          <cell r="E207" t="str">
            <v>SANTIZO</v>
          </cell>
        </row>
        <row r="208">
          <cell r="C208" t="str">
            <v>127-01</v>
          </cell>
          <cell r="D208">
            <v>1300000</v>
          </cell>
          <cell r="E208" t="str">
            <v>LEVIN</v>
          </cell>
        </row>
        <row r="209">
          <cell r="C209" t="str">
            <v>124-01</v>
          </cell>
          <cell r="D209">
            <v>1310000</v>
          </cell>
          <cell r="E209" t="str">
            <v>MALAVE</v>
          </cell>
        </row>
        <row r="210">
          <cell r="C210" t="str">
            <v>141-01</v>
          </cell>
          <cell r="D210">
            <v>1300000</v>
          </cell>
          <cell r="E210" t="str">
            <v>LEVIN</v>
          </cell>
        </row>
        <row r="211">
          <cell r="C211" t="str">
            <v>229-01</v>
          </cell>
          <cell r="D211">
            <v>970000</v>
          </cell>
          <cell r="E211" t="str">
            <v>JACKSON</v>
          </cell>
        </row>
        <row r="212">
          <cell r="C212" t="str">
            <v>136-01</v>
          </cell>
          <cell r="D212">
            <v>1360000</v>
          </cell>
          <cell r="E212" t="str">
            <v>SANTIZO</v>
          </cell>
        </row>
        <row r="213">
          <cell r="C213" t="str">
            <v>227-01</v>
          </cell>
          <cell r="D213">
            <v>1280000</v>
          </cell>
          <cell r="E213" t="str">
            <v>BARTLETT</v>
          </cell>
        </row>
        <row r="214">
          <cell r="C214" t="str">
            <v>179-01</v>
          </cell>
          <cell r="D214">
            <v>1490000</v>
          </cell>
          <cell r="E214" t="str">
            <v>BUTLER</v>
          </cell>
        </row>
        <row r="215">
          <cell r="C215" t="str">
            <v>191-01</v>
          </cell>
          <cell r="D215">
            <v>940000</v>
          </cell>
          <cell r="E215" t="str">
            <v>BONDS</v>
          </cell>
        </row>
        <row r="216">
          <cell r="C216" t="str">
            <v>174-01</v>
          </cell>
          <cell r="D216">
            <v>950000</v>
          </cell>
          <cell r="E216" t="str">
            <v>WEBSTER</v>
          </cell>
        </row>
        <row r="217">
          <cell r="C217" t="str">
            <v>170-01</v>
          </cell>
          <cell r="D217">
            <v>880000</v>
          </cell>
          <cell r="E217" t="str">
            <v>STEWART</v>
          </cell>
        </row>
        <row r="218">
          <cell r="C218" t="str">
            <v>207-01</v>
          </cell>
          <cell r="D218">
            <v>1490000</v>
          </cell>
          <cell r="E218" t="str">
            <v>BUTLER</v>
          </cell>
        </row>
        <row r="219">
          <cell r="C219" t="str">
            <v>158-01</v>
          </cell>
          <cell r="D219">
            <v>1190000</v>
          </cell>
          <cell r="E219" t="str">
            <v>BRANNON</v>
          </cell>
        </row>
        <row r="220">
          <cell r="C220" t="str">
            <v>225-01</v>
          </cell>
          <cell r="D220">
            <v>1440000</v>
          </cell>
          <cell r="E220" t="str">
            <v>HONTZ</v>
          </cell>
        </row>
        <row r="221">
          <cell r="C221" t="str">
            <v>151-01</v>
          </cell>
          <cell r="D221">
            <v>1310000</v>
          </cell>
          <cell r="E221" t="str">
            <v>MALAVE</v>
          </cell>
        </row>
        <row r="222">
          <cell r="C222" t="str">
            <v>239-01</v>
          </cell>
          <cell r="D222">
            <v>1140000</v>
          </cell>
          <cell r="E222" t="str">
            <v>YOUNG</v>
          </cell>
        </row>
        <row r="223">
          <cell r="C223" t="str">
            <v>137-01</v>
          </cell>
          <cell r="D223">
            <v>1310000</v>
          </cell>
          <cell r="E223" t="str">
            <v>MALAVE</v>
          </cell>
        </row>
        <row r="224">
          <cell r="C224" t="str">
            <v>103-02</v>
          </cell>
          <cell r="D224">
            <v>1770000</v>
          </cell>
          <cell r="E224" t="str">
            <v>BRUDER</v>
          </cell>
        </row>
        <row r="225">
          <cell r="C225" t="str">
            <v>133-01</v>
          </cell>
          <cell r="D225">
            <v>1430000</v>
          </cell>
          <cell r="E225" t="str">
            <v>LEDERHAUSE</v>
          </cell>
        </row>
        <row r="226">
          <cell r="C226" t="str">
            <v>111-02</v>
          </cell>
          <cell r="D226">
            <v>1410000</v>
          </cell>
          <cell r="E226" t="str">
            <v>GOLIGHTLY</v>
          </cell>
        </row>
        <row r="227">
          <cell r="C227" t="str">
            <v>118-01</v>
          </cell>
          <cell r="D227">
            <v>1480000</v>
          </cell>
          <cell r="E227" t="str">
            <v>STURGEON</v>
          </cell>
        </row>
        <row r="228">
          <cell r="C228" t="str">
            <v>108-02</v>
          </cell>
          <cell r="D228">
            <v>1780000</v>
          </cell>
          <cell r="E228" t="str">
            <v>DE LA ROSA</v>
          </cell>
        </row>
        <row r="229">
          <cell r="C229" t="str">
            <v>PTC TEST4-29</v>
          </cell>
          <cell r="D229">
            <v>0</v>
          </cell>
          <cell r="E229" t="str">
            <v>HAUSER</v>
          </cell>
        </row>
        <row r="230">
          <cell r="C230" t="str">
            <v>110-02</v>
          </cell>
          <cell r="D230">
            <v>1090000</v>
          </cell>
          <cell r="E230" t="str">
            <v>SPECTOR</v>
          </cell>
        </row>
        <row r="231">
          <cell r="C231" t="str">
            <v>EXTRA 13-28</v>
          </cell>
          <cell r="D231">
            <v>530000</v>
          </cell>
          <cell r="E231" t="str">
            <v>POLLOCK</v>
          </cell>
        </row>
        <row r="232">
          <cell r="C232" t="str">
            <v>129-02</v>
          </cell>
          <cell r="D232">
            <v>1310000</v>
          </cell>
          <cell r="E232" t="str">
            <v>MALAVE</v>
          </cell>
        </row>
        <row r="233">
          <cell r="C233" t="str">
            <v>SPARE-27</v>
          </cell>
          <cell r="D233">
            <v>1290000</v>
          </cell>
          <cell r="E233" t="str">
            <v>COOLAHAN</v>
          </cell>
        </row>
        <row r="234">
          <cell r="C234" t="str">
            <v>131-02</v>
          </cell>
          <cell r="D234">
            <v>1770000</v>
          </cell>
          <cell r="E234" t="str">
            <v>BRUDER</v>
          </cell>
        </row>
        <row r="235">
          <cell r="C235" t="str">
            <v>SPARE-27</v>
          </cell>
          <cell r="D235">
            <v>1290000</v>
          </cell>
          <cell r="E235" t="str">
            <v>COOLAHAN</v>
          </cell>
        </row>
        <row r="236">
          <cell r="C236" t="str">
            <v>140-02</v>
          </cell>
          <cell r="D236">
            <v>1810000</v>
          </cell>
          <cell r="E236" t="str">
            <v>NEWELL</v>
          </cell>
        </row>
        <row r="237">
          <cell r="C237" t="str">
            <v>101-01</v>
          </cell>
          <cell r="D237">
            <v>1300000</v>
          </cell>
          <cell r="E237" t="str">
            <v>LEVIN</v>
          </cell>
        </row>
        <row r="238">
          <cell r="C238" t="str">
            <v>102-02</v>
          </cell>
          <cell r="D238">
            <v>1300000</v>
          </cell>
          <cell r="E238" t="str">
            <v>LEVIN</v>
          </cell>
        </row>
        <row r="239">
          <cell r="C239" t="str">
            <v>EXTRA 13-28</v>
          </cell>
          <cell r="D239">
            <v>530000</v>
          </cell>
          <cell r="E239" t="str">
            <v>POLLOCK</v>
          </cell>
        </row>
        <row r="240">
          <cell r="C240" t="str">
            <v>117-02</v>
          </cell>
          <cell r="D240">
            <v>1770000</v>
          </cell>
          <cell r="E240" t="str">
            <v>BRUDER</v>
          </cell>
        </row>
        <row r="241">
          <cell r="C241" t="str">
            <v>EXTRA 13-28</v>
          </cell>
          <cell r="D241">
            <v>530000</v>
          </cell>
          <cell r="E241" t="str">
            <v>POLLOCK</v>
          </cell>
        </row>
        <row r="242">
          <cell r="C242" t="str">
            <v>112-02</v>
          </cell>
          <cell r="D242">
            <v>1810000</v>
          </cell>
          <cell r="E242" t="str">
            <v>NEWELL</v>
          </cell>
        </row>
        <row r="243">
          <cell r="C243" t="str">
            <v>102-01</v>
          </cell>
          <cell r="D243">
            <v>1300000</v>
          </cell>
          <cell r="E243" t="str">
            <v>LEVIN</v>
          </cell>
        </row>
        <row r="244">
          <cell r="C244" t="str">
            <v>119-02</v>
          </cell>
          <cell r="D244">
            <v>1800000</v>
          </cell>
          <cell r="E244" t="str">
            <v>CHANDLER</v>
          </cell>
        </row>
        <row r="245">
          <cell r="C245" t="str">
            <v>PTC TEST3-29</v>
          </cell>
          <cell r="D245">
            <v>1200000</v>
          </cell>
          <cell r="E245" t="str">
            <v>CUSHING</v>
          </cell>
        </row>
        <row r="246">
          <cell r="C246" t="str">
            <v>124-02</v>
          </cell>
          <cell r="D246">
            <v>1090000</v>
          </cell>
          <cell r="E246" t="str">
            <v>SPECTOR</v>
          </cell>
        </row>
        <row r="247">
          <cell r="C247" t="str">
            <v>SPARE-27</v>
          </cell>
          <cell r="D247">
            <v>1290000</v>
          </cell>
          <cell r="E247" t="str">
            <v>COOLAHAN</v>
          </cell>
        </row>
        <row r="248">
          <cell r="C248" t="str">
            <v>133-02</v>
          </cell>
          <cell r="D248">
            <v>1800000</v>
          </cell>
          <cell r="E248" t="str">
            <v>CHANDLER</v>
          </cell>
        </row>
        <row r="249">
          <cell r="C249" t="str">
            <v>SPARE-27</v>
          </cell>
          <cell r="D249">
            <v>1290000</v>
          </cell>
          <cell r="E249" t="str">
            <v>COOLAHAN</v>
          </cell>
        </row>
        <row r="250">
          <cell r="C250" t="str">
            <v>142-02</v>
          </cell>
          <cell r="D250">
            <v>1300000</v>
          </cell>
          <cell r="E250" t="str">
            <v>LEVIN</v>
          </cell>
        </row>
        <row r="251">
          <cell r="C251" t="str">
            <v>189-01</v>
          </cell>
          <cell r="D251">
            <v>1460000</v>
          </cell>
          <cell r="E251" t="str">
            <v>NELSON</v>
          </cell>
        </row>
      </sheetData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>
        <row r="1">
          <cell r="C1" t="str">
            <v>SPARE-27</v>
          </cell>
          <cell r="D1">
            <v>1290000</v>
          </cell>
          <cell r="E1" t="str">
            <v>COOLAHAN</v>
          </cell>
        </row>
        <row r="2">
          <cell r="C2" t="str">
            <v>166-01</v>
          </cell>
          <cell r="D2">
            <v>1490000</v>
          </cell>
          <cell r="E2" t="str">
            <v>BUTLER</v>
          </cell>
        </row>
        <row r="3">
          <cell r="C3" t="str">
            <v>189-01</v>
          </cell>
          <cell r="D3">
            <v>1460000</v>
          </cell>
          <cell r="E3" t="str">
            <v>NELSON</v>
          </cell>
        </row>
        <row r="4">
          <cell r="C4" t="str">
            <v>130-01</v>
          </cell>
          <cell r="D4">
            <v>860000</v>
          </cell>
          <cell r="E4" t="str">
            <v>ARNOLD</v>
          </cell>
        </row>
        <row r="5">
          <cell r="C5" t="str">
            <v>148-01</v>
          </cell>
          <cell r="D5">
            <v>1430000</v>
          </cell>
          <cell r="E5" t="str">
            <v>LEDERHAUSE</v>
          </cell>
        </row>
        <row r="6">
          <cell r="C6" t="str">
            <v>160-01</v>
          </cell>
          <cell r="D6">
            <v>860000</v>
          </cell>
          <cell r="E6" t="str">
            <v>ARNOLD</v>
          </cell>
        </row>
        <row r="7">
          <cell r="C7" t="str">
            <v>183-01</v>
          </cell>
          <cell r="D7">
            <v>880000</v>
          </cell>
          <cell r="E7" t="str">
            <v>STEWART</v>
          </cell>
        </row>
        <row r="8">
          <cell r="C8" t="str">
            <v>197-01</v>
          </cell>
          <cell r="D8">
            <v>880000</v>
          </cell>
          <cell r="E8" t="str">
            <v>STEWART</v>
          </cell>
        </row>
        <row r="9">
          <cell r="C9" t="str">
            <v>192-01</v>
          </cell>
          <cell r="D9">
            <v>940000</v>
          </cell>
          <cell r="E9" t="str">
            <v>BONDS</v>
          </cell>
        </row>
        <row r="10">
          <cell r="C10" t="str">
            <v>231-01</v>
          </cell>
          <cell r="D10">
            <v>1140000</v>
          </cell>
          <cell r="E10" t="str">
            <v>YOUNG</v>
          </cell>
        </row>
        <row r="11">
          <cell r="C11" t="str">
            <v>147-01</v>
          </cell>
          <cell r="D11">
            <v>1430000</v>
          </cell>
          <cell r="E11" t="str">
            <v>LEDERHAUSE</v>
          </cell>
        </row>
        <row r="12">
          <cell r="C12" t="str">
            <v>235-01</v>
          </cell>
          <cell r="D12">
            <v>1280000</v>
          </cell>
          <cell r="E12" t="str">
            <v>BARTLETT</v>
          </cell>
        </row>
        <row r="13">
          <cell r="C13" t="str">
            <v>119-01</v>
          </cell>
          <cell r="D13">
            <v>1430000</v>
          </cell>
          <cell r="E13" t="str">
            <v>LEDERHAUSE</v>
          </cell>
        </row>
        <row r="14">
          <cell r="C14" t="str">
            <v>238-01</v>
          </cell>
          <cell r="D14">
            <v>970000</v>
          </cell>
          <cell r="E14" t="str">
            <v>JACKSON</v>
          </cell>
        </row>
        <row r="15">
          <cell r="C15" t="str">
            <v>115-01</v>
          </cell>
          <cell r="D15">
            <v>860000</v>
          </cell>
          <cell r="E15" t="str">
            <v>ARNOLD</v>
          </cell>
        </row>
        <row r="16">
          <cell r="C16" t="str">
            <v>243-01</v>
          </cell>
          <cell r="D16">
            <v>1280000</v>
          </cell>
          <cell r="E16" t="str">
            <v>BARTLETT</v>
          </cell>
        </row>
        <row r="17">
          <cell r="C17" t="str">
            <v>107-01</v>
          </cell>
          <cell r="D17">
            <v>1360000</v>
          </cell>
          <cell r="E17" t="str">
            <v>SANTIZO</v>
          </cell>
        </row>
        <row r="18">
          <cell r="C18" t="str">
            <v>106-02</v>
          </cell>
          <cell r="D18">
            <v>1800000</v>
          </cell>
          <cell r="E18" t="str">
            <v>CHANDLER</v>
          </cell>
        </row>
        <row r="19">
          <cell r="C19" t="str">
            <v>182-01</v>
          </cell>
          <cell r="D19">
            <v>1260000</v>
          </cell>
          <cell r="E19" t="str">
            <v>ACKERMAN</v>
          </cell>
        </row>
        <row r="20">
          <cell r="C20" t="str">
            <v>117-02</v>
          </cell>
          <cell r="D20">
            <v>1770000</v>
          </cell>
          <cell r="E20" t="str">
            <v>BRUDER</v>
          </cell>
        </row>
        <row r="21">
          <cell r="C21" t="str">
            <v>156-01</v>
          </cell>
          <cell r="D21">
            <v>1100000</v>
          </cell>
          <cell r="E21" t="str">
            <v>GEBRETEKLE</v>
          </cell>
        </row>
        <row r="22">
          <cell r="C22" t="str">
            <v>125-02</v>
          </cell>
          <cell r="D22">
            <v>1810000</v>
          </cell>
          <cell r="E22" t="str">
            <v>NEWELL</v>
          </cell>
        </row>
        <row r="23">
          <cell r="C23" t="str">
            <v>135-01</v>
          </cell>
          <cell r="D23">
            <v>1360000</v>
          </cell>
          <cell r="E23" t="str">
            <v>SANTIZO</v>
          </cell>
        </row>
        <row r="24">
          <cell r="C24" t="str">
            <v>204-01</v>
          </cell>
          <cell r="D24">
            <v>1460000</v>
          </cell>
          <cell r="E24" t="str">
            <v>NELSON</v>
          </cell>
        </row>
        <row r="25">
          <cell r="C25" t="str">
            <v>125-01</v>
          </cell>
          <cell r="D25">
            <v>1100000</v>
          </cell>
          <cell r="E25" t="str">
            <v>GEBRETEKLE</v>
          </cell>
        </row>
        <row r="26">
          <cell r="C26" t="str">
            <v>225-01</v>
          </cell>
          <cell r="D26">
            <v>1440000</v>
          </cell>
          <cell r="E26" t="str">
            <v>HONTZ</v>
          </cell>
        </row>
        <row r="27">
          <cell r="C27" t="str">
            <v>111-01</v>
          </cell>
          <cell r="D27">
            <v>1100000</v>
          </cell>
          <cell r="E27" t="str">
            <v>GEBRETEKLE</v>
          </cell>
        </row>
        <row r="28">
          <cell r="C28" t="str">
            <v>235-01</v>
          </cell>
          <cell r="D28">
            <v>1280000</v>
          </cell>
          <cell r="E28" t="str">
            <v>BARTLETT</v>
          </cell>
        </row>
        <row r="29">
          <cell r="C29" t="str">
            <v>EXTRA 13-28</v>
          </cell>
          <cell r="D29">
            <v>530000</v>
          </cell>
          <cell r="E29" t="str">
            <v>POLLOCK</v>
          </cell>
        </row>
        <row r="30">
          <cell r="C30" t="str">
            <v>232-01</v>
          </cell>
          <cell r="D30">
            <v>1140000</v>
          </cell>
          <cell r="E30" t="str">
            <v>YOUNG</v>
          </cell>
        </row>
        <row r="31">
          <cell r="C31" t="str">
            <v>EXTRA 13-28</v>
          </cell>
          <cell r="D31">
            <v>530000</v>
          </cell>
          <cell r="E31" t="str">
            <v>POLLOCK</v>
          </cell>
        </row>
        <row r="32">
          <cell r="C32" t="str">
            <v>239-01</v>
          </cell>
          <cell r="D32">
            <v>1140000</v>
          </cell>
          <cell r="E32" t="str">
            <v>YOUNG</v>
          </cell>
        </row>
        <row r="33">
          <cell r="C33" t="str">
            <v>EXTRA 13-28</v>
          </cell>
          <cell r="D33">
            <v>530000</v>
          </cell>
          <cell r="E33" t="str">
            <v>POLLOCK</v>
          </cell>
        </row>
        <row r="34">
          <cell r="C34" t="str">
            <v>122-02</v>
          </cell>
          <cell r="D34">
            <v>1780000</v>
          </cell>
          <cell r="E34" t="str">
            <v>DE LA ROSA</v>
          </cell>
        </row>
        <row r="35">
          <cell r="C35" t="str">
            <v>EXTRA 13-28</v>
          </cell>
          <cell r="D35">
            <v>530000</v>
          </cell>
          <cell r="E35" t="str">
            <v>POLLOCK</v>
          </cell>
        </row>
        <row r="36">
          <cell r="C36" t="str">
            <v>126-02</v>
          </cell>
          <cell r="D36">
            <v>1810000</v>
          </cell>
          <cell r="E36" t="str">
            <v>NEWELL</v>
          </cell>
        </row>
        <row r="37">
          <cell r="C37" t="str">
            <v>EXTRA 13-28</v>
          </cell>
          <cell r="D37">
            <v>530000</v>
          </cell>
          <cell r="E37" t="str">
            <v>POLLOCK</v>
          </cell>
        </row>
        <row r="38">
          <cell r="C38" t="str">
            <v>130-02</v>
          </cell>
          <cell r="D38">
            <v>1310000</v>
          </cell>
          <cell r="E38" t="str">
            <v>MALAVE</v>
          </cell>
        </row>
        <row r="39">
          <cell r="C39" t="str">
            <v>121-03</v>
          </cell>
          <cell r="D39">
            <v>1780000</v>
          </cell>
          <cell r="E39" t="str">
            <v>DE LA ROSA</v>
          </cell>
        </row>
        <row r="40">
          <cell r="C40" t="str">
            <v>132-02</v>
          </cell>
          <cell r="D40">
            <v>1770000</v>
          </cell>
          <cell r="E40" t="str">
            <v>BRUDER</v>
          </cell>
        </row>
        <row r="41">
          <cell r="C41" t="str">
            <v>115-03</v>
          </cell>
          <cell r="D41">
            <v>1090000</v>
          </cell>
          <cell r="E41" t="str">
            <v>SPECTOR</v>
          </cell>
        </row>
        <row r="42">
          <cell r="C42" t="str">
            <v>139-02</v>
          </cell>
          <cell r="D42">
            <v>1810000</v>
          </cell>
          <cell r="E42" t="str">
            <v>NEWELL</v>
          </cell>
        </row>
        <row r="43">
          <cell r="C43" t="str">
            <v>106-03</v>
          </cell>
          <cell r="D43">
            <v>1800000</v>
          </cell>
          <cell r="E43" t="str">
            <v>CHANDLER</v>
          </cell>
        </row>
        <row r="44">
          <cell r="C44" t="str">
            <v>136-02</v>
          </cell>
          <cell r="D44">
            <v>1780000</v>
          </cell>
          <cell r="E44" t="str">
            <v>DE LA ROSA</v>
          </cell>
        </row>
        <row r="45">
          <cell r="C45" t="str">
            <v>106-03</v>
          </cell>
          <cell r="D45">
            <v>1800000</v>
          </cell>
          <cell r="E45" t="str">
            <v>CHANDLER</v>
          </cell>
        </row>
        <row r="46">
          <cell r="C46" t="str">
            <v>163-02</v>
          </cell>
          <cell r="D46">
            <v>1840000</v>
          </cell>
          <cell r="E46" t="str">
            <v>CANFIELD</v>
          </cell>
        </row>
        <row r="47">
          <cell r="C47" t="str">
            <v>111-03</v>
          </cell>
          <cell r="D47">
            <v>1810000</v>
          </cell>
          <cell r="E47" t="str">
            <v>NEWELL</v>
          </cell>
        </row>
        <row r="48">
          <cell r="C48" t="str">
            <v>175-02</v>
          </cell>
          <cell r="D48">
            <v>1290000</v>
          </cell>
          <cell r="E48" t="str">
            <v>COOLAHAN</v>
          </cell>
        </row>
        <row r="49">
          <cell r="C49" t="str">
            <v>109-03</v>
          </cell>
          <cell r="D49">
            <v>1260000</v>
          </cell>
          <cell r="E49" t="str">
            <v>ACKERMAN</v>
          </cell>
        </row>
        <row r="50">
          <cell r="C50" t="str">
            <v>172-02</v>
          </cell>
          <cell r="D50">
            <v>1830000</v>
          </cell>
          <cell r="E50" t="str">
            <v>YORK</v>
          </cell>
        </row>
        <row r="51">
          <cell r="C51" t="str">
            <v>102-03</v>
          </cell>
          <cell r="D51">
            <v>1770000</v>
          </cell>
          <cell r="E51" t="str">
            <v>BRUDER</v>
          </cell>
        </row>
        <row r="52">
          <cell r="C52" t="str">
            <v>183-02</v>
          </cell>
          <cell r="D52">
            <v>1200000</v>
          </cell>
          <cell r="E52" t="str">
            <v>CUSHING</v>
          </cell>
        </row>
        <row r="53">
          <cell r="C53" t="str">
            <v>240-02</v>
          </cell>
          <cell r="D53">
            <v>970000</v>
          </cell>
          <cell r="E53" t="str">
            <v>JACKSON</v>
          </cell>
        </row>
        <row r="54">
          <cell r="C54" t="str">
            <v>182-02</v>
          </cell>
          <cell r="D54">
            <v>1260000</v>
          </cell>
          <cell r="E54" t="str">
            <v>ACKERMAN</v>
          </cell>
        </row>
        <row r="55">
          <cell r="C55" t="str">
            <v>236-02</v>
          </cell>
          <cell r="D55">
            <v>1760000</v>
          </cell>
          <cell r="E55" t="str">
            <v>STRICKLAND</v>
          </cell>
        </row>
        <row r="56">
          <cell r="C56" t="str">
            <v>189-02</v>
          </cell>
          <cell r="D56">
            <v>1840000</v>
          </cell>
          <cell r="E56" t="str">
            <v>CANFIELD</v>
          </cell>
        </row>
        <row r="57">
          <cell r="C57" t="str">
            <v>234-02</v>
          </cell>
          <cell r="D57">
            <v>1740000</v>
          </cell>
          <cell r="E57" t="str">
            <v>STORY</v>
          </cell>
        </row>
        <row r="58">
          <cell r="C58" t="str">
            <v>184-02</v>
          </cell>
          <cell r="D58">
            <v>1200000</v>
          </cell>
          <cell r="E58" t="str">
            <v>CUSHING</v>
          </cell>
        </row>
        <row r="59">
          <cell r="C59" t="str">
            <v>232-02</v>
          </cell>
          <cell r="D59">
            <v>970000</v>
          </cell>
          <cell r="E59" t="str">
            <v>JACKSON</v>
          </cell>
        </row>
        <row r="60">
          <cell r="C60" t="str">
            <v>190-02</v>
          </cell>
          <cell r="D60">
            <v>1840000</v>
          </cell>
          <cell r="E60" t="str">
            <v>CANFIELD</v>
          </cell>
        </row>
        <row r="61">
          <cell r="C61" t="str">
            <v>235-02</v>
          </cell>
          <cell r="D61">
            <v>1760000</v>
          </cell>
          <cell r="E61" t="str">
            <v>STRICKLAND</v>
          </cell>
        </row>
        <row r="62">
          <cell r="C62" t="str">
            <v>199-02</v>
          </cell>
          <cell r="D62">
            <v>1830000</v>
          </cell>
          <cell r="E62" t="str">
            <v>YORK</v>
          </cell>
        </row>
        <row r="63">
          <cell r="C63" t="str">
            <v>224-02</v>
          </cell>
          <cell r="D63">
            <v>970000</v>
          </cell>
          <cell r="E63" t="str">
            <v>JACKSON</v>
          </cell>
        </row>
        <row r="64">
          <cell r="C64" t="str">
            <v>215-02</v>
          </cell>
          <cell r="D64">
            <v>950000</v>
          </cell>
          <cell r="E64" t="str">
            <v>WEBSTER</v>
          </cell>
        </row>
        <row r="65">
          <cell r="C65" t="str">
            <v>218-02</v>
          </cell>
          <cell r="D65">
            <v>1740000</v>
          </cell>
          <cell r="E65" t="str">
            <v>STORY</v>
          </cell>
        </row>
        <row r="66">
          <cell r="C66" t="str">
            <v>212-02</v>
          </cell>
          <cell r="D66">
            <v>1750000</v>
          </cell>
          <cell r="E66" t="str">
            <v>REBOLETTI</v>
          </cell>
        </row>
        <row r="67">
          <cell r="C67" t="str">
            <v>219-02</v>
          </cell>
          <cell r="D67">
            <v>1760000</v>
          </cell>
          <cell r="E67" t="str">
            <v>STRICKLAND</v>
          </cell>
        </row>
        <row r="68">
          <cell r="C68" t="str">
            <v>229-02</v>
          </cell>
          <cell r="D68">
            <v>1140000</v>
          </cell>
          <cell r="E68" t="str">
            <v>YOUNG</v>
          </cell>
        </row>
        <row r="69">
          <cell r="C69" t="str">
            <v>203-02</v>
          </cell>
          <cell r="D69">
            <v>1840000</v>
          </cell>
          <cell r="E69" t="str">
            <v>CANFIELD</v>
          </cell>
        </row>
        <row r="70">
          <cell r="C70" t="str">
            <v>231-02</v>
          </cell>
          <cell r="D70">
            <v>970000</v>
          </cell>
          <cell r="E70" t="str">
            <v>JACKSON</v>
          </cell>
        </row>
        <row r="71">
          <cell r="C71" t="str">
            <v>197-02</v>
          </cell>
          <cell r="D71">
            <v>1750000</v>
          </cell>
          <cell r="E71" t="str">
            <v>REBOLETTI</v>
          </cell>
        </row>
        <row r="72">
          <cell r="C72" t="str">
            <v>230-02</v>
          </cell>
          <cell r="D72">
            <v>1140000</v>
          </cell>
          <cell r="E72" t="str">
            <v>YOUNG</v>
          </cell>
        </row>
        <row r="73">
          <cell r="C73" t="str">
            <v>184-02</v>
          </cell>
          <cell r="D73">
            <v>1200000</v>
          </cell>
          <cell r="E73" t="str">
            <v>CUSHING</v>
          </cell>
        </row>
        <row r="74">
          <cell r="C74" t="str">
            <v>237-02</v>
          </cell>
          <cell r="D74">
            <v>1140000</v>
          </cell>
          <cell r="E74" t="str">
            <v>YOUNG</v>
          </cell>
        </row>
        <row r="75">
          <cell r="C75" t="str">
            <v>189-02</v>
          </cell>
          <cell r="D75">
            <v>1840000</v>
          </cell>
          <cell r="E75" t="str">
            <v>CANFIELD</v>
          </cell>
        </row>
        <row r="76">
          <cell r="C76" t="str">
            <v>241-02</v>
          </cell>
          <cell r="D76">
            <v>1740000</v>
          </cell>
          <cell r="E76" t="str">
            <v>STORY</v>
          </cell>
        </row>
        <row r="77">
          <cell r="C77" t="str">
            <v>180-02</v>
          </cell>
          <cell r="D77">
            <v>1340000</v>
          </cell>
          <cell r="E77" t="str">
            <v>BEAM</v>
          </cell>
        </row>
        <row r="78">
          <cell r="C78" t="str">
            <v>243-02</v>
          </cell>
          <cell r="D78">
            <v>1760000</v>
          </cell>
          <cell r="E78" t="str">
            <v>STRICKLAND</v>
          </cell>
        </row>
        <row r="79">
          <cell r="C79" t="str">
            <v>178-02</v>
          </cell>
          <cell r="D79">
            <v>1290000</v>
          </cell>
          <cell r="E79" t="str">
            <v>COOLAHAN</v>
          </cell>
        </row>
        <row r="80">
          <cell r="C80" t="str">
            <v>101-03</v>
          </cell>
          <cell r="D80">
            <v>1770000</v>
          </cell>
          <cell r="E80" t="str">
            <v>BRUDER</v>
          </cell>
        </row>
        <row r="81">
          <cell r="C81" t="str">
            <v>172-02</v>
          </cell>
          <cell r="D81">
            <v>1830000</v>
          </cell>
          <cell r="E81" t="str">
            <v>YORK</v>
          </cell>
        </row>
        <row r="82">
          <cell r="C82" t="str">
            <v>102-03</v>
          </cell>
          <cell r="D82">
            <v>1770000</v>
          </cell>
          <cell r="E82" t="str">
            <v>BRUDER</v>
          </cell>
        </row>
        <row r="83">
          <cell r="C83" t="str">
            <v>175-02</v>
          </cell>
          <cell r="D83">
            <v>1840000</v>
          </cell>
          <cell r="E83" t="str">
            <v>CANFIELD</v>
          </cell>
        </row>
        <row r="84">
          <cell r="C84" t="str">
            <v>107-03</v>
          </cell>
          <cell r="D84">
            <v>1780000</v>
          </cell>
          <cell r="E84" t="str">
            <v>DE LA ROSA</v>
          </cell>
        </row>
        <row r="85">
          <cell r="C85" t="str">
            <v>175-02</v>
          </cell>
          <cell r="D85">
            <v>1840000</v>
          </cell>
          <cell r="E85" t="str">
            <v>CANFIELD</v>
          </cell>
        </row>
        <row r="86">
          <cell r="C86" t="str">
            <v>104-03</v>
          </cell>
          <cell r="D86">
            <v>1110000</v>
          </cell>
          <cell r="E86" t="str">
            <v>STARKS</v>
          </cell>
        </row>
        <row r="87">
          <cell r="C87" t="str">
            <v>168-02</v>
          </cell>
          <cell r="D87">
            <v>1260000</v>
          </cell>
          <cell r="E87" t="str">
            <v>ACKERMAN</v>
          </cell>
        </row>
        <row r="88">
          <cell r="C88" t="str">
            <v>108-03</v>
          </cell>
          <cell r="D88">
            <v>1780000</v>
          </cell>
          <cell r="E88" t="str">
            <v>DE LA ROSA</v>
          </cell>
        </row>
        <row r="89">
          <cell r="C89" t="str">
            <v>173-02</v>
          </cell>
          <cell r="D89">
            <v>950000</v>
          </cell>
          <cell r="E89" t="str">
            <v>WEBSTER</v>
          </cell>
        </row>
        <row r="90">
          <cell r="C90" t="str">
            <v>SPARE-27</v>
          </cell>
          <cell r="D90">
            <v>1290000</v>
          </cell>
          <cell r="E90" t="str">
            <v>COOLAHAN</v>
          </cell>
        </row>
        <row r="91">
          <cell r="C91" t="str">
            <v>166-02</v>
          </cell>
          <cell r="D91">
            <v>1340000</v>
          </cell>
          <cell r="E91" t="str">
            <v>BEAM</v>
          </cell>
        </row>
        <row r="92">
          <cell r="C92" t="str">
            <v>EXTRA 13-28</v>
          </cell>
          <cell r="D92">
            <v>530000</v>
          </cell>
          <cell r="E92" t="str">
            <v>POLLOCK</v>
          </cell>
        </row>
        <row r="93">
          <cell r="C93" t="str">
            <v>169-02</v>
          </cell>
          <cell r="D93">
            <v>1750000</v>
          </cell>
          <cell r="E93" t="str">
            <v>REBOLETTI</v>
          </cell>
        </row>
        <row r="94">
          <cell r="C94" t="str">
            <v>EXTRA 13-28</v>
          </cell>
          <cell r="D94">
            <v>530000</v>
          </cell>
          <cell r="E94" t="str">
            <v>POLLOCK</v>
          </cell>
        </row>
        <row r="95">
          <cell r="C95" t="str">
            <v>154-02</v>
          </cell>
          <cell r="D95">
            <v>1260000</v>
          </cell>
          <cell r="E95" t="str">
            <v>ACKERMAN</v>
          </cell>
        </row>
        <row r="96">
          <cell r="C96" t="str">
            <v>EXTRA 13-28</v>
          </cell>
          <cell r="D96">
            <v>530000</v>
          </cell>
          <cell r="E96" t="str">
            <v>POLLOCK</v>
          </cell>
        </row>
        <row r="97">
          <cell r="C97" t="str">
            <v>150-02</v>
          </cell>
          <cell r="D97">
            <v>1780000</v>
          </cell>
          <cell r="E97" t="str">
            <v>DE LA ROSA</v>
          </cell>
        </row>
        <row r="98">
          <cell r="C98" t="str">
            <v>101-01</v>
          </cell>
          <cell r="D98">
            <v>1300000</v>
          </cell>
          <cell r="E98" t="str">
            <v>LEVIN</v>
          </cell>
        </row>
        <row r="99">
          <cell r="C99" t="str">
            <v>151-02</v>
          </cell>
          <cell r="D99">
            <v>1090000</v>
          </cell>
          <cell r="E99" t="str">
            <v>SPECTOR</v>
          </cell>
        </row>
        <row r="100">
          <cell r="C100" t="str">
            <v>105-01</v>
          </cell>
          <cell r="D100">
            <v>1430000</v>
          </cell>
          <cell r="E100" t="str">
            <v>LEDERHAUSE</v>
          </cell>
        </row>
        <row r="101">
          <cell r="C101" t="str">
            <v>149-02</v>
          </cell>
          <cell r="D101">
            <v>1780000</v>
          </cell>
          <cell r="E101" t="str">
            <v>DE LA ROSA</v>
          </cell>
        </row>
        <row r="102">
          <cell r="C102" t="str">
            <v>112-01</v>
          </cell>
          <cell r="D102">
            <v>1100000</v>
          </cell>
          <cell r="E102" t="str">
            <v>GEBRETEKLE</v>
          </cell>
        </row>
        <row r="103">
          <cell r="C103" t="str">
            <v>147-02</v>
          </cell>
          <cell r="D103">
            <v>1800000</v>
          </cell>
          <cell r="E103" t="str">
            <v>CHANDLER</v>
          </cell>
        </row>
        <row r="104">
          <cell r="C104" t="str">
            <v>121-01</v>
          </cell>
          <cell r="D104">
            <v>1360000</v>
          </cell>
          <cell r="E104" t="str">
            <v>SANTIZO</v>
          </cell>
        </row>
        <row r="105">
          <cell r="C105" t="str">
            <v>145-02</v>
          </cell>
          <cell r="D105">
            <v>1770000</v>
          </cell>
          <cell r="E105" t="str">
            <v>BRUDER</v>
          </cell>
        </row>
        <row r="106">
          <cell r="C106" t="str">
            <v>140-01</v>
          </cell>
          <cell r="D106">
            <v>1100000</v>
          </cell>
          <cell r="E106" t="str">
            <v>GEBRETEKLE</v>
          </cell>
        </row>
        <row r="107">
          <cell r="C107" t="str">
            <v>138-02</v>
          </cell>
          <cell r="D107">
            <v>1090000</v>
          </cell>
          <cell r="E107" t="str">
            <v>SPECTOR</v>
          </cell>
        </row>
        <row r="108">
          <cell r="C108" t="str">
            <v>153-01</v>
          </cell>
          <cell r="D108">
            <v>1260000</v>
          </cell>
          <cell r="E108" t="str">
            <v>ACKERMAN</v>
          </cell>
        </row>
        <row r="109">
          <cell r="C109" t="str">
            <v>143-02</v>
          </cell>
          <cell r="D109">
            <v>1310000</v>
          </cell>
          <cell r="E109" t="str">
            <v>MALAVE</v>
          </cell>
        </row>
        <row r="110">
          <cell r="C110" t="str">
            <v>152-01</v>
          </cell>
          <cell r="D110">
            <v>1310000</v>
          </cell>
          <cell r="E110" t="str">
            <v>MALAVE</v>
          </cell>
        </row>
        <row r="111">
          <cell r="C111" t="str">
            <v>130-02</v>
          </cell>
          <cell r="D111">
            <v>1310000</v>
          </cell>
          <cell r="E111" t="str">
            <v>MALAVE</v>
          </cell>
        </row>
        <row r="112">
          <cell r="C112" t="str">
            <v>163-01</v>
          </cell>
          <cell r="D112">
            <v>940000</v>
          </cell>
          <cell r="E112" t="str">
            <v>BONDS</v>
          </cell>
        </row>
        <row r="113">
          <cell r="C113" t="str">
            <v>128-02</v>
          </cell>
          <cell r="D113">
            <v>1300000</v>
          </cell>
          <cell r="E113" t="str">
            <v>LEVIN</v>
          </cell>
        </row>
        <row r="114">
          <cell r="C114" t="str">
            <v>189-01</v>
          </cell>
          <cell r="D114">
            <v>1460000</v>
          </cell>
          <cell r="E114" t="str">
            <v>NELSON</v>
          </cell>
        </row>
        <row r="115">
          <cell r="C115" t="str">
            <v>121-02</v>
          </cell>
          <cell r="D115">
            <v>1780000</v>
          </cell>
          <cell r="E115" t="str">
            <v>DE LA ROSA</v>
          </cell>
        </row>
        <row r="116">
          <cell r="C116" t="str">
            <v>188-01</v>
          </cell>
          <cell r="D116">
            <v>950000</v>
          </cell>
          <cell r="E116" t="str">
            <v>WEBSTER</v>
          </cell>
        </row>
        <row r="117">
          <cell r="C117" t="str">
            <v>109-02</v>
          </cell>
          <cell r="D117">
            <v>1090000</v>
          </cell>
          <cell r="E117" t="str">
            <v>SPECTOR</v>
          </cell>
        </row>
        <row r="118">
          <cell r="C118" t="str">
            <v>195-01</v>
          </cell>
          <cell r="D118">
            <v>1260000</v>
          </cell>
          <cell r="E118" t="str">
            <v>ACKERMAN</v>
          </cell>
        </row>
        <row r="119">
          <cell r="C119" t="str">
            <v>235-01</v>
          </cell>
          <cell r="D119">
            <v>1280000</v>
          </cell>
          <cell r="E119" t="str">
            <v>BARTLETT</v>
          </cell>
        </row>
        <row r="120">
          <cell r="C120" t="str">
            <v>109-01</v>
          </cell>
          <cell r="D120">
            <v>1310000</v>
          </cell>
          <cell r="E120" t="str">
            <v>MALAVE</v>
          </cell>
        </row>
        <row r="121">
          <cell r="C121" t="str">
            <v>228-01</v>
          </cell>
          <cell r="D121">
            <v>1280000</v>
          </cell>
          <cell r="E121" t="str">
            <v>BARTLETT</v>
          </cell>
        </row>
        <row r="122">
          <cell r="C122" t="str">
            <v>121-01</v>
          </cell>
          <cell r="D122">
            <v>1360000</v>
          </cell>
          <cell r="E122" t="str">
            <v>SANTIZO</v>
          </cell>
        </row>
        <row r="123">
          <cell r="C123" t="str">
            <v>222-01</v>
          </cell>
          <cell r="D123">
            <v>970000</v>
          </cell>
          <cell r="E123" t="str">
            <v>JACKSON</v>
          </cell>
        </row>
        <row r="124">
          <cell r="C124" t="str">
            <v>123-01</v>
          </cell>
          <cell r="D124">
            <v>1310000</v>
          </cell>
          <cell r="E124" t="str">
            <v>MALAVE</v>
          </cell>
        </row>
        <row r="125">
          <cell r="C125" t="str">
            <v>220-01</v>
          </cell>
          <cell r="D125">
            <v>1280000</v>
          </cell>
          <cell r="E125" t="str">
            <v>BARTLETT</v>
          </cell>
        </row>
        <row r="126">
          <cell r="C126" t="str">
            <v>133-01</v>
          </cell>
          <cell r="D126">
            <v>1430000</v>
          </cell>
          <cell r="E126" t="str">
            <v>LEDERHAUSE</v>
          </cell>
        </row>
        <row r="127">
          <cell r="C127" t="str">
            <v>210-01</v>
          </cell>
          <cell r="D127">
            <v>970000</v>
          </cell>
          <cell r="E127" t="str">
            <v>JACKSON</v>
          </cell>
        </row>
        <row r="128">
          <cell r="C128" t="str">
            <v>154-01</v>
          </cell>
          <cell r="D128">
            <v>1260000</v>
          </cell>
          <cell r="E128" t="str">
            <v>ACKERMAN</v>
          </cell>
        </row>
        <row r="129">
          <cell r="C129" t="str">
            <v>208-01</v>
          </cell>
          <cell r="D129">
            <v>1490000</v>
          </cell>
          <cell r="E129" t="str">
            <v>BUTLER</v>
          </cell>
        </row>
        <row r="130">
          <cell r="C130" t="str">
            <v>165-01</v>
          </cell>
          <cell r="D130">
            <v>1490000</v>
          </cell>
          <cell r="E130" t="str">
            <v>BUTLER</v>
          </cell>
        </row>
        <row r="131">
          <cell r="C131" t="str">
            <v>211-01</v>
          </cell>
          <cell r="D131">
            <v>880000</v>
          </cell>
          <cell r="E131" t="str">
            <v>STEWART</v>
          </cell>
        </row>
        <row r="132">
          <cell r="C132" t="str">
            <v>168-01</v>
          </cell>
          <cell r="D132">
            <v>1260000</v>
          </cell>
          <cell r="E132" t="str">
            <v>ACKERMAN</v>
          </cell>
        </row>
        <row r="133">
          <cell r="C133" t="str">
            <v>116-02</v>
          </cell>
          <cell r="D133">
            <v>1310000</v>
          </cell>
          <cell r="E133" t="str">
            <v>MALAVE</v>
          </cell>
        </row>
        <row r="134">
          <cell r="C134" t="str">
            <v>175-01</v>
          </cell>
          <cell r="D134">
            <v>1460000</v>
          </cell>
          <cell r="E134" t="str">
            <v>NELSON</v>
          </cell>
        </row>
        <row r="135">
          <cell r="C135" t="str">
            <v>123-02</v>
          </cell>
          <cell r="D135">
            <v>1090000</v>
          </cell>
          <cell r="E135" t="str">
            <v>SPECTOR</v>
          </cell>
        </row>
        <row r="136">
          <cell r="C136" t="str">
            <v>186-01</v>
          </cell>
          <cell r="D136">
            <v>1190000</v>
          </cell>
          <cell r="E136" t="str">
            <v>BRANNON</v>
          </cell>
        </row>
        <row r="137">
          <cell r="C137" t="str">
            <v>113-02</v>
          </cell>
          <cell r="D137">
            <v>1300000</v>
          </cell>
          <cell r="E137" t="str">
            <v>LEVIN</v>
          </cell>
        </row>
        <row r="138">
          <cell r="C138" t="str">
            <v>203-01</v>
          </cell>
          <cell r="D138">
            <v>1460000</v>
          </cell>
          <cell r="E138" t="str">
            <v>NELSON</v>
          </cell>
        </row>
        <row r="139">
          <cell r="C139" t="str">
            <v>107-02</v>
          </cell>
          <cell r="D139">
            <v>1780000</v>
          </cell>
          <cell r="E139" t="str">
            <v>DE LA ROSA</v>
          </cell>
        </row>
        <row r="140">
          <cell r="C140" t="str">
            <v>215-01</v>
          </cell>
          <cell r="D140">
            <v>950000</v>
          </cell>
          <cell r="E140" t="str">
            <v>WEBSTER</v>
          </cell>
        </row>
        <row r="141">
          <cell r="C141" t="str">
            <v>101-02</v>
          </cell>
          <cell r="D141">
            <v>1300000</v>
          </cell>
          <cell r="E141" t="str">
            <v>LEVIN</v>
          </cell>
        </row>
        <row r="142">
          <cell r="C142" t="str">
            <v>131-01</v>
          </cell>
          <cell r="D142">
            <v>1480000</v>
          </cell>
          <cell r="E142" t="str">
            <v>STURGEON</v>
          </cell>
        </row>
        <row r="143">
          <cell r="C143" t="str">
            <v>309-01</v>
          </cell>
          <cell r="D143">
            <v>970000</v>
          </cell>
          <cell r="E143" t="str">
            <v>JACKSON</v>
          </cell>
        </row>
        <row r="144">
          <cell r="C144" t="str">
            <v>126-01</v>
          </cell>
          <cell r="D144">
            <v>1100000</v>
          </cell>
          <cell r="E144" t="str">
            <v>GEBRETEKLE</v>
          </cell>
        </row>
        <row r="145">
          <cell r="C145" t="str">
            <v>214-01</v>
          </cell>
          <cell r="D145">
            <v>1140000</v>
          </cell>
          <cell r="E145" t="str">
            <v>YOUNG</v>
          </cell>
        </row>
        <row r="146">
          <cell r="C146" t="str">
            <v>133-01</v>
          </cell>
          <cell r="D146">
            <v>1430000</v>
          </cell>
          <cell r="E146" t="str">
            <v>LEDERHAUSE</v>
          </cell>
        </row>
        <row r="147">
          <cell r="C147" t="str">
            <v>218-01</v>
          </cell>
          <cell r="D147">
            <v>1440000</v>
          </cell>
          <cell r="E147" t="str">
            <v>HONTZ</v>
          </cell>
        </row>
        <row r="148">
          <cell r="C148" t="str">
            <v>146-01</v>
          </cell>
          <cell r="D148">
            <v>1480000</v>
          </cell>
          <cell r="E148" t="str">
            <v>STURGEON</v>
          </cell>
        </row>
        <row r="149">
          <cell r="C149" t="str">
            <v>212-01</v>
          </cell>
          <cell r="D149">
            <v>880000</v>
          </cell>
          <cell r="E149" t="str">
            <v>STEWART</v>
          </cell>
        </row>
        <row r="150">
          <cell r="C150" t="str">
            <v>155-01</v>
          </cell>
          <cell r="D150">
            <v>1100000</v>
          </cell>
          <cell r="E150" t="str">
            <v>GEBRETEKLE</v>
          </cell>
        </row>
        <row r="151">
          <cell r="C151" t="str">
            <v>217-01</v>
          </cell>
          <cell r="D151">
            <v>1440000</v>
          </cell>
          <cell r="E151" t="str">
            <v>HONTZ</v>
          </cell>
        </row>
        <row r="152">
          <cell r="C152" t="str">
            <v>159-01</v>
          </cell>
          <cell r="D152">
            <v>860000</v>
          </cell>
          <cell r="E152" t="str">
            <v>ARNOLD</v>
          </cell>
        </row>
        <row r="153">
          <cell r="C153" t="str">
            <v>196-01</v>
          </cell>
          <cell r="D153">
            <v>1260000</v>
          </cell>
          <cell r="E153" t="str">
            <v>ACKERMAN</v>
          </cell>
        </row>
        <row r="154">
          <cell r="C154" t="str">
            <v>169-01</v>
          </cell>
          <cell r="D154">
            <v>880000</v>
          </cell>
          <cell r="E154" t="str">
            <v>STEWART</v>
          </cell>
        </row>
        <row r="155">
          <cell r="C155" t="str">
            <v>201-01</v>
          </cell>
          <cell r="D155">
            <v>950000</v>
          </cell>
          <cell r="E155" t="str">
            <v>WEBSTER</v>
          </cell>
        </row>
        <row r="156">
          <cell r="C156" t="str">
            <v>205-01</v>
          </cell>
          <cell r="D156">
            <v>940000</v>
          </cell>
          <cell r="E156" t="str">
            <v>BONDS</v>
          </cell>
        </row>
        <row r="157">
          <cell r="C157" t="str">
            <v>199-01</v>
          </cell>
          <cell r="D157">
            <v>1190000</v>
          </cell>
          <cell r="E157" t="str">
            <v>BRANNON</v>
          </cell>
        </row>
        <row r="158">
          <cell r="C158" t="str">
            <v>207-01</v>
          </cell>
          <cell r="D158">
            <v>1490000</v>
          </cell>
          <cell r="E158" t="str">
            <v>BUTLER</v>
          </cell>
        </row>
        <row r="159">
          <cell r="C159" t="str">
            <v>176-01</v>
          </cell>
          <cell r="D159">
            <v>1460000</v>
          </cell>
          <cell r="E159" t="str">
            <v>NELSON</v>
          </cell>
        </row>
        <row r="160">
          <cell r="C160" t="str">
            <v>202-01</v>
          </cell>
          <cell r="D160">
            <v>950000</v>
          </cell>
          <cell r="E160" t="str">
            <v>WEBSTER</v>
          </cell>
        </row>
        <row r="161">
          <cell r="C161" t="str">
            <v>177-01</v>
          </cell>
          <cell r="D161">
            <v>940000</v>
          </cell>
          <cell r="E161" t="str">
            <v>BONDS</v>
          </cell>
        </row>
        <row r="162">
          <cell r="C162" t="str">
            <v>206-01</v>
          </cell>
          <cell r="D162">
            <v>940000</v>
          </cell>
          <cell r="E162" t="str">
            <v>BONDS</v>
          </cell>
        </row>
        <row r="163">
          <cell r="C163" t="str">
            <v>177-01</v>
          </cell>
          <cell r="D163">
            <v>940000</v>
          </cell>
          <cell r="E163" t="str">
            <v>BONDS</v>
          </cell>
        </row>
        <row r="164">
          <cell r="C164" t="str">
            <v>213-01</v>
          </cell>
          <cell r="D164">
            <v>1140000</v>
          </cell>
          <cell r="E164" t="str">
            <v>YOUNG</v>
          </cell>
        </row>
        <row r="165">
          <cell r="C165" t="str">
            <v>163-01</v>
          </cell>
          <cell r="D165">
            <v>940000</v>
          </cell>
          <cell r="E165" t="str">
            <v>BONDS</v>
          </cell>
        </row>
        <row r="166">
          <cell r="C166" t="str">
            <v>219-01</v>
          </cell>
          <cell r="D166">
            <v>1280000</v>
          </cell>
          <cell r="E166" t="str">
            <v>BARTLETT</v>
          </cell>
        </row>
        <row r="167">
          <cell r="C167" t="str">
            <v>144-01</v>
          </cell>
          <cell r="D167">
            <v>860000</v>
          </cell>
          <cell r="E167" t="str">
            <v>ARNOLD</v>
          </cell>
        </row>
        <row r="168">
          <cell r="C168" t="str">
            <v>214-01</v>
          </cell>
          <cell r="D168">
            <v>1140000</v>
          </cell>
          <cell r="E168" t="str">
            <v>YOUNG</v>
          </cell>
        </row>
        <row r="169">
          <cell r="C169" t="str">
            <v>132-01</v>
          </cell>
          <cell r="D169">
            <v>1480000</v>
          </cell>
          <cell r="E169" t="str">
            <v>STURGEON</v>
          </cell>
        </row>
        <row r="170">
          <cell r="C170" t="str">
            <v>226-01</v>
          </cell>
          <cell r="D170">
            <v>1440000</v>
          </cell>
          <cell r="E170" t="str">
            <v>HONTZ</v>
          </cell>
        </row>
        <row r="171">
          <cell r="C171" t="str">
            <v>113-01</v>
          </cell>
          <cell r="D171">
            <v>1300000</v>
          </cell>
          <cell r="E171" t="str">
            <v>LEVIN</v>
          </cell>
        </row>
        <row r="172">
          <cell r="C172" t="str">
            <v>236-01</v>
          </cell>
          <cell r="D172">
            <v>1280000</v>
          </cell>
          <cell r="E172" t="str">
            <v>BARTLETT</v>
          </cell>
        </row>
        <row r="173">
          <cell r="C173" t="str">
            <v>PTC TEST4-29</v>
          </cell>
          <cell r="D173">
            <v>1200000</v>
          </cell>
          <cell r="E173" t="str">
            <v>CUSHING</v>
          </cell>
        </row>
        <row r="174">
          <cell r="C174" t="str">
            <v>114-02</v>
          </cell>
          <cell r="D174">
            <v>1300000</v>
          </cell>
          <cell r="E174" t="str">
            <v>LEVIN</v>
          </cell>
        </row>
        <row r="175">
          <cell r="C175" t="str">
            <v>191-01</v>
          </cell>
          <cell r="D175">
            <v>940000</v>
          </cell>
          <cell r="E175" t="str">
            <v>BONDS</v>
          </cell>
        </row>
        <row r="176">
          <cell r="C176" t="str">
            <v>231-01</v>
          </cell>
          <cell r="D176">
            <v>1140000</v>
          </cell>
          <cell r="E176" t="str">
            <v>YOUNG</v>
          </cell>
        </row>
        <row r="177">
          <cell r="C177" t="str">
            <v>180-01</v>
          </cell>
          <cell r="D177">
            <v>1490000</v>
          </cell>
          <cell r="E177" t="str">
            <v>BUTLER</v>
          </cell>
        </row>
        <row r="178">
          <cell r="C178" t="str">
            <v>234-01</v>
          </cell>
          <cell r="D178">
            <v>1440000</v>
          </cell>
          <cell r="E178" t="str">
            <v>HONTZ</v>
          </cell>
        </row>
        <row r="179">
          <cell r="C179" t="str">
            <v>185-01</v>
          </cell>
          <cell r="D179">
            <v>1190000</v>
          </cell>
          <cell r="E179" t="str">
            <v>BRANNON</v>
          </cell>
        </row>
        <row r="180">
          <cell r="C180" t="str">
            <v>241-01</v>
          </cell>
          <cell r="D180">
            <v>1440000</v>
          </cell>
          <cell r="E180" t="str">
            <v>HONTZ</v>
          </cell>
        </row>
        <row r="181">
          <cell r="C181" t="str">
            <v>172-01</v>
          </cell>
          <cell r="D181">
            <v>1190000</v>
          </cell>
          <cell r="E181" t="str">
            <v>BRANNON</v>
          </cell>
        </row>
        <row r="182">
          <cell r="C182" t="str">
            <v>240-01</v>
          </cell>
          <cell r="D182">
            <v>1140000</v>
          </cell>
          <cell r="E182" t="str">
            <v>YOUNG</v>
          </cell>
        </row>
        <row r="183">
          <cell r="C183" t="str">
            <v>164-01</v>
          </cell>
          <cell r="D183">
            <v>940000</v>
          </cell>
          <cell r="E183" t="str">
            <v>BONDS</v>
          </cell>
        </row>
        <row r="184">
          <cell r="C184" t="str">
            <v>115-02</v>
          </cell>
          <cell r="D184">
            <v>1310000</v>
          </cell>
          <cell r="E184" t="str">
            <v>MALAVE</v>
          </cell>
        </row>
        <row r="185">
          <cell r="C185" t="str">
            <v>139-01</v>
          </cell>
          <cell r="D185">
            <v>1100000</v>
          </cell>
          <cell r="E185" t="str">
            <v>GEBRETEKLE</v>
          </cell>
        </row>
        <row r="186">
          <cell r="C186" t="str">
            <v>118-02</v>
          </cell>
          <cell r="D186">
            <v>1770000</v>
          </cell>
          <cell r="E186" t="str">
            <v>BRUDER</v>
          </cell>
        </row>
        <row r="187">
          <cell r="C187" t="str">
            <v>117-01</v>
          </cell>
          <cell r="D187">
            <v>1480000</v>
          </cell>
          <cell r="E187" t="str">
            <v>STURGEON</v>
          </cell>
        </row>
        <row r="188">
          <cell r="C188" t="str">
            <v>137-02</v>
          </cell>
          <cell r="D188">
            <v>1090000</v>
          </cell>
          <cell r="E188" t="str">
            <v>SPECTOR</v>
          </cell>
        </row>
        <row r="189">
          <cell r="C189" t="str">
            <v>106-01</v>
          </cell>
          <cell r="D189">
            <v>1430000</v>
          </cell>
          <cell r="E189" t="str">
            <v>LEDERHAUSE</v>
          </cell>
        </row>
        <row r="190">
          <cell r="C190" t="str">
            <v>141-02</v>
          </cell>
          <cell r="D190">
            <v>1300000</v>
          </cell>
          <cell r="E190" t="str">
            <v>LEVIN</v>
          </cell>
        </row>
        <row r="191">
          <cell r="C191" t="str">
            <v>EX GOODNIGHT-30</v>
          </cell>
          <cell r="D191">
            <v>1500000</v>
          </cell>
          <cell r="E191" t="str">
            <v>GOODNIGHT</v>
          </cell>
        </row>
        <row r="192">
          <cell r="C192" t="str">
            <v>144-02</v>
          </cell>
          <cell r="D192">
            <v>1310000</v>
          </cell>
          <cell r="E192" t="str">
            <v>MALAVE</v>
          </cell>
        </row>
        <row r="193">
          <cell r="C193" t="str">
            <v>EX GOODNIGHT-30</v>
          </cell>
          <cell r="D193">
            <v>1500000</v>
          </cell>
          <cell r="E193" t="str">
            <v>GOODNIGHT</v>
          </cell>
        </row>
        <row r="194">
          <cell r="C194" t="str">
            <v>151-02</v>
          </cell>
          <cell r="D194">
            <v>1090000</v>
          </cell>
          <cell r="E194" t="str">
            <v>SPECTOR</v>
          </cell>
        </row>
        <row r="195">
          <cell r="C195" t="str">
            <v>193-01</v>
          </cell>
          <cell r="D195">
            <v>1490000</v>
          </cell>
          <cell r="E195" t="str">
            <v>BUTLER</v>
          </cell>
        </row>
        <row r="196">
          <cell r="C196" t="str">
            <v>148-02</v>
          </cell>
          <cell r="D196">
            <v>1800000</v>
          </cell>
          <cell r="E196" t="str">
            <v>CHANDLER</v>
          </cell>
        </row>
        <row r="197">
          <cell r="C197" t="str">
            <v>187-01</v>
          </cell>
          <cell r="D197">
            <v>950000</v>
          </cell>
          <cell r="E197" t="str">
            <v>WEBSTER</v>
          </cell>
        </row>
        <row r="198">
          <cell r="C198" t="str">
            <v>152-02</v>
          </cell>
          <cell r="D198">
            <v>1090000</v>
          </cell>
          <cell r="E198" t="str">
            <v>SPECTOR</v>
          </cell>
        </row>
        <row r="199">
          <cell r="C199" t="str">
            <v>175-01</v>
          </cell>
          <cell r="D199">
            <v>1460000</v>
          </cell>
          <cell r="E199" t="str">
            <v>NELSON</v>
          </cell>
        </row>
        <row r="200">
          <cell r="C200" t="str">
            <v>161-02</v>
          </cell>
          <cell r="D200">
            <v>1290000</v>
          </cell>
          <cell r="E200" t="str">
            <v>COOLAHAN</v>
          </cell>
        </row>
        <row r="201">
          <cell r="C201" t="str">
            <v>171-01</v>
          </cell>
          <cell r="D201">
            <v>1190000</v>
          </cell>
          <cell r="E201" t="str">
            <v>BRANNON</v>
          </cell>
        </row>
        <row r="202">
          <cell r="C202" t="str">
            <v>156-02</v>
          </cell>
          <cell r="D202">
            <v>1360000</v>
          </cell>
          <cell r="E202" t="str">
            <v>SANTIZO</v>
          </cell>
        </row>
        <row r="203">
          <cell r="C203" t="str">
            <v>161-01</v>
          </cell>
          <cell r="D203">
            <v>1460000</v>
          </cell>
          <cell r="E203" t="str">
            <v>NELSON</v>
          </cell>
        </row>
        <row r="204">
          <cell r="C204" t="str">
            <v>164-02</v>
          </cell>
          <cell r="D204">
            <v>1840000</v>
          </cell>
          <cell r="E204" t="str">
            <v>CANFIELD</v>
          </cell>
        </row>
        <row r="205">
          <cell r="C205" t="str">
            <v>157-01</v>
          </cell>
          <cell r="D205">
            <v>1190000</v>
          </cell>
          <cell r="E205" t="str">
            <v>BRANNON</v>
          </cell>
        </row>
        <row r="206">
          <cell r="C206" t="str">
            <v>177-02</v>
          </cell>
          <cell r="D206">
            <v>1290000</v>
          </cell>
          <cell r="E206" t="str">
            <v>COOLAHAN</v>
          </cell>
        </row>
        <row r="207">
          <cell r="C207" t="str">
            <v>147-01</v>
          </cell>
          <cell r="D207">
            <v>1430000</v>
          </cell>
          <cell r="E207" t="str">
            <v>LEDERHAUSE</v>
          </cell>
        </row>
        <row r="208">
          <cell r="C208" t="str">
            <v>181-02</v>
          </cell>
          <cell r="D208">
            <v>1260000</v>
          </cell>
          <cell r="E208" t="str">
            <v>ACKERMAN</v>
          </cell>
        </row>
        <row r="209">
          <cell r="C209" t="str">
            <v>138-01</v>
          </cell>
          <cell r="D209">
            <v>1310000</v>
          </cell>
          <cell r="E209" t="str">
            <v>MALAVE</v>
          </cell>
        </row>
        <row r="210">
          <cell r="C210" t="str">
            <v>187-02</v>
          </cell>
          <cell r="D210">
            <v>950000</v>
          </cell>
          <cell r="E210" t="str">
            <v>WEBSTER</v>
          </cell>
        </row>
        <row r="211">
          <cell r="C211" t="str">
            <v>129-01</v>
          </cell>
          <cell r="D211">
            <v>860000</v>
          </cell>
          <cell r="E211" t="str">
            <v>ARNOLD</v>
          </cell>
        </row>
        <row r="212">
          <cell r="C212" t="str">
            <v>189-02</v>
          </cell>
          <cell r="D212">
            <v>1840000</v>
          </cell>
          <cell r="E212" t="str">
            <v>CANFIELD</v>
          </cell>
        </row>
        <row r="213">
          <cell r="C213" t="str">
            <v>120-01</v>
          </cell>
          <cell r="D213">
            <v>1430000</v>
          </cell>
          <cell r="E213" t="str">
            <v>LEDERHAUSE</v>
          </cell>
        </row>
        <row r="214">
          <cell r="C214" t="str">
            <v>191-02</v>
          </cell>
          <cell r="D214">
            <v>1290000</v>
          </cell>
          <cell r="E214" t="str">
            <v>COOLAHAN</v>
          </cell>
        </row>
        <row r="215">
          <cell r="C215" t="str">
            <v>108-01</v>
          </cell>
          <cell r="D215">
            <v>1360000</v>
          </cell>
          <cell r="E215" t="str">
            <v>SANTIZO</v>
          </cell>
        </row>
        <row r="216">
          <cell r="C216" t="str">
            <v>194-02</v>
          </cell>
          <cell r="D216">
            <v>1340000</v>
          </cell>
          <cell r="E216" t="str">
            <v>BEAM</v>
          </cell>
        </row>
        <row r="217">
          <cell r="C217" t="str">
            <v>103-01</v>
          </cell>
          <cell r="D217">
            <v>1480000</v>
          </cell>
          <cell r="E217" t="str">
            <v>STURGEON</v>
          </cell>
        </row>
        <row r="218">
          <cell r="C218" t="str">
            <v>196-02</v>
          </cell>
          <cell r="D218">
            <v>1260000</v>
          </cell>
          <cell r="E218" t="str">
            <v>ACKERMAN</v>
          </cell>
        </row>
        <row r="219">
          <cell r="C219" t="str">
            <v>EXTRA 13-28</v>
          </cell>
          <cell r="D219">
            <v>530000</v>
          </cell>
          <cell r="E219" t="str">
            <v>POLLOCK</v>
          </cell>
        </row>
        <row r="220">
          <cell r="C220" t="str">
            <v>198-02</v>
          </cell>
          <cell r="D220">
            <v>1750000</v>
          </cell>
          <cell r="E220" t="str">
            <v>REBOLETTI</v>
          </cell>
        </row>
        <row r="221">
          <cell r="C221" t="str">
            <v>SPARE-27</v>
          </cell>
          <cell r="D221">
            <v>1290000</v>
          </cell>
          <cell r="E221" t="str">
            <v>COOLAHAN</v>
          </cell>
        </row>
        <row r="222">
          <cell r="C222" t="str">
            <v>205-02</v>
          </cell>
          <cell r="D222">
            <v>1290000</v>
          </cell>
          <cell r="E222" t="str">
            <v>COOLAHAN</v>
          </cell>
        </row>
        <row r="223">
          <cell r="C223" t="str">
            <v>BRABO-27</v>
          </cell>
          <cell r="D223">
            <v>1450000</v>
          </cell>
          <cell r="E223" t="str">
            <v>BRABO</v>
          </cell>
        </row>
        <row r="224">
          <cell r="C224" t="str">
            <v>204-02</v>
          </cell>
          <cell r="D224">
            <v>1840000</v>
          </cell>
          <cell r="E224" t="str">
            <v>CANFIELD</v>
          </cell>
        </row>
        <row r="225">
          <cell r="C225" t="str">
            <v>123-03</v>
          </cell>
          <cell r="D225">
            <v>1260000</v>
          </cell>
          <cell r="E225" t="str">
            <v>ACKERMAN</v>
          </cell>
        </row>
        <row r="226">
          <cell r="C226" t="str">
            <v>206-02</v>
          </cell>
          <cell r="D226">
            <v>1290000</v>
          </cell>
          <cell r="E226" t="str">
            <v>COOLAHAN</v>
          </cell>
        </row>
        <row r="227">
          <cell r="C227" t="str">
            <v>117-03</v>
          </cell>
          <cell r="D227">
            <v>1110000</v>
          </cell>
          <cell r="E227" t="str">
            <v>STARKS</v>
          </cell>
        </row>
        <row r="228">
          <cell r="C228" t="str">
            <v>221-02</v>
          </cell>
          <cell r="D228">
            <v>1140000</v>
          </cell>
          <cell r="E228" t="str">
            <v>YOUNG</v>
          </cell>
        </row>
        <row r="229">
          <cell r="C229" t="str">
            <v>244-02</v>
          </cell>
          <cell r="D229">
            <v>1760000</v>
          </cell>
          <cell r="E229" t="str">
            <v>STRICKLAND</v>
          </cell>
        </row>
        <row r="230">
          <cell r="C230" t="str">
            <v>222-02</v>
          </cell>
          <cell r="D230">
            <v>1140000</v>
          </cell>
          <cell r="E230" t="str">
            <v>YOUNG</v>
          </cell>
        </row>
        <row r="231">
          <cell r="C231" t="str">
            <v>311-02</v>
          </cell>
          <cell r="D231">
            <v>970000</v>
          </cell>
          <cell r="E231" t="str">
            <v>JACKSON</v>
          </cell>
        </row>
        <row r="232">
          <cell r="C232" t="str">
            <v>225-02</v>
          </cell>
          <cell r="D232">
            <v>1740000</v>
          </cell>
          <cell r="E232" t="str">
            <v>STORY</v>
          </cell>
        </row>
        <row r="233">
          <cell r="C233" t="str">
            <v>233-02</v>
          </cell>
          <cell r="D233">
            <v>1740000</v>
          </cell>
          <cell r="E233" t="str">
            <v>STORY</v>
          </cell>
        </row>
        <row r="234">
          <cell r="C234" t="str">
            <v>224-02</v>
          </cell>
          <cell r="D234">
            <v>970000</v>
          </cell>
          <cell r="E234" t="str">
            <v>JACKSON</v>
          </cell>
        </row>
        <row r="235">
          <cell r="C235" t="str">
            <v>228-02</v>
          </cell>
          <cell r="D235">
            <v>1760000</v>
          </cell>
          <cell r="E235" t="str">
            <v>STRICKLAND</v>
          </cell>
        </row>
        <row r="236">
          <cell r="C236" t="str">
            <v>231-02</v>
          </cell>
          <cell r="D236">
            <v>970000</v>
          </cell>
          <cell r="E236" t="str">
            <v>JACKSON</v>
          </cell>
        </row>
        <row r="237">
          <cell r="C237" t="str">
            <v>227-02</v>
          </cell>
          <cell r="D237">
            <v>1760000</v>
          </cell>
          <cell r="E237" t="str">
            <v>STRICKLAND</v>
          </cell>
        </row>
        <row r="238">
          <cell r="C238" t="str">
            <v>239-02</v>
          </cell>
          <cell r="D238">
            <v>970000</v>
          </cell>
          <cell r="E238" t="str">
            <v>JACKSON</v>
          </cell>
        </row>
        <row r="239">
          <cell r="C239" t="str">
            <v>116-03</v>
          </cell>
          <cell r="D239">
            <v>1090000</v>
          </cell>
          <cell r="E239" t="str">
            <v>SPECTOR</v>
          </cell>
        </row>
        <row r="240">
          <cell r="C240" t="str">
            <v>242-02</v>
          </cell>
          <cell r="D240">
            <v>1740000</v>
          </cell>
          <cell r="E240" t="str">
            <v>STORY</v>
          </cell>
        </row>
        <row r="241">
          <cell r="C241" t="str">
            <v>311-02</v>
          </cell>
          <cell r="D241">
            <v>970000</v>
          </cell>
          <cell r="E241" t="str">
            <v>JACKSON</v>
          </cell>
        </row>
        <row r="242">
          <cell r="C242" t="str">
            <v>117-03</v>
          </cell>
          <cell r="D242">
            <v>1110000</v>
          </cell>
          <cell r="E242" t="str">
            <v>STARKS</v>
          </cell>
        </row>
        <row r="243">
          <cell r="C243" t="str">
            <v>239-02</v>
          </cell>
          <cell r="D243">
            <v>970000</v>
          </cell>
          <cell r="E243" t="str">
            <v>JACKSON</v>
          </cell>
        </row>
        <row r="244">
          <cell r="C244" t="str">
            <v>119-03</v>
          </cell>
          <cell r="D244">
            <v>1800000</v>
          </cell>
          <cell r="E244" t="str">
            <v>CHANDLER</v>
          </cell>
        </row>
        <row r="245">
          <cell r="C245" t="str">
            <v>223-02</v>
          </cell>
          <cell r="D245">
            <v>970000</v>
          </cell>
          <cell r="E245" t="str">
            <v>JACKSON</v>
          </cell>
        </row>
        <row r="246">
          <cell r="C246" t="str">
            <v>114-03</v>
          </cell>
          <cell r="D246">
            <v>1770000</v>
          </cell>
          <cell r="E246" t="str">
            <v>BRUDER</v>
          </cell>
        </row>
        <row r="247">
          <cell r="C247" t="str">
            <v>220-02</v>
          </cell>
          <cell r="D247">
            <v>1760000</v>
          </cell>
          <cell r="E247" t="str">
            <v>STRICKLAND</v>
          </cell>
        </row>
        <row r="248">
          <cell r="C248" t="str">
            <v>PTC TEST3-29</v>
          </cell>
          <cell r="D248">
            <v>1200000</v>
          </cell>
          <cell r="E248" t="str">
            <v>CUSHING</v>
          </cell>
        </row>
        <row r="249">
          <cell r="C249" t="str">
            <v>214-02</v>
          </cell>
          <cell r="D249">
            <v>970000</v>
          </cell>
          <cell r="E249" t="str">
            <v>JACKSON</v>
          </cell>
        </row>
        <row r="250">
          <cell r="C250" t="str">
            <v>EXTRA 13-28</v>
          </cell>
          <cell r="D250">
            <v>530000</v>
          </cell>
          <cell r="E250" t="str">
            <v>POLLOCK</v>
          </cell>
        </row>
        <row r="251">
          <cell r="C251" t="str">
            <v>208-02</v>
          </cell>
          <cell r="D251">
            <v>1340000</v>
          </cell>
          <cell r="E251" t="str">
            <v>BEAM</v>
          </cell>
        </row>
        <row r="252">
          <cell r="C252" t="str">
            <v>EXTRA 13-28</v>
          </cell>
          <cell r="D252">
            <v>530000</v>
          </cell>
          <cell r="E252" t="str">
            <v>POLLOCK</v>
          </cell>
        </row>
        <row r="253">
          <cell r="C253" t="str">
            <v>203-02</v>
          </cell>
          <cell r="D253">
            <v>1840000</v>
          </cell>
          <cell r="E253" t="str">
            <v>CANFIELD</v>
          </cell>
        </row>
        <row r="254">
          <cell r="C254" t="str">
            <v>114-01</v>
          </cell>
          <cell r="D254">
            <v>1300000</v>
          </cell>
          <cell r="E254" t="str">
            <v>LEVIN</v>
          </cell>
        </row>
        <row r="255">
          <cell r="C255" t="str">
            <v>153-02</v>
          </cell>
          <cell r="D255">
            <v>1260000</v>
          </cell>
          <cell r="E255" t="str">
            <v>ACKERMAN</v>
          </cell>
        </row>
        <row r="256">
          <cell r="C256" t="str">
            <v>142-01</v>
          </cell>
          <cell r="D256">
            <v>1300000</v>
          </cell>
          <cell r="E256" t="str">
            <v>LEVIN</v>
          </cell>
        </row>
        <row r="257">
          <cell r="C257" t="str">
            <v>127-02</v>
          </cell>
          <cell r="D257">
            <v>1300000</v>
          </cell>
          <cell r="E257" t="str">
            <v>LEVIN</v>
          </cell>
        </row>
        <row r="258">
          <cell r="C258" t="str">
            <v>149-01</v>
          </cell>
          <cell r="D258">
            <v>1360000</v>
          </cell>
          <cell r="E258" t="str">
            <v>SANTIZO</v>
          </cell>
        </row>
        <row r="259">
          <cell r="C259" t="str">
            <v>120-02</v>
          </cell>
          <cell r="D259">
            <v>1800000</v>
          </cell>
          <cell r="E259" t="str">
            <v>CHANDLER</v>
          </cell>
        </row>
        <row r="260">
          <cell r="C260" t="str">
            <v>150-01</v>
          </cell>
          <cell r="D260">
            <v>1360000</v>
          </cell>
          <cell r="E260" t="str">
            <v>SANTIZO</v>
          </cell>
        </row>
        <row r="261">
          <cell r="C261" t="str">
            <v>111-02</v>
          </cell>
          <cell r="D261">
            <v>1410000</v>
          </cell>
          <cell r="E261" t="str">
            <v>GOLIGHTLY</v>
          </cell>
        </row>
        <row r="262">
          <cell r="C262" t="str">
            <v>173-01</v>
          </cell>
          <cell r="D262">
            <v>950000</v>
          </cell>
          <cell r="E262" t="str">
            <v>WEBSTER</v>
          </cell>
        </row>
        <row r="263">
          <cell r="C263" t="str">
            <v>244-01</v>
          </cell>
          <cell r="D263">
            <v>1280000</v>
          </cell>
          <cell r="E263" t="str">
            <v>BARTLETT</v>
          </cell>
        </row>
        <row r="264">
          <cell r="C264" t="str">
            <v>181-01</v>
          </cell>
          <cell r="D264">
            <v>1260000</v>
          </cell>
          <cell r="E264" t="str">
            <v>ACKERMAN</v>
          </cell>
        </row>
        <row r="265">
          <cell r="C265" t="str">
            <v>242-01</v>
          </cell>
          <cell r="D265">
            <v>1440000</v>
          </cell>
          <cell r="E265" t="str">
            <v>HONTZ</v>
          </cell>
        </row>
        <row r="266">
          <cell r="C266" t="str">
            <v>178-01</v>
          </cell>
          <cell r="D266">
            <v>940000</v>
          </cell>
          <cell r="E266" t="str">
            <v>BONDS</v>
          </cell>
        </row>
        <row r="267">
          <cell r="C267" t="str">
            <v>217-02</v>
          </cell>
          <cell r="D267">
            <v>1740000</v>
          </cell>
          <cell r="E267" t="str">
            <v>STORY</v>
          </cell>
        </row>
        <row r="268">
          <cell r="C268" t="str">
            <v>190-01</v>
          </cell>
          <cell r="D268">
            <v>1460000</v>
          </cell>
          <cell r="E268" t="str">
            <v>NELSON</v>
          </cell>
        </row>
        <row r="269">
          <cell r="C269" t="str">
            <v>211-02</v>
          </cell>
          <cell r="D269">
            <v>1750000</v>
          </cell>
          <cell r="E269" t="str">
            <v>REBOLETTI</v>
          </cell>
        </row>
        <row r="270">
          <cell r="C270" t="str">
            <v>209-01</v>
          </cell>
          <cell r="D270">
            <v>970000</v>
          </cell>
          <cell r="E270" t="str">
            <v>JACKSON</v>
          </cell>
        </row>
        <row r="271">
          <cell r="C271" t="str">
            <v>186-02</v>
          </cell>
          <cell r="D271">
            <v>1190000</v>
          </cell>
          <cell r="E271" t="str">
            <v>BRANNON</v>
          </cell>
        </row>
        <row r="272">
          <cell r="C272" t="str">
            <v>216-01</v>
          </cell>
          <cell r="D272">
            <v>950000</v>
          </cell>
          <cell r="E272" t="str">
            <v>WEBSTER</v>
          </cell>
        </row>
        <row r="273">
          <cell r="C273" t="str">
            <v>146-02</v>
          </cell>
          <cell r="D273">
            <v>1770000</v>
          </cell>
          <cell r="E273" t="str">
            <v>BRUDER</v>
          </cell>
        </row>
        <row r="274">
          <cell r="C274" t="str">
            <v>104-01</v>
          </cell>
          <cell r="D274">
            <v>1480000</v>
          </cell>
          <cell r="E274" t="str">
            <v>STURGEON</v>
          </cell>
        </row>
        <row r="275">
          <cell r="C275" t="str">
            <v>134-02</v>
          </cell>
          <cell r="D275">
            <v>1800000</v>
          </cell>
          <cell r="E275" t="str">
            <v>CHANDLER</v>
          </cell>
        </row>
        <row r="276">
          <cell r="C276" t="str">
            <v>111-01</v>
          </cell>
          <cell r="D276">
            <v>1100000</v>
          </cell>
          <cell r="E276" t="str">
            <v>GEBRETEKLE</v>
          </cell>
        </row>
        <row r="277">
          <cell r="C277" t="str">
            <v>135-02</v>
          </cell>
          <cell r="D277">
            <v>1780000</v>
          </cell>
          <cell r="E277" t="str">
            <v>DE LA ROSA</v>
          </cell>
        </row>
        <row r="278">
          <cell r="C278" t="str">
            <v>127-01</v>
          </cell>
          <cell r="D278">
            <v>1300000</v>
          </cell>
          <cell r="E278" t="str">
            <v>LEVIN</v>
          </cell>
        </row>
        <row r="279">
          <cell r="C279" t="str">
            <v>119-02</v>
          </cell>
          <cell r="D279">
            <v>1800000</v>
          </cell>
          <cell r="E279" t="str">
            <v>CHANDLER</v>
          </cell>
        </row>
        <row r="280">
          <cell r="C280" t="str">
            <v>128-01</v>
          </cell>
          <cell r="D280">
            <v>1300000</v>
          </cell>
          <cell r="E280" t="str">
            <v>LEVIN</v>
          </cell>
        </row>
        <row r="281">
          <cell r="C281" t="str">
            <v>104-02</v>
          </cell>
          <cell r="D281">
            <v>1480000</v>
          </cell>
          <cell r="E281" t="str">
            <v>STURGEON</v>
          </cell>
        </row>
        <row r="282">
          <cell r="C282" t="str">
            <v>177-01</v>
          </cell>
          <cell r="D282">
            <v>940000</v>
          </cell>
          <cell r="E282" t="str">
            <v>BONDS</v>
          </cell>
        </row>
        <row r="283">
          <cell r="C283" t="str">
            <v>105-02</v>
          </cell>
          <cell r="D283">
            <v>1800000</v>
          </cell>
          <cell r="E283" t="str">
            <v>CHANDLER</v>
          </cell>
        </row>
        <row r="284">
          <cell r="C284" t="str">
            <v>179-01</v>
          </cell>
          <cell r="D284">
            <v>1490000</v>
          </cell>
          <cell r="E284" t="str">
            <v>BUTLER</v>
          </cell>
        </row>
        <row r="285">
          <cell r="C285" t="str">
            <v>184-02</v>
          </cell>
          <cell r="D285">
            <v>1200000</v>
          </cell>
          <cell r="E285" t="str">
            <v>CUSHING</v>
          </cell>
        </row>
        <row r="286">
          <cell r="C286" t="str">
            <v>174-01</v>
          </cell>
          <cell r="D286">
            <v>950000</v>
          </cell>
          <cell r="E286" t="str">
            <v>WEBSTER</v>
          </cell>
        </row>
        <row r="287">
          <cell r="C287" t="str">
            <v>185-02</v>
          </cell>
          <cell r="D287">
            <v>1830000</v>
          </cell>
          <cell r="E287" t="str">
            <v>YORK</v>
          </cell>
        </row>
        <row r="288">
          <cell r="C288" t="str">
            <v>194-01</v>
          </cell>
          <cell r="D288">
            <v>1490000</v>
          </cell>
          <cell r="E288" t="str">
            <v>BUTLER</v>
          </cell>
        </row>
        <row r="289">
          <cell r="C289" t="str">
            <v>178-02</v>
          </cell>
          <cell r="D289">
            <v>1290000</v>
          </cell>
          <cell r="E289" t="str">
            <v>COOLAHAN</v>
          </cell>
        </row>
        <row r="290">
          <cell r="C290" t="str">
            <v>213-01</v>
          </cell>
          <cell r="D290">
            <v>1140000</v>
          </cell>
          <cell r="E290" t="str">
            <v>YOUNG</v>
          </cell>
        </row>
        <row r="291">
          <cell r="C291" t="str">
            <v>162-02</v>
          </cell>
          <cell r="D291">
            <v>1290000</v>
          </cell>
          <cell r="E291" t="str">
            <v>COOLAHAN</v>
          </cell>
        </row>
        <row r="292">
          <cell r="C292" t="str">
            <v>111-01</v>
          </cell>
          <cell r="D292">
            <v>1100000</v>
          </cell>
          <cell r="E292" t="str">
            <v>GEBRETEKLE</v>
          </cell>
        </row>
        <row r="293">
          <cell r="C293" t="str">
            <v>171-02</v>
          </cell>
          <cell r="D293">
            <v>1830000</v>
          </cell>
          <cell r="E293" t="str">
            <v>YORK</v>
          </cell>
        </row>
        <row r="294">
          <cell r="C294" t="str">
            <v>116-01</v>
          </cell>
          <cell r="D294">
            <v>860000</v>
          </cell>
          <cell r="E294" t="str">
            <v>ARNOLD</v>
          </cell>
        </row>
        <row r="295">
          <cell r="C295" t="str">
            <v>162-02</v>
          </cell>
          <cell r="D295">
            <v>1290000</v>
          </cell>
          <cell r="E295" t="str">
            <v>COOLAHAN</v>
          </cell>
        </row>
        <row r="296">
          <cell r="C296" t="str">
            <v>141-01</v>
          </cell>
          <cell r="D296">
            <v>1300000</v>
          </cell>
          <cell r="E296" t="str">
            <v>LEVIN</v>
          </cell>
        </row>
        <row r="297">
          <cell r="C297" t="str">
            <v>167-02</v>
          </cell>
          <cell r="D297">
            <v>1260000</v>
          </cell>
          <cell r="E297" t="str">
            <v>ACKERMAN</v>
          </cell>
        </row>
        <row r="298">
          <cell r="C298" t="str">
            <v>136-01</v>
          </cell>
          <cell r="D298">
            <v>1360000</v>
          </cell>
          <cell r="E298" t="str">
            <v>SANTIZO</v>
          </cell>
        </row>
        <row r="299">
          <cell r="C299" t="str">
            <v>160-02</v>
          </cell>
          <cell r="D299">
            <v>1310000</v>
          </cell>
          <cell r="E299" t="str">
            <v>MALAVE</v>
          </cell>
        </row>
        <row r="300">
          <cell r="C300" t="str">
            <v>145-01</v>
          </cell>
          <cell r="D300">
            <v>1480000</v>
          </cell>
          <cell r="E300" t="str">
            <v>STURGEON</v>
          </cell>
        </row>
        <row r="301">
          <cell r="C301" t="str">
            <v>158-02</v>
          </cell>
          <cell r="D301">
            <v>1830000</v>
          </cell>
          <cell r="E301" t="str">
            <v>YORK</v>
          </cell>
        </row>
        <row r="302">
          <cell r="C302" t="str">
            <v>207-01</v>
          </cell>
          <cell r="D302">
            <v>1490000</v>
          </cell>
          <cell r="E302" t="str">
            <v>BUTLER</v>
          </cell>
        </row>
        <row r="303">
          <cell r="C303" t="str">
            <v>158-02</v>
          </cell>
          <cell r="D303">
            <v>1830000</v>
          </cell>
          <cell r="E303" t="str">
            <v>YORK</v>
          </cell>
        </row>
        <row r="304">
          <cell r="C304" t="str">
            <v>225-01</v>
          </cell>
          <cell r="D304">
            <v>1440000</v>
          </cell>
          <cell r="E304" t="str">
            <v>HONTZ</v>
          </cell>
        </row>
        <row r="305">
          <cell r="C305" t="str">
            <v>157-02</v>
          </cell>
          <cell r="D305">
            <v>1830000</v>
          </cell>
          <cell r="E305" t="str">
            <v>YORK</v>
          </cell>
        </row>
        <row r="306">
          <cell r="C306" t="str">
            <v>103-02</v>
          </cell>
          <cell r="D306">
            <v>1770000</v>
          </cell>
          <cell r="E306" t="str">
            <v>BRUDER</v>
          </cell>
        </row>
        <row r="307">
          <cell r="C307" t="str">
            <v>155-02</v>
          </cell>
          <cell r="D307">
            <v>1810000</v>
          </cell>
          <cell r="E307" t="str">
            <v>NEWELL</v>
          </cell>
        </row>
        <row r="308">
          <cell r="C308" t="str">
            <v>108-02</v>
          </cell>
          <cell r="D308">
            <v>1780000</v>
          </cell>
          <cell r="E308" t="str">
            <v>DE LA ROSA</v>
          </cell>
        </row>
        <row r="309">
          <cell r="C309" t="str">
            <v>237-01</v>
          </cell>
          <cell r="D309">
            <v>970000</v>
          </cell>
          <cell r="E309" t="str">
            <v>JACKSON</v>
          </cell>
        </row>
        <row r="310">
          <cell r="C310" t="str">
            <v>117-02</v>
          </cell>
          <cell r="D310">
            <v>1770000</v>
          </cell>
          <cell r="E310" t="str">
            <v>BRUDER</v>
          </cell>
        </row>
        <row r="311">
          <cell r="C311" t="str">
            <v>230-01</v>
          </cell>
          <cell r="D311">
            <v>970000</v>
          </cell>
          <cell r="E311" t="str">
            <v>JACKSON</v>
          </cell>
        </row>
        <row r="312">
          <cell r="C312" t="str">
            <v>119-02</v>
          </cell>
          <cell r="D312">
            <v>1800000</v>
          </cell>
          <cell r="E312" t="str">
            <v>CHANDLER</v>
          </cell>
        </row>
        <row r="313">
          <cell r="C313" t="str">
            <v>233-01</v>
          </cell>
          <cell r="D313">
            <v>1440000</v>
          </cell>
          <cell r="E313" t="str">
            <v>HONTZ</v>
          </cell>
        </row>
        <row r="314">
          <cell r="C314" t="str">
            <v>129-02</v>
          </cell>
          <cell r="D314">
            <v>1310000</v>
          </cell>
          <cell r="E314" t="str">
            <v>MALAVE</v>
          </cell>
        </row>
        <row r="315">
          <cell r="C315" t="str">
            <v>200-01</v>
          </cell>
          <cell r="D315">
            <v>1190000</v>
          </cell>
          <cell r="E315" t="str">
            <v>BRANNON</v>
          </cell>
        </row>
        <row r="316">
          <cell r="C316" t="str">
            <v>124-02</v>
          </cell>
          <cell r="D316">
            <v>1090000</v>
          </cell>
          <cell r="E316" t="str">
            <v>SPECTOR</v>
          </cell>
        </row>
        <row r="317">
          <cell r="C317" t="str">
            <v>198-01</v>
          </cell>
          <cell r="D317">
            <v>880000</v>
          </cell>
          <cell r="E317" t="str">
            <v>STEWART</v>
          </cell>
        </row>
        <row r="318">
          <cell r="C318" t="str">
            <v>140-02</v>
          </cell>
          <cell r="D318">
            <v>1810000</v>
          </cell>
          <cell r="E318" t="str">
            <v>NEWELL</v>
          </cell>
        </row>
        <row r="319">
          <cell r="C319" t="str">
            <v>184-01</v>
          </cell>
          <cell r="D319">
            <v>880000</v>
          </cell>
          <cell r="E319" t="str">
            <v>STEWART</v>
          </cell>
        </row>
        <row r="320">
          <cell r="C320" t="str">
            <v>201-02</v>
          </cell>
          <cell r="D320">
            <v>950000</v>
          </cell>
          <cell r="E320" t="str">
            <v>WEBSTER</v>
          </cell>
        </row>
        <row r="321">
          <cell r="C321" t="str">
            <v>177-01</v>
          </cell>
          <cell r="D321">
            <v>940000</v>
          </cell>
          <cell r="E321" t="str">
            <v>BONDS</v>
          </cell>
        </row>
        <row r="322">
          <cell r="C322" t="str">
            <v>159-02</v>
          </cell>
          <cell r="D322">
            <v>1310000</v>
          </cell>
          <cell r="E322" t="str">
            <v>MALAVE</v>
          </cell>
        </row>
        <row r="323">
          <cell r="C323" t="str">
            <v>162-01</v>
          </cell>
          <cell r="D323">
            <v>1460000</v>
          </cell>
          <cell r="E323" t="str">
            <v>NELSON</v>
          </cell>
        </row>
        <row r="324">
          <cell r="C324" t="str">
            <v>165-02</v>
          </cell>
          <cell r="D324">
            <v>1340000</v>
          </cell>
          <cell r="E324" t="str">
            <v>BEAM</v>
          </cell>
        </row>
        <row r="325">
          <cell r="C325" t="str">
            <v>151-01</v>
          </cell>
          <cell r="D325">
            <v>1310000</v>
          </cell>
          <cell r="E325" t="str">
            <v>MALAVE</v>
          </cell>
        </row>
        <row r="326">
          <cell r="C326" t="str">
            <v>170-02</v>
          </cell>
          <cell r="D326">
            <v>1750000</v>
          </cell>
          <cell r="E326" t="str">
            <v>REBOLETTI</v>
          </cell>
        </row>
        <row r="327">
          <cell r="C327" t="str">
            <v>149-01</v>
          </cell>
          <cell r="D327">
            <v>1360000</v>
          </cell>
          <cell r="E327" t="str">
            <v>SANTIZO</v>
          </cell>
        </row>
        <row r="328">
          <cell r="C328" t="str">
            <v>179-02</v>
          </cell>
          <cell r="D328">
            <v>1340000</v>
          </cell>
          <cell r="E328" t="str">
            <v>BEAM</v>
          </cell>
        </row>
        <row r="329">
          <cell r="C329" t="str">
            <v>233-01</v>
          </cell>
          <cell r="D329">
            <v>1440000</v>
          </cell>
          <cell r="E329" t="str">
            <v>HONTZ</v>
          </cell>
        </row>
        <row r="330">
          <cell r="C330" t="str">
            <v>176-02</v>
          </cell>
          <cell r="D330">
            <v>1840000</v>
          </cell>
          <cell r="E330" t="str">
            <v>CANFIELD</v>
          </cell>
        </row>
        <row r="331">
          <cell r="C331" t="str">
            <v>227-01</v>
          </cell>
          <cell r="D331">
            <v>1280000</v>
          </cell>
          <cell r="E331" t="str">
            <v>BARTLETT</v>
          </cell>
        </row>
        <row r="332">
          <cell r="C332" t="str">
            <v>193-02</v>
          </cell>
          <cell r="D332">
            <v>1340000</v>
          </cell>
          <cell r="E332" t="str">
            <v>BEAM</v>
          </cell>
        </row>
        <row r="333">
          <cell r="C333" t="str">
            <v>213-01</v>
          </cell>
          <cell r="D333">
            <v>1140000</v>
          </cell>
          <cell r="E333" t="str">
            <v>YOUNG</v>
          </cell>
        </row>
        <row r="334">
          <cell r="C334" t="str">
            <v>BRANNON-02</v>
          </cell>
          <cell r="D334">
            <v>1190000</v>
          </cell>
          <cell r="E334" t="str">
            <v>BRANNON</v>
          </cell>
        </row>
        <row r="335">
          <cell r="C335" t="str">
            <v>170-01</v>
          </cell>
          <cell r="D335">
            <v>880000</v>
          </cell>
          <cell r="E335" t="str">
            <v>STEWART</v>
          </cell>
        </row>
        <row r="336">
          <cell r="C336" t="str">
            <v>195-02</v>
          </cell>
          <cell r="D336">
            <v>1260000</v>
          </cell>
          <cell r="E336" t="str">
            <v>ACKERMAN</v>
          </cell>
        </row>
        <row r="337">
          <cell r="C337" t="str">
            <v>158-01</v>
          </cell>
          <cell r="D337">
            <v>1190000</v>
          </cell>
          <cell r="E337" t="str">
            <v>BRANNON</v>
          </cell>
        </row>
        <row r="338">
          <cell r="C338" t="str">
            <v>207-02</v>
          </cell>
          <cell r="D338">
            <v>1340000</v>
          </cell>
          <cell r="E338" t="str">
            <v>BEAM</v>
          </cell>
        </row>
        <row r="339">
          <cell r="C339" t="str">
            <v>137-01</v>
          </cell>
          <cell r="D339">
            <v>1310000</v>
          </cell>
          <cell r="E339" t="str">
            <v>MALAVE</v>
          </cell>
        </row>
        <row r="340">
          <cell r="C340" t="str">
            <v>239-01</v>
          </cell>
          <cell r="D340">
            <v>1140000</v>
          </cell>
          <cell r="E340" t="str">
            <v>YOUNG</v>
          </cell>
        </row>
        <row r="341">
          <cell r="C341" t="str">
            <v>133-01</v>
          </cell>
          <cell r="D341">
            <v>1430000</v>
          </cell>
          <cell r="E341" t="str">
            <v>LEDERHAUSE</v>
          </cell>
        </row>
        <row r="342">
          <cell r="C342" t="str">
            <v>102-02</v>
          </cell>
          <cell r="D342">
            <v>1300000</v>
          </cell>
          <cell r="E342" t="str">
            <v>LEVIN</v>
          </cell>
        </row>
        <row r="343">
          <cell r="C343" t="str">
            <v>118-01</v>
          </cell>
          <cell r="D343">
            <v>1480000</v>
          </cell>
          <cell r="E343" t="str">
            <v>STURGEON</v>
          </cell>
        </row>
        <row r="344">
          <cell r="C344" t="str">
            <v>111-02</v>
          </cell>
          <cell r="D344">
            <v>1410000</v>
          </cell>
          <cell r="E344" t="str">
            <v>GOLIGHTLY</v>
          </cell>
        </row>
        <row r="345">
          <cell r="C345" t="str">
            <v>229-01</v>
          </cell>
          <cell r="D345">
            <v>970000</v>
          </cell>
          <cell r="E345" t="str">
            <v>JACKSON</v>
          </cell>
        </row>
        <row r="346">
          <cell r="C346" t="str">
            <v>110-02</v>
          </cell>
          <cell r="D346">
            <v>1090000</v>
          </cell>
          <cell r="E346" t="str">
            <v>SPECTOR</v>
          </cell>
        </row>
        <row r="347">
          <cell r="C347" t="str">
            <v>221-01</v>
          </cell>
          <cell r="D347">
            <v>970000</v>
          </cell>
          <cell r="E347" t="str">
            <v>JACKSON</v>
          </cell>
        </row>
        <row r="348">
          <cell r="C348" t="str">
            <v>112-02</v>
          </cell>
          <cell r="D348">
            <v>1810000</v>
          </cell>
          <cell r="E348" t="str">
            <v>NEWELL</v>
          </cell>
        </row>
        <row r="349">
          <cell r="C349" t="str">
            <v>217-01</v>
          </cell>
          <cell r="D349">
            <v>1440000</v>
          </cell>
          <cell r="E349" t="str">
            <v>HONTZ</v>
          </cell>
        </row>
        <row r="350">
          <cell r="C350" t="str">
            <v>131-02</v>
          </cell>
          <cell r="D350">
            <v>1770000</v>
          </cell>
          <cell r="E350" t="str">
            <v>BRUDER</v>
          </cell>
        </row>
        <row r="351">
          <cell r="C351" t="str">
            <v>205-01</v>
          </cell>
          <cell r="D351">
            <v>940000</v>
          </cell>
          <cell r="E351" t="str">
            <v>BONDS</v>
          </cell>
        </row>
        <row r="352">
          <cell r="C352" t="str">
            <v>133-02</v>
          </cell>
          <cell r="D352">
            <v>1800000</v>
          </cell>
          <cell r="E352" t="str">
            <v>CHANDLER</v>
          </cell>
        </row>
        <row r="353">
          <cell r="C353" t="str">
            <v>191-01</v>
          </cell>
          <cell r="D353">
            <v>940000</v>
          </cell>
          <cell r="E353" t="str">
            <v>BONDS</v>
          </cell>
        </row>
        <row r="354">
          <cell r="C354" t="str">
            <v>142-02</v>
          </cell>
          <cell r="D354">
            <v>1300000</v>
          </cell>
          <cell r="E354" t="str">
            <v>LEVIN</v>
          </cell>
        </row>
        <row r="355">
          <cell r="C355" t="str">
            <v>167-01</v>
          </cell>
          <cell r="D355">
            <v>1260000</v>
          </cell>
          <cell r="E355" t="str">
            <v>ACKERMAN</v>
          </cell>
        </row>
        <row r="356">
          <cell r="C356" t="str">
            <v>192-02</v>
          </cell>
          <cell r="D356">
            <v>1290000</v>
          </cell>
          <cell r="E356" t="str">
            <v>COOLAHAN</v>
          </cell>
        </row>
        <row r="357">
          <cell r="C357" t="str">
            <v>161-01</v>
          </cell>
          <cell r="D357">
            <v>1460000</v>
          </cell>
          <cell r="E357" t="str">
            <v>NELSON</v>
          </cell>
        </row>
        <row r="358">
          <cell r="C358" t="str">
            <v>200-02</v>
          </cell>
          <cell r="D358">
            <v>1830000</v>
          </cell>
          <cell r="E358" t="str">
            <v>YORK</v>
          </cell>
        </row>
        <row r="359">
          <cell r="C359" t="str">
            <v>143-01</v>
          </cell>
          <cell r="D359">
            <v>860000</v>
          </cell>
          <cell r="E359" t="str">
            <v>ARNOLD</v>
          </cell>
        </row>
        <row r="360">
          <cell r="C360" t="str">
            <v>209-02</v>
          </cell>
          <cell r="D360">
            <v>1140000</v>
          </cell>
          <cell r="E360" t="str">
            <v>YOUNG</v>
          </cell>
        </row>
        <row r="361">
          <cell r="C361" t="str">
            <v>124-01</v>
          </cell>
          <cell r="D361">
            <v>1310000</v>
          </cell>
          <cell r="E361" t="str">
            <v>MALAVE</v>
          </cell>
        </row>
        <row r="362">
          <cell r="C362" t="str">
            <v>225-02</v>
          </cell>
          <cell r="D362">
            <v>1740000</v>
          </cell>
          <cell r="E362" t="str">
            <v>STORY</v>
          </cell>
        </row>
        <row r="363">
          <cell r="C363" t="str">
            <v>122-01</v>
          </cell>
          <cell r="D363">
            <v>1360000</v>
          </cell>
          <cell r="E363" t="str">
            <v>SANTIZO</v>
          </cell>
        </row>
        <row r="364">
          <cell r="C364" t="str">
            <v>233-02</v>
          </cell>
          <cell r="D364">
            <v>1740000</v>
          </cell>
          <cell r="E364" t="str">
            <v>STORY</v>
          </cell>
        </row>
        <row r="365">
          <cell r="C365" t="str">
            <v>110-01</v>
          </cell>
          <cell r="D365">
            <v>1310000</v>
          </cell>
          <cell r="E365" t="str">
            <v>MALAVE</v>
          </cell>
        </row>
        <row r="366">
          <cell r="C366" t="str">
            <v>238-02</v>
          </cell>
          <cell r="D366">
            <v>1140000</v>
          </cell>
          <cell r="E366" t="str">
            <v>YOUNG</v>
          </cell>
        </row>
        <row r="367">
          <cell r="C367" t="str">
            <v>SPARE-27</v>
          </cell>
          <cell r="D367">
            <v>1290000</v>
          </cell>
          <cell r="E367" t="str">
            <v>COOLAHAN</v>
          </cell>
        </row>
        <row r="368">
          <cell r="C368" t="str">
            <v>244-02</v>
          </cell>
          <cell r="D368">
            <v>1760000</v>
          </cell>
          <cell r="E368" t="str">
            <v>STRICKLAND</v>
          </cell>
        </row>
        <row r="369">
          <cell r="C369" t="str">
            <v>PTC TEST3-29</v>
          </cell>
          <cell r="D369">
            <v>1200000</v>
          </cell>
          <cell r="E369" t="str">
            <v>CUSHING</v>
          </cell>
        </row>
        <row r="370">
          <cell r="C370" t="str">
            <v>105-03</v>
          </cell>
          <cell r="D370">
            <v>1800000</v>
          </cell>
          <cell r="E370" t="str">
            <v>CHANDLER</v>
          </cell>
        </row>
        <row r="371">
          <cell r="C371" t="str">
            <v>EXTRA 13-28</v>
          </cell>
          <cell r="D371">
            <v>530000</v>
          </cell>
          <cell r="E371" t="str">
            <v>POLLOCK</v>
          </cell>
        </row>
        <row r="372">
          <cell r="C372" t="str">
            <v>213-02</v>
          </cell>
          <cell r="D372">
            <v>970000</v>
          </cell>
          <cell r="E372" t="str">
            <v>JACKSON</v>
          </cell>
        </row>
        <row r="373">
          <cell r="C373" t="str">
            <v>SPARE-27</v>
          </cell>
          <cell r="D373">
            <v>1290000</v>
          </cell>
          <cell r="E373" t="str">
            <v>COOLAHAN</v>
          </cell>
        </row>
        <row r="374">
          <cell r="C374" t="str">
            <v>210-02</v>
          </cell>
          <cell r="D374">
            <v>1140000</v>
          </cell>
          <cell r="E374" t="str">
            <v>YOUNG</v>
          </cell>
        </row>
        <row r="375">
          <cell r="C375" t="str">
            <v>SPARE-27</v>
          </cell>
          <cell r="D375">
            <v>1290000</v>
          </cell>
          <cell r="E375" t="str">
            <v>COOLAHAN</v>
          </cell>
        </row>
        <row r="376">
          <cell r="C376" t="str">
            <v>226-02</v>
          </cell>
          <cell r="D376">
            <v>1740000</v>
          </cell>
          <cell r="E376" t="str">
            <v>STORY</v>
          </cell>
        </row>
        <row r="377">
          <cell r="C377" t="str">
            <v>102-01</v>
          </cell>
          <cell r="D377">
            <v>1300000</v>
          </cell>
          <cell r="E377" t="str">
            <v>LEVIN</v>
          </cell>
        </row>
        <row r="378">
          <cell r="C378" t="str">
            <v>226-02</v>
          </cell>
          <cell r="D378">
            <v>1740000</v>
          </cell>
          <cell r="E378" t="str">
            <v>STORY</v>
          </cell>
        </row>
        <row r="379">
          <cell r="C379" t="str">
            <v>101-01</v>
          </cell>
          <cell r="D379">
            <v>1300000</v>
          </cell>
          <cell r="E379" t="str">
            <v>LEVIN</v>
          </cell>
        </row>
        <row r="380">
          <cell r="C380" t="str">
            <v>103-03</v>
          </cell>
          <cell r="D380">
            <v>1110000</v>
          </cell>
          <cell r="E380" t="str">
            <v>STARKS</v>
          </cell>
        </row>
        <row r="381">
          <cell r="C381" t="str">
            <v>PTC TEST4-29</v>
          </cell>
          <cell r="D381">
            <v>0</v>
          </cell>
          <cell r="E381" t="str">
            <v>HAUSER</v>
          </cell>
        </row>
        <row r="382">
          <cell r="C382" t="str">
            <v>113-03</v>
          </cell>
          <cell r="D382">
            <v>1770000</v>
          </cell>
          <cell r="E382" t="str">
            <v>BRUDER</v>
          </cell>
        </row>
        <row r="383">
          <cell r="C383" t="str">
            <v>EXTRA 13-28</v>
          </cell>
          <cell r="D383">
            <v>530000</v>
          </cell>
          <cell r="E383" t="str">
            <v>POLLOCK</v>
          </cell>
        </row>
        <row r="384">
          <cell r="C384" t="str">
            <v>110-03</v>
          </cell>
          <cell r="D384">
            <v>1260000</v>
          </cell>
          <cell r="E384" t="str">
            <v>ACKERMAN</v>
          </cell>
        </row>
        <row r="385">
          <cell r="C385" t="str">
            <v>EXTRA 13-28</v>
          </cell>
          <cell r="D385">
            <v>530000</v>
          </cell>
          <cell r="E385" t="str">
            <v>POLLOCK</v>
          </cell>
        </row>
        <row r="386">
          <cell r="C386" t="str">
            <v>112-03</v>
          </cell>
          <cell r="D386">
            <v>1810000</v>
          </cell>
          <cell r="E386" t="str">
            <v>NEWELL</v>
          </cell>
        </row>
        <row r="387">
          <cell r="C387" t="str">
            <v>134-01</v>
          </cell>
          <cell r="D387">
            <v>1430000</v>
          </cell>
          <cell r="E387" t="str">
            <v>LEDERHAUSE</v>
          </cell>
        </row>
      </sheetData>
      <sheetData sheetId="4">
        <row r="3">
          <cell r="M3">
            <v>2.7201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227-02</v>
          </cell>
          <cell r="D1">
            <v>1760000</v>
          </cell>
          <cell r="E1" t="str">
            <v>STRICKLAND</v>
          </cell>
        </row>
        <row r="2">
          <cell r="C2" t="str">
            <v>130-03</v>
          </cell>
          <cell r="D2">
            <v>1090000</v>
          </cell>
          <cell r="E2" t="str">
            <v>SPECTOR</v>
          </cell>
        </row>
        <row r="3">
          <cell r="C3" t="str">
            <v>136-03</v>
          </cell>
          <cell r="D3">
            <v>1780000</v>
          </cell>
          <cell r="E3" t="str">
            <v>DE LA ROSA</v>
          </cell>
        </row>
        <row r="4">
          <cell r="C4" t="str">
            <v>153-03</v>
          </cell>
          <cell r="D4">
            <v>1290000</v>
          </cell>
          <cell r="E4" t="str">
            <v>COOLAHAN</v>
          </cell>
        </row>
        <row r="5">
          <cell r="C5" t="str">
            <v>148-03</v>
          </cell>
          <cell r="D5">
            <v>1800000</v>
          </cell>
          <cell r="E5" t="str">
            <v>CHANDLER</v>
          </cell>
        </row>
        <row r="6">
          <cell r="C6" t="str">
            <v>133-03</v>
          </cell>
          <cell r="D6">
            <v>1800000</v>
          </cell>
          <cell r="E6" t="str">
            <v>CHANDLER</v>
          </cell>
        </row>
        <row r="7">
          <cell r="C7" t="str">
            <v>176-03</v>
          </cell>
          <cell r="D7">
            <v>1830000</v>
          </cell>
          <cell r="E7" t="str">
            <v>YORK</v>
          </cell>
        </row>
        <row r="8">
          <cell r="C8" t="str">
            <v>191-03</v>
          </cell>
          <cell r="D8">
            <v>1340000</v>
          </cell>
          <cell r="E8" t="str">
            <v>BEAM</v>
          </cell>
        </row>
        <row r="9">
          <cell r="C9" t="str">
            <v>199-03</v>
          </cell>
          <cell r="D9">
            <v>1840000</v>
          </cell>
          <cell r="E9" t="str">
            <v>CANFIELD</v>
          </cell>
        </row>
        <row r="10">
          <cell r="C10" t="str">
            <v>205-03</v>
          </cell>
          <cell r="D10">
            <v>1340000</v>
          </cell>
          <cell r="E10" t="str">
            <v>BEAM</v>
          </cell>
        </row>
        <row r="11">
          <cell r="C11" t="str">
            <v>198-03</v>
          </cell>
          <cell r="D11">
            <v>1140000</v>
          </cell>
          <cell r="E11" t="str">
            <v>YOUNG</v>
          </cell>
        </row>
        <row r="12">
          <cell r="C12" t="str">
            <v>126-03</v>
          </cell>
          <cell r="D12">
            <v>1810000</v>
          </cell>
          <cell r="E12" t="str">
            <v>NEWELL</v>
          </cell>
        </row>
        <row r="13">
          <cell r="C13" t="str">
            <v>213-03</v>
          </cell>
          <cell r="D13">
            <v>1750000</v>
          </cell>
          <cell r="E13" t="str">
            <v>REBOLETTI</v>
          </cell>
        </row>
        <row r="14">
          <cell r="C14" t="str">
            <v>131-03</v>
          </cell>
          <cell r="D14">
            <v>1110000</v>
          </cell>
          <cell r="E14" t="str">
            <v>STARKS</v>
          </cell>
        </row>
        <row r="15">
          <cell r="C15" t="str">
            <v>216-03</v>
          </cell>
          <cell r="D15">
            <v>970000</v>
          </cell>
          <cell r="E15" t="str">
            <v>JACKSON</v>
          </cell>
        </row>
        <row r="16">
          <cell r="C16" t="str">
            <v>124-03</v>
          </cell>
          <cell r="D16">
            <v>1260000</v>
          </cell>
          <cell r="E16" t="str">
            <v>ACKERMAN</v>
          </cell>
        </row>
        <row r="17">
          <cell r="C17" t="str">
            <v>224-03</v>
          </cell>
          <cell r="D17">
            <v>1750000</v>
          </cell>
          <cell r="E17" t="str">
            <v>REBOLETTI</v>
          </cell>
        </row>
        <row r="18">
          <cell r="C18" t="str">
            <v>108-03</v>
          </cell>
          <cell r="D18">
            <v>1780000</v>
          </cell>
          <cell r="E18" t="str">
            <v>DE LA ROSA</v>
          </cell>
        </row>
        <row r="19">
          <cell r="C19" t="str">
            <v>229-03</v>
          </cell>
          <cell r="D19">
            <v>1180000</v>
          </cell>
          <cell r="E19" t="str">
            <v>LEVERE</v>
          </cell>
        </row>
        <row r="20">
          <cell r="C20" t="str">
            <v>104-03</v>
          </cell>
          <cell r="D20">
            <v>1110000</v>
          </cell>
          <cell r="E20" t="str">
            <v>STARKS</v>
          </cell>
        </row>
        <row r="21">
          <cell r="C21" t="str">
            <v>233-03</v>
          </cell>
          <cell r="D21">
            <v>1740000</v>
          </cell>
          <cell r="E21" t="str">
            <v>STORY</v>
          </cell>
        </row>
        <row r="22">
          <cell r="C22" t="str">
            <v>107-03</v>
          </cell>
          <cell r="D22">
            <v>1780000</v>
          </cell>
          <cell r="E22" t="str">
            <v>DE LA ROSA</v>
          </cell>
        </row>
        <row r="23">
          <cell r="C23" t="str">
            <v>234-03</v>
          </cell>
          <cell r="D23">
            <v>1740000</v>
          </cell>
          <cell r="E23" t="str">
            <v>STORY</v>
          </cell>
        </row>
        <row r="24">
          <cell r="C24" t="str">
            <v>102-03</v>
          </cell>
          <cell r="D24">
            <v>1770000</v>
          </cell>
          <cell r="E24" t="str">
            <v>BRUDER</v>
          </cell>
        </row>
        <row r="25">
          <cell r="C25" t="str">
            <v>241-03</v>
          </cell>
          <cell r="D25">
            <v>1740000</v>
          </cell>
          <cell r="E25" t="str">
            <v>STORY</v>
          </cell>
        </row>
        <row r="26">
          <cell r="C26" t="str">
            <v>101-03</v>
          </cell>
          <cell r="D26">
            <v>1770000</v>
          </cell>
          <cell r="E26" t="str">
            <v>BRUDER</v>
          </cell>
        </row>
        <row r="27">
          <cell r="C27" t="str">
            <v>103-04</v>
          </cell>
          <cell r="D27">
            <v>1110000</v>
          </cell>
          <cell r="E27" t="str">
            <v>STARKS</v>
          </cell>
        </row>
        <row r="28">
          <cell r="C28" t="str">
            <v>243-02</v>
          </cell>
          <cell r="D28">
            <v>1760000</v>
          </cell>
          <cell r="E28" t="str">
            <v>STRICKLAND</v>
          </cell>
        </row>
        <row r="29">
          <cell r="C29" t="str">
            <v>102-04</v>
          </cell>
          <cell r="D29">
            <v>1770000</v>
          </cell>
          <cell r="E29" t="str">
            <v>BRUDER</v>
          </cell>
        </row>
        <row r="30">
          <cell r="C30" t="str">
            <v>241-02</v>
          </cell>
          <cell r="D30">
            <v>1740000</v>
          </cell>
          <cell r="E30" t="str">
            <v>STORY</v>
          </cell>
        </row>
        <row r="31">
          <cell r="C31" t="str">
            <v>187-03</v>
          </cell>
          <cell r="D31">
            <v>970000</v>
          </cell>
          <cell r="E31" t="str">
            <v>JACKSON</v>
          </cell>
        </row>
        <row r="32">
          <cell r="C32" t="str">
            <v>237-02</v>
          </cell>
          <cell r="D32">
            <v>1140000</v>
          </cell>
          <cell r="E32" t="str">
            <v>YOUNG</v>
          </cell>
        </row>
        <row r="33">
          <cell r="C33" t="str">
            <v>203-03</v>
          </cell>
          <cell r="D33">
            <v>1830000</v>
          </cell>
          <cell r="E33" t="str">
            <v>YORK</v>
          </cell>
        </row>
        <row r="34">
          <cell r="C34" t="str">
            <v>230-02</v>
          </cell>
          <cell r="D34">
            <v>1140000</v>
          </cell>
          <cell r="E34" t="str">
            <v>YOUNG</v>
          </cell>
        </row>
        <row r="35">
          <cell r="C35" t="str">
            <v>202-03</v>
          </cell>
          <cell r="D35">
            <v>970000</v>
          </cell>
          <cell r="E35" t="str">
            <v>JACKSON</v>
          </cell>
        </row>
        <row r="36">
          <cell r="C36" t="str">
            <v>231-02</v>
          </cell>
          <cell r="D36">
            <v>970000</v>
          </cell>
          <cell r="E36" t="str">
            <v>JACKSON</v>
          </cell>
        </row>
        <row r="37">
          <cell r="C37" t="str">
            <v>206-03</v>
          </cell>
          <cell r="D37">
            <v>1340000</v>
          </cell>
          <cell r="E37" t="str">
            <v>BEAM</v>
          </cell>
        </row>
        <row r="38">
          <cell r="C38" t="str">
            <v>229-02</v>
          </cell>
          <cell r="D38">
            <v>1140000</v>
          </cell>
          <cell r="E38" t="str">
            <v>YOUNG</v>
          </cell>
        </row>
        <row r="39">
          <cell r="C39" t="str">
            <v>220-03</v>
          </cell>
          <cell r="D39">
            <v>1280000</v>
          </cell>
          <cell r="E39" t="str">
            <v>BARTLETT</v>
          </cell>
        </row>
        <row r="40">
          <cell r="C40" t="str">
            <v>204-03</v>
          </cell>
          <cell r="D40">
            <v>1830000</v>
          </cell>
          <cell r="E40" t="str">
            <v>YORK</v>
          </cell>
        </row>
        <row r="41">
          <cell r="C41" t="str">
            <v>307-03</v>
          </cell>
          <cell r="D41">
            <v>970000</v>
          </cell>
          <cell r="E41" t="str">
            <v>JACKSON</v>
          </cell>
        </row>
        <row r="42">
          <cell r="C42" t="str">
            <v>196-03</v>
          </cell>
          <cell r="D42">
            <v>1290000</v>
          </cell>
          <cell r="E42" t="str">
            <v>COOLAHAN</v>
          </cell>
        </row>
        <row r="43">
          <cell r="C43" t="str">
            <v>237-03</v>
          </cell>
          <cell r="D43">
            <v>1180000</v>
          </cell>
          <cell r="E43" t="str">
            <v>LEVERE</v>
          </cell>
        </row>
        <row r="44">
          <cell r="C44" t="str">
            <v>189-03</v>
          </cell>
          <cell r="D44">
            <v>1830000</v>
          </cell>
          <cell r="E44" t="str">
            <v>YORK</v>
          </cell>
        </row>
        <row r="45">
          <cell r="C45" t="str">
            <v>101-04</v>
          </cell>
          <cell r="D45">
            <v>1770000</v>
          </cell>
          <cell r="E45" t="str">
            <v>BRUDER</v>
          </cell>
        </row>
        <row r="46">
          <cell r="C46" t="str">
            <v>111-04</v>
          </cell>
          <cell r="D46">
            <v>1830000</v>
          </cell>
          <cell r="E46" t="str">
            <v>YORK</v>
          </cell>
        </row>
        <row r="47">
          <cell r="C47" t="str">
            <v>105-04</v>
          </cell>
          <cell r="D47">
            <v>1100000</v>
          </cell>
          <cell r="E47" t="str">
            <v>GEBRETEKLE</v>
          </cell>
        </row>
        <row r="48">
          <cell r="C48" t="str">
            <v>240-03</v>
          </cell>
          <cell r="D48">
            <v>1750000</v>
          </cell>
          <cell r="E48" t="str">
            <v>REBOLETTI</v>
          </cell>
        </row>
        <row r="49">
          <cell r="C49" t="str">
            <v>113-04</v>
          </cell>
          <cell r="D49">
            <v>1770000</v>
          </cell>
          <cell r="E49" t="str">
            <v>BRUDER</v>
          </cell>
        </row>
        <row r="50">
          <cell r="C50" t="str">
            <v>215-03</v>
          </cell>
          <cell r="D50">
            <v>970000</v>
          </cell>
          <cell r="E50" t="str">
            <v>JACKSON</v>
          </cell>
        </row>
        <row r="51">
          <cell r="C51" t="str">
            <v>115-04</v>
          </cell>
          <cell r="D51">
            <v>1810000</v>
          </cell>
          <cell r="E51" t="str">
            <v>NEWELL</v>
          </cell>
        </row>
        <row r="52">
          <cell r="C52" t="str">
            <v>208-03</v>
          </cell>
          <cell r="D52">
            <v>1820000</v>
          </cell>
          <cell r="E52" t="str">
            <v>ADANE</v>
          </cell>
        </row>
        <row r="53">
          <cell r="C53" t="str">
            <v>119-04</v>
          </cell>
          <cell r="D53">
            <v>1800000</v>
          </cell>
          <cell r="E53" t="str">
            <v>CHANDLER</v>
          </cell>
        </row>
        <row r="54">
          <cell r="C54" t="str">
            <v>211-03</v>
          </cell>
          <cell r="D54">
            <v>1140000</v>
          </cell>
          <cell r="E54" t="str">
            <v>YOUNG</v>
          </cell>
        </row>
        <row r="55">
          <cell r="C55" t="str">
            <v>221-02</v>
          </cell>
          <cell r="D55">
            <v>1140000</v>
          </cell>
          <cell r="E55" t="str">
            <v>YOUNG</v>
          </cell>
        </row>
        <row r="56">
          <cell r="C56" t="str">
            <v>211-03</v>
          </cell>
          <cell r="D56">
            <v>1140000</v>
          </cell>
          <cell r="E56" t="str">
            <v>YOUNG</v>
          </cell>
        </row>
        <row r="57">
          <cell r="C57" t="str">
            <v>222-02</v>
          </cell>
          <cell r="D57">
            <v>1140000</v>
          </cell>
          <cell r="E57" t="str">
            <v>YOUNG</v>
          </cell>
        </row>
        <row r="58">
          <cell r="C58" t="str">
            <v>190-03</v>
          </cell>
          <cell r="D58">
            <v>1830000</v>
          </cell>
          <cell r="E58" t="str">
            <v>YORK</v>
          </cell>
        </row>
        <row r="59">
          <cell r="C59" t="str">
            <v>225-02</v>
          </cell>
          <cell r="D59">
            <v>1740000</v>
          </cell>
          <cell r="E59" t="str">
            <v>STORY</v>
          </cell>
        </row>
        <row r="60">
          <cell r="C60" t="str">
            <v>114-04</v>
          </cell>
          <cell r="D60">
            <v>1770000</v>
          </cell>
          <cell r="E60" t="str">
            <v>BRUDER</v>
          </cell>
        </row>
        <row r="61">
          <cell r="C61" t="str">
            <v>224-02</v>
          </cell>
          <cell r="D61">
            <v>970000</v>
          </cell>
          <cell r="E61" t="str">
            <v>JACKSON</v>
          </cell>
        </row>
        <row r="62">
          <cell r="C62" t="str">
            <v>108-04</v>
          </cell>
          <cell r="D62">
            <v>1780000</v>
          </cell>
          <cell r="E62" t="str">
            <v>DE LA ROSA</v>
          </cell>
        </row>
        <row r="63">
          <cell r="C63" t="str">
            <v>231-02</v>
          </cell>
          <cell r="D63">
            <v>970000</v>
          </cell>
          <cell r="E63" t="str">
            <v>JACKSON</v>
          </cell>
        </row>
        <row r="64">
          <cell r="C64" t="str">
            <v>228-03</v>
          </cell>
          <cell r="D64">
            <v>1280000</v>
          </cell>
          <cell r="E64" t="str">
            <v>BARTLETT</v>
          </cell>
        </row>
        <row r="65">
          <cell r="C65" t="str">
            <v>239-02</v>
          </cell>
          <cell r="D65">
            <v>970000</v>
          </cell>
          <cell r="E65" t="str">
            <v>JACKSON</v>
          </cell>
        </row>
        <row r="66">
          <cell r="C66" t="str">
            <v>218-03</v>
          </cell>
          <cell r="D66">
            <v>1740000</v>
          </cell>
          <cell r="E66" t="str">
            <v>STORY</v>
          </cell>
        </row>
        <row r="67">
          <cell r="C67" t="str">
            <v>242-02</v>
          </cell>
          <cell r="D67">
            <v>1740000</v>
          </cell>
          <cell r="E67" t="str">
            <v>STORY</v>
          </cell>
        </row>
        <row r="68">
          <cell r="C68" t="str">
            <v>200-03</v>
          </cell>
          <cell r="D68">
            <v>1840000</v>
          </cell>
          <cell r="E68" t="str">
            <v>CANFIELD</v>
          </cell>
        </row>
        <row r="69">
          <cell r="C69" t="str">
            <v>117-03</v>
          </cell>
          <cell r="D69">
            <v>1110000</v>
          </cell>
          <cell r="E69" t="str">
            <v>STARKS</v>
          </cell>
        </row>
        <row r="70">
          <cell r="C70" t="str">
            <v>193-03</v>
          </cell>
          <cell r="D70">
            <v>1820000</v>
          </cell>
          <cell r="E70" t="str">
            <v>ADANE</v>
          </cell>
        </row>
        <row r="71">
          <cell r="C71" t="str">
            <v>119-03</v>
          </cell>
          <cell r="D71">
            <v>1800000</v>
          </cell>
          <cell r="E71" t="str">
            <v>CHANDLER</v>
          </cell>
        </row>
        <row r="72">
          <cell r="C72" t="str">
            <v>112-04</v>
          </cell>
          <cell r="D72">
            <v>1830000</v>
          </cell>
          <cell r="E72" t="str">
            <v>YORK</v>
          </cell>
        </row>
        <row r="73">
          <cell r="C73" t="str">
            <v>114-03</v>
          </cell>
          <cell r="D73">
            <v>1770000</v>
          </cell>
          <cell r="E73" t="str">
            <v>BRUDER</v>
          </cell>
        </row>
        <row r="74">
          <cell r="C74" t="str">
            <v>226-03</v>
          </cell>
          <cell r="D74">
            <v>1740000</v>
          </cell>
          <cell r="E74" t="str">
            <v>STORY</v>
          </cell>
        </row>
        <row r="75">
          <cell r="C75" t="str">
            <v>129-03</v>
          </cell>
          <cell r="D75">
            <v>1090000</v>
          </cell>
          <cell r="E75" t="str">
            <v>SPECTOR</v>
          </cell>
        </row>
        <row r="76">
          <cell r="C76" t="str">
            <v>207-03</v>
          </cell>
          <cell r="D76">
            <v>1820000</v>
          </cell>
          <cell r="E76" t="str">
            <v>ADANE</v>
          </cell>
        </row>
        <row r="77">
          <cell r="C77" t="str">
            <v>132-03</v>
          </cell>
          <cell r="D77">
            <v>1110000</v>
          </cell>
          <cell r="E77" t="str">
            <v>STARKS</v>
          </cell>
        </row>
        <row r="78">
          <cell r="C78" t="str">
            <v>183-03</v>
          </cell>
          <cell r="D78">
            <v>1140000</v>
          </cell>
          <cell r="E78" t="str">
            <v>YOUNG</v>
          </cell>
        </row>
        <row r="79">
          <cell r="C79" t="str">
            <v>141-03</v>
          </cell>
          <cell r="D79">
            <v>1770000</v>
          </cell>
          <cell r="E79" t="str">
            <v>BRUDER</v>
          </cell>
        </row>
        <row r="80">
          <cell r="C80" t="str">
            <v>172-03</v>
          </cell>
          <cell r="D80">
            <v>1840000</v>
          </cell>
          <cell r="E80" t="str">
            <v>CANFIELD</v>
          </cell>
        </row>
        <row r="81">
          <cell r="C81" t="str">
            <v>143-03</v>
          </cell>
          <cell r="D81">
            <v>1090000</v>
          </cell>
          <cell r="E81" t="str">
            <v>SPECTOR</v>
          </cell>
        </row>
        <row r="82">
          <cell r="C82" t="str">
            <v>167-03</v>
          </cell>
          <cell r="D82">
            <v>1230000</v>
          </cell>
          <cell r="E82" t="str">
            <v>YANAI</v>
          </cell>
        </row>
        <row r="83">
          <cell r="C83" t="str">
            <v>149-03</v>
          </cell>
          <cell r="D83">
            <v>1780000</v>
          </cell>
          <cell r="E83" t="str">
            <v>DE LA ROSA</v>
          </cell>
        </row>
        <row r="84">
          <cell r="C84" t="str">
            <v>161-03</v>
          </cell>
          <cell r="D84">
            <v>1830000</v>
          </cell>
          <cell r="E84" t="str">
            <v>YORK</v>
          </cell>
        </row>
        <row r="85">
          <cell r="C85" t="str">
            <v>144-03</v>
          </cell>
          <cell r="D85">
            <v>1090000</v>
          </cell>
          <cell r="E85" t="str">
            <v>SPECTOR</v>
          </cell>
        </row>
        <row r="86">
          <cell r="C86" t="str">
            <v>152-03</v>
          </cell>
          <cell r="D86">
            <v>1260000</v>
          </cell>
          <cell r="E86" t="str">
            <v>ACKERMAN</v>
          </cell>
        </row>
        <row r="87">
          <cell r="C87" t="str">
            <v>151-03</v>
          </cell>
          <cell r="D87">
            <v>1260000</v>
          </cell>
          <cell r="E87" t="str">
            <v>ACKERMAN</v>
          </cell>
        </row>
        <row r="88">
          <cell r="C88" t="str">
            <v>150-03</v>
          </cell>
          <cell r="D88">
            <v>1780000</v>
          </cell>
          <cell r="E88" t="str">
            <v>DE LA ROSA</v>
          </cell>
        </row>
        <row r="89">
          <cell r="C89" t="str">
            <v>150-03</v>
          </cell>
          <cell r="D89">
            <v>1780000</v>
          </cell>
          <cell r="E89" t="str">
            <v>DE LA ROSA</v>
          </cell>
        </row>
        <row r="90">
          <cell r="C90" t="str">
            <v>155-03</v>
          </cell>
          <cell r="D90">
            <v>1810000</v>
          </cell>
          <cell r="E90" t="str">
            <v>NEWELL</v>
          </cell>
        </row>
        <row r="91">
          <cell r="C91" t="str">
            <v>156-03</v>
          </cell>
          <cell r="D91">
            <v>1810000</v>
          </cell>
          <cell r="E91" t="str">
            <v>NEWELL</v>
          </cell>
        </row>
        <row r="92">
          <cell r="C92" t="str">
            <v>146-03</v>
          </cell>
          <cell r="D92">
            <v>1110000</v>
          </cell>
          <cell r="E92" t="str">
            <v>STARKS</v>
          </cell>
        </row>
        <row r="93">
          <cell r="C93" t="str">
            <v>TEST TRAIN-03</v>
          </cell>
          <cell r="D93">
            <v>0</v>
          </cell>
          <cell r="E93" t="str">
            <v>HAUSER</v>
          </cell>
        </row>
        <row r="94">
          <cell r="C94" t="str">
            <v>147-03</v>
          </cell>
          <cell r="D94">
            <v>1800000</v>
          </cell>
          <cell r="E94" t="str">
            <v>CHANDLER</v>
          </cell>
        </row>
        <row r="95">
          <cell r="C95" t="str">
            <v>TEST TRAIN-03</v>
          </cell>
          <cell r="D95">
            <v>0</v>
          </cell>
          <cell r="E95" t="str">
            <v>HAUSER</v>
          </cell>
        </row>
        <row r="96">
          <cell r="C96" t="str">
            <v>145-03</v>
          </cell>
          <cell r="D96">
            <v>1110000</v>
          </cell>
          <cell r="E96" t="str">
            <v>STARKS</v>
          </cell>
        </row>
        <row r="97">
          <cell r="C97" t="str">
            <v>169-03</v>
          </cell>
          <cell r="D97">
            <v>1140000</v>
          </cell>
          <cell r="E97" t="str">
            <v>YOUNG</v>
          </cell>
        </row>
        <row r="98">
          <cell r="C98" t="str">
            <v>140-03</v>
          </cell>
          <cell r="D98">
            <v>1810000</v>
          </cell>
          <cell r="E98" t="str">
            <v>NEWELL</v>
          </cell>
        </row>
        <row r="99">
          <cell r="C99" t="str">
            <v>182-03</v>
          </cell>
          <cell r="D99">
            <v>1290000</v>
          </cell>
          <cell r="E99" t="str">
            <v>COOLAHAN</v>
          </cell>
        </row>
        <row r="100">
          <cell r="C100" t="str">
            <v>134-03</v>
          </cell>
          <cell r="D100">
            <v>1800000</v>
          </cell>
          <cell r="E100" t="str">
            <v>CHANDLER</v>
          </cell>
        </row>
        <row r="101">
          <cell r="C101" t="str">
            <v>188-03</v>
          </cell>
          <cell r="D101">
            <v>970000</v>
          </cell>
          <cell r="E101" t="str">
            <v>JACKSON</v>
          </cell>
        </row>
        <row r="102">
          <cell r="C102" t="str">
            <v>121-03</v>
          </cell>
          <cell r="D102">
            <v>1780000</v>
          </cell>
          <cell r="E102" t="str">
            <v>DE LA ROSA</v>
          </cell>
        </row>
        <row r="103">
          <cell r="C103" t="str">
            <v>194-03</v>
          </cell>
          <cell r="D103">
            <v>1820000</v>
          </cell>
          <cell r="E103" t="str">
            <v>ADANE</v>
          </cell>
        </row>
        <row r="104">
          <cell r="C104" t="str">
            <v>115-03</v>
          </cell>
          <cell r="D104">
            <v>1090000</v>
          </cell>
          <cell r="E104" t="str">
            <v>SPECTOR</v>
          </cell>
        </row>
        <row r="105">
          <cell r="C105" t="str">
            <v>238-03</v>
          </cell>
          <cell r="D105">
            <v>1180000</v>
          </cell>
          <cell r="E105" t="str">
            <v>LEVERE</v>
          </cell>
        </row>
        <row r="106">
          <cell r="C106" t="str">
            <v>106-03</v>
          </cell>
          <cell r="D106">
            <v>1800000</v>
          </cell>
          <cell r="E106" t="str">
            <v>CHANDLER</v>
          </cell>
        </row>
        <row r="107">
          <cell r="C107" t="str">
            <v>106-04</v>
          </cell>
          <cell r="D107">
            <v>1100000</v>
          </cell>
          <cell r="E107" t="str">
            <v>GEBRETEKLE</v>
          </cell>
        </row>
        <row r="108">
          <cell r="C108" t="str">
            <v>106-03</v>
          </cell>
          <cell r="D108">
            <v>1800000</v>
          </cell>
          <cell r="E108" t="str">
            <v>CHANDLER</v>
          </cell>
        </row>
        <row r="109">
          <cell r="C109" t="str">
            <v>115-04</v>
          </cell>
          <cell r="D109">
            <v>1810000</v>
          </cell>
          <cell r="E109" t="str">
            <v>NEWELL</v>
          </cell>
        </row>
        <row r="110">
          <cell r="C110" t="str">
            <v>111-03</v>
          </cell>
          <cell r="D110">
            <v>1810000</v>
          </cell>
          <cell r="E110" t="str">
            <v>NEWELL</v>
          </cell>
        </row>
        <row r="111">
          <cell r="C111" t="str">
            <v>227-03</v>
          </cell>
          <cell r="D111">
            <v>1280000</v>
          </cell>
          <cell r="E111" t="str">
            <v>BARTLETT</v>
          </cell>
        </row>
        <row r="112">
          <cell r="C112" t="str">
            <v>109-03</v>
          </cell>
          <cell r="D112">
            <v>1260000</v>
          </cell>
          <cell r="E112" t="str">
            <v>ACKERMAN</v>
          </cell>
        </row>
        <row r="113">
          <cell r="C113" t="str">
            <v>109-04</v>
          </cell>
          <cell r="D113">
            <v>1260000</v>
          </cell>
          <cell r="E113" t="str">
            <v>ACKERMAN</v>
          </cell>
        </row>
        <row r="114">
          <cell r="C114" t="str">
            <v>102-03</v>
          </cell>
          <cell r="D114">
            <v>1770000</v>
          </cell>
          <cell r="E114" t="str">
            <v>BRUDER</v>
          </cell>
        </row>
        <row r="115">
          <cell r="C115" t="str">
            <v>210-03</v>
          </cell>
          <cell r="D115">
            <v>1180000</v>
          </cell>
          <cell r="E115" t="str">
            <v>LEVERE</v>
          </cell>
        </row>
        <row r="116">
          <cell r="C116" t="str">
            <v>240-02</v>
          </cell>
          <cell r="D116">
            <v>970000</v>
          </cell>
          <cell r="E116" t="str">
            <v>JACKSON</v>
          </cell>
        </row>
        <row r="117">
          <cell r="C117" t="str">
            <v>235-03</v>
          </cell>
          <cell r="D117">
            <v>1280000</v>
          </cell>
          <cell r="E117" t="str">
            <v>BARTLETT</v>
          </cell>
        </row>
        <row r="118">
          <cell r="C118" t="str">
            <v>236-02</v>
          </cell>
          <cell r="D118">
            <v>1760000</v>
          </cell>
          <cell r="E118" t="str">
            <v>STRICKLAND</v>
          </cell>
        </row>
        <row r="119">
          <cell r="C119" t="str">
            <v>102-04</v>
          </cell>
          <cell r="D119">
            <v>1770000</v>
          </cell>
          <cell r="E119" t="str">
            <v>BRUDER</v>
          </cell>
        </row>
        <row r="120">
          <cell r="C120" t="str">
            <v>234-02</v>
          </cell>
          <cell r="D120">
            <v>1740000</v>
          </cell>
          <cell r="E120" t="str">
            <v>STORY</v>
          </cell>
        </row>
        <row r="121">
          <cell r="C121" t="str">
            <v>211-03</v>
          </cell>
          <cell r="D121">
            <v>1140000</v>
          </cell>
          <cell r="E121" t="str">
            <v>YOUNG</v>
          </cell>
        </row>
        <row r="122">
          <cell r="C122" t="str">
            <v>232-02</v>
          </cell>
          <cell r="D122">
            <v>970000</v>
          </cell>
          <cell r="E122" t="str">
            <v>JACKSON</v>
          </cell>
        </row>
        <row r="123">
          <cell r="C123" t="str">
            <v>243-03</v>
          </cell>
          <cell r="D123">
            <v>1280000</v>
          </cell>
          <cell r="E123" t="str">
            <v>BARTLETT</v>
          </cell>
        </row>
        <row r="124">
          <cell r="C124" t="str">
            <v>235-02</v>
          </cell>
          <cell r="D124">
            <v>1760000</v>
          </cell>
          <cell r="E124" t="str">
            <v>STRICKLAND</v>
          </cell>
        </row>
        <row r="125">
          <cell r="C125" t="str">
            <v>116-04</v>
          </cell>
          <cell r="D125">
            <v>1810000</v>
          </cell>
          <cell r="E125" t="str">
            <v>NEWELL</v>
          </cell>
        </row>
        <row r="126">
          <cell r="C126" t="str">
            <v>224-02</v>
          </cell>
          <cell r="D126">
            <v>970000</v>
          </cell>
          <cell r="E126" t="str">
            <v>JACKSON</v>
          </cell>
        </row>
        <row r="127">
          <cell r="C127" t="str">
            <v>201-03</v>
          </cell>
          <cell r="D127">
            <v>970000</v>
          </cell>
          <cell r="E127" t="str">
            <v>JACKSON</v>
          </cell>
        </row>
        <row r="128">
          <cell r="C128" t="str">
            <v>218-02</v>
          </cell>
          <cell r="D128">
            <v>1740000</v>
          </cell>
          <cell r="E128" t="str">
            <v>STORY</v>
          </cell>
        </row>
        <row r="129">
          <cell r="C129" t="str">
            <v>211-03</v>
          </cell>
          <cell r="D129">
            <v>1140000</v>
          </cell>
          <cell r="E129" t="str">
            <v>YOUNG</v>
          </cell>
        </row>
        <row r="130">
          <cell r="C130" t="str">
            <v>225-03</v>
          </cell>
          <cell r="D130">
            <v>1470000</v>
          </cell>
          <cell r="E130" t="str">
            <v>RIVERA</v>
          </cell>
        </row>
        <row r="131">
          <cell r="C131" t="str">
            <v>223-03</v>
          </cell>
          <cell r="D131">
            <v>1750000</v>
          </cell>
          <cell r="E131" t="str">
            <v>REBOLETTI</v>
          </cell>
        </row>
        <row r="132">
          <cell r="C132" t="str">
            <v>220-03</v>
          </cell>
          <cell r="D132">
            <v>1280000</v>
          </cell>
          <cell r="E132" t="str">
            <v>BARTLETT</v>
          </cell>
        </row>
        <row r="133">
          <cell r="C133" t="str">
            <v>232-03</v>
          </cell>
          <cell r="D133">
            <v>1750000</v>
          </cell>
          <cell r="E133" t="str">
            <v>REBOLETTI</v>
          </cell>
        </row>
        <row r="134">
          <cell r="C134" t="str">
            <v>221-03</v>
          </cell>
          <cell r="D134">
            <v>1180000</v>
          </cell>
          <cell r="E134" t="str">
            <v>LEVERE</v>
          </cell>
        </row>
        <row r="135">
          <cell r="C135" t="str">
            <v>236-03</v>
          </cell>
          <cell r="D135">
            <v>1280000</v>
          </cell>
          <cell r="E135" t="str">
            <v>BARTLETT</v>
          </cell>
        </row>
        <row r="136">
          <cell r="C136" t="str">
            <v>214-03</v>
          </cell>
          <cell r="D136">
            <v>1750000</v>
          </cell>
          <cell r="E136" t="str">
            <v>REBOLETTI</v>
          </cell>
        </row>
        <row r="137">
          <cell r="C137" t="str">
            <v>226-02</v>
          </cell>
          <cell r="D137">
            <v>1740000</v>
          </cell>
          <cell r="E137" t="str">
            <v>STORY</v>
          </cell>
        </row>
        <row r="138">
          <cell r="C138" t="str">
            <v>219-03</v>
          </cell>
          <cell r="D138">
            <v>1280000</v>
          </cell>
          <cell r="E138" t="str">
            <v>BARTLETT</v>
          </cell>
        </row>
        <row r="139">
          <cell r="C139" t="str">
            <v>226-02</v>
          </cell>
          <cell r="D139">
            <v>1740000</v>
          </cell>
          <cell r="E139" t="str">
            <v>STORY</v>
          </cell>
        </row>
        <row r="140">
          <cell r="C140" t="str">
            <v>212-03</v>
          </cell>
          <cell r="D140">
            <v>1140000</v>
          </cell>
          <cell r="E140" t="str">
            <v>YOUNG</v>
          </cell>
        </row>
        <row r="141">
          <cell r="C141" t="str">
            <v>103-03</v>
          </cell>
          <cell r="D141">
            <v>1110000</v>
          </cell>
          <cell r="E141" t="str">
            <v>STARKS</v>
          </cell>
        </row>
        <row r="142">
          <cell r="C142" t="str">
            <v>217-03</v>
          </cell>
          <cell r="D142">
            <v>1470000</v>
          </cell>
          <cell r="E142" t="str">
            <v>RIVERA</v>
          </cell>
        </row>
        <row r="143">
          <cell r="C143" t="str">
            <v>113-03</v>
          </cell>
          <cell r="D143">
            <v>1770000</v>
          </cell>
          <cell r="E143" t="str">
            <v>BRUDER</v>
          </cell>
        </row>
        <row r="144">
          <cell r="C144" t="str">
            <v>192-03</v>
          </cell>
          <cell r="D144">
            <v>1340000</v>
          </cell>
          <cell r="E144" t="str">
            <v>BEAM</v>
          </cell>
        </row>
        <row r="145">
          <cell r="C145" t="str">
            <v>110-03</v>
          </cell>
          <cell r="D145">
            <v>1260000</v>
          </cell>
          <cell r="E145" t="str">
            <v>ACKERMAN</v>
          </cell>
        </row>
        <row r="146">
          <cell r="C146" t="str">
            <v>195-03</v>
          </cell>
          <cell r="D146">
            <v>1290000</v>
          </cell>
          <cell r="E146" t="str">
            <v>COOLAHAN</v>
          </cell>
        </row>
        <row r="147">
          <cell r="C147" t="str">
            <v>112-03</v>
          </cell>
          <cell r="D147">
            <v>1810000</v>
          </cell>
          <cell r="E147" t="str">
            <v>NEWELL</v>
          </cell>
        </row>
        <row r="148">
          <cell r="C148" t="str">
            <v>184-03</v>
          </cell>
          <cell r="D148">
            <v>1140000</v>
          </cell>
          <cell r="E148" t="str">
            <v>YOUNG</v>
          </cell>
        </row>
        <row r="149">
          <cell r="C149" t="str">
            <v>142-03</v>
          </cell>
          <cell r="D149">
            <v>1770000</v>
          </cell>
          <cell r="E149" t="str">
            <v>BRUDER</v>
          </cell>
        </row>
        <row r="150">
          <cell r="C150" t="str">
            <v>178-03</v>
          </cell>
          <cell r="D150">
            <v>1340000</v>
          </cell>
          <cell r="E150" t="str">
            <v>BEAM</v>
          </cell>
        </row>
        <row r="151">
          <cell r="C151" t="str">
            <v>225-02</v>
          </cell>
          <cell r="D151">
            <v>1740000</v>
          </cell>
          <cell r="E151" t="str">
            <v>STORY</v>
          </cell>
        </row>
        <row r="152">
          <cell r="C152" t="str">
            <v>185-03</v>
          </cell>
          <cell r="D152">
            <v>1840000</v>
          </cell>
          <cell r="E152" t="str">
            <v>CANFIELD</v>
          </cell>
        </row>
        <row r="153">
          <cell r="C153" t="str">
            <v>233-02</v>
          </cell>
          <cell r="D153">
            <v>1740000</v>
          </cell>
          <cell r="E153" t="str">
            <v>STORY</v>
          </cell>
        </row>
        <row r="154">
          <cell r="C154" t="str">
            <v>181-03</v>
          </cell>
          <cell r="D154">
            <v>1290000</v>
          </cell>
          <cell r="E154" t="str">
            <v>COOLAHAN</v>
          </cell>
        </row>
        <row r="155">
          <cell r="C155" t="str">
            <v>238-02</v>
          </cell>
          <cell r="D155">
            <v>1140000</v>
          </cell>
          <cell r="E155" t="str">
            <v>YOUNG</v>
          </cell>
        </row>
        <row r="156">
          <cell r="C156" t="str">
            <v>174-03</v>
          </cell>
          <cell r="D156">
            <v>970000</v>
          </cell>
          <cell r="E156" t="str">
            <v>JACKSON</v>
          </cell>
        </row>
        <row r="157">
          <cell r="C157" t="str">
            <v>244-02</v>
          </cell>
          <cell r="D157">
            <v>1760000</v>
          </cell>
          <cell r="E157" t="str">
            <v>STRICKLAND</v>
          </cell>
        </row>
        <row r="158">
          <cell r="C158" t="str">
            <v>177-03</v>
          </cell>
          <cell r="D158">
            <v>1340000</v>
          </cell>
          <cell r="E158" t="str">
            <v>BEAM</v>
          </cell>
        </row>
        <row r="159">
          <cell r="C159" t="str">
            <v>105-03</v>
          </cell>
          <cell r="D159">
            <v>1800000</v>
          </cell>
          <cell r="E159" t="str">
            <v>CHANDLER</v>
          </cell>
        </row>
        <row r="160">
          <cell r="C160" t="str">
            <v>175-03</v>
          </cell>
          <cell r="D160">
            <v>1830000</v>
          </cell>
          <cell r="E160" t="str">
            <v>YORK</v>
          </cell>
        </row>
        <row r="161">
          <cell r="C161" t="str">
            <v>128-03</v>
          </cell>
          <cell r="D161">
            <v>1770000</v>
          </cell>
          <cell r="E161" t="str">
            <v>BRUDER</v>
          </cell>
        </row>
        <row r="162">
          <cell r="C162" t="str">
            <v>168-03</v>
          </cell>
          <cell r="D162">
            <v>1230000</v>
          </cell>
          <cell r="E162" t="str">
            <v>YANAI</v>
          </cell>
        </row>
        <row r="163">
          <cell r="C163" t="str">
            <v>135-03</v>
          </cell>
          <cell r="D163">
            <v>1780000</v>
          </cell>
          <cell r="E163" t="str">
            <v>DE LA ROSA</v>
          </cell>
        </row>
        <row r="164">
          <cell r="C164" t="str">
            <v>164-03</v>
          </cell>
          <cell r="D164">
            <v>1340000</v>
          </cell>
          <cell r="E164" t="str">
            <v>BEAM</v>
          </cell>
        </row>
        <row r="165">
          <cell r="C165" t="str">
            <v>159-03</v>
          </cell>
          <cell r="D165">
            <v>1090000</v>
          </cell>
          <cell r="E165" t="str">
            <v>SPECTOR</v>
          </cell>
        </row>
        <row r="166">
          <cell r="C166" t="str">
            <v>162-03</v>
          </cell>
          <cell r="D166">
            <v>1830000</v>
          </cell>
          <cell r="E166" t="str">
            <v>YORK</v>
          </cell>
        </row>
        <row r="167">
          <cell r="C167" t="str">
            <v>165-03</v>
          </cell>
          <cell r="D167">
            <v>1820000</v>
          </cell>
          <cell r="E167" t="str">
            <v>ADANE</v>
          </cell>
        </row>
        <row r="168">
          <cell r="C168" t="str">
            <v>TEST TRAIN-03</v>
          </cell>
          <cell r="D168">
            <v>0</v>
          </cell>
          <cell r="E168" t="str">
            <v>HAUSER</v>
          </cell>
        </row>
        <row r="169">
          <cell r="C169" t="str">
            <v>160-03</v>
          </cell>
          <cell r="D169">
            <v>1090000</v>
          </cell>
          <cell r="E169" t="str">
            <v>SPECTOR</v>
          </cell>
        </row>
        <row r="170">
          <cell r="C170" t="str">
            <v>163-03</v>
          </cell>
          <cell r="D170">
            <v>1340000</v>
          </cell>
          <cell r="E170" t="str">
            <v>BEAM</v>
          </cell>
        </row>
        <row r="171">
          <cell r="C171" t="str">
            <v>171-03</v>
          </cell>
          <cell r="D171">
            <v>1840000</v>
          </cell>
          <cell r="E171" t="str">
            <v>CANFIELD</v>
          </cell>
        </row>
        <row r="172">
          <cell r="C172" t="str">
            <v>158-03</v>
          </cell>
          <cell r="D172">
            <v>1840000</v>
          </cell>
          <cell r="E172" t="str">
            <v>CANFIELD</v>
          </cell>
        </row>
        <row r="173">
          <cell r="C173" t="str">
            <v>166-03</v>
          </cell>
          <cell r="D173">
            <v>1820000</v>
          </cell>
          <cell r="E173" t="str">
            <v>ADANE</v>
          </cell>
        </row>
        <row r="174">
          <cell r="C174" t="str">
            <v>TEST TRAIN-03</v>
          </cell>
          <cell r="D174">
            <v>0</v>
          </cell>
          <cell r="E174" t="str">
            <v>HAUSER</v>
          </cell>
        </row>
        <row r="175">
          <cell r="C175" t="str">
            <v>173-03</v>
          </cell>
          <cell r="D175">
            <v>970000</v>
          </cell>
          <cell r="E175" t="str">
            <v>JACKSON</v>
          </cell>
        </row>
        <row r="176">
          <cell r="C176" t="str">
            <v>154-03</v>
          </cell>
          <cell r="D176">
            <v>1290000</v>
          </cell>
          <cell r="E176" t="str">
            <v>COOLAHAN</v>
          </cell>
        </row>
        <row r="177">
          <cell r="C177" t="str">
            <v>170-03</v>
          </cell>
          <cell r="D177">
            <v>1140000</v>
          </cell>
          <cell r="E177" t="str">
            <v>YOUNG</v>
          </cell>
        </row>
        <row r="178">
          <cell r="C178" t="str">
            <v>157-03</v>
          </cell>
          <cell r="D178">
            <v>1840000</v>
          </cell>
          <cell r="E178" t="str">
            <v>CANFIELD</v>
          </cell>
        </row>
        <row r="179">
          <cell r="C179" t="str">
            <v>179-03</v>
          </cell>
          <cell r="D179">
            <v>1820000</v>
          </cell>
          <cell r="E179" t="str">
            <v>ADANE</v>
          </cell>
        </row>
        <row r="180">
          <cell r="C180" t="str">
            <v>150-03</v>
          </cell>
          <cell r="D180">
            <v>1780000</v>
          </cell>
          <cell r="E180" t="str">
            <v>DE LA ROSA</v>
          </cell>
        </row>
        <row r="181">
          <cell r="C181" t="str">
            <v>180-03</v>
          </cell>
          <cell r="D181">
            <v>1820000</v>
          </cell>
          <cell r="E181" t="str">
            <v>ADANE</v>
          </cell>
        </row>
        <row r="182">
          <cell r="C182" t="str">
            <v>139-03</v>
          </cell>
          <cell r="D182">
            <v>1810000</v>
          </cell>
          <cell r="E182" t="str">
            <v>NEWELL</v>
          </cell>
        </row>
        <row r="183">
          <cell r="C183" t="str">
            <v>186-03</v>
          </cell>
          <cell r="D183">
            <v>1840000</v>
          </cell>
          <cell r="E183" t="str">
            <v>CANFIELD</v>
          </cell>
        </row>
        <row r="184">
          <cell r="C184" t="str">
            <v>137-03</v>
          </cell>
          <cell r="D184">
            <v>1260000</v>
          </cell>
          <cell r="E184" t="str">
            <v>ACKERMAN</v>
          </cell>
        </row>
        <row r="185">
          <cell r="C185" t="str">
            <v>197-03</v>
          </cell>
          <cell r="D185">
            <v>1140000</v>
          </cell>
          <cell r="E185" t="str">
            <v>YOUNG</v>
          </cell>
        </row>
        <row r="186">
          <cell r="C186" t="str">
            <v>127-03</v>
          </cell>
          <cell r="D186">
            <v>1770000</v>
          </cell>
          <cell r="E186" t="str">
            <v>BRUDER</v>
          </cell>
        </row>
        <row r="187">
          <cell r="C187" t="str">
            <v>209-03</v>
          </cell>
          <cell r="D187">
            <v>1180000</v>
          </cell>
          <cell r="E187" t="str">
            <v>LEVERE</v>
          </cell>
        </row>
        <row r="188">
          <cell r="C188" t="str">
            <v>116-03</v>
          </cell>
          <cell r="D188">
            <v>1090000</v>
          </cell>
          <cell r="E188" t="str">
            <v>SPECTOR</v>
          </cell>
        </row>
        <row r="189">
          <cell r="C189" t="str">
            <v>222-03</v>
          </cell>
          <cell r="D189">
            <v>1180000</v>
          </cell>
          <cell r="E189" t="str">
            <v>LEVERE</v>
          </cell>
        </row>
        <row r="190">
          <cell r="C190" t="str">
            <v>311-02</v>
          </cell>
          <cell r="D190">
            <v>970000</v>
          </cell>
          <cell r="E190" t="str">
            <v>JACKSON</v>
          </cell>
        </row>
        <row r="191">
          <cell r="C191" t="str">
            <v>231-03</v>
          </cell>
          <cell r="D191">
            <v>1750000</v>
          </cell>
          <cell r="E191" t="str">
            <v>REBOLETTI</v>
          </cell>
        </row>
        <row r="192">
          <cell r="C192" t="str">
            <v>239-02</v>
          </cell>
          <cell r="D192">
            <v>970000</v>
          </cell>
          <cell r="E192" t="str">
            <v>JACKSON</v>
          </cell>
        </row>
        <row r="193">
          <cell r="C193" t="str">
            <v>230-03</v>
          </cell>
          <cell r="D193">
            <v>1180000</v>
          </cell>
          <cell r="E193" t="str">
            <v>LEVERE</v>
          </cell>
        </row>
        <row r="194">
          <cell r="C194" t="str">
            <v>223-02</v>
          </cell>
          <cell r="D194">
            <v>970000</v>
          </cell>
          <cell r="E194" t="str">
            <v>JACKSON</v>
          </cell>
        </row>
        <row r="195">
          <cell r="C195" t="str">
            <v>234-03</v>
          </cell>
          <cell r="D195">
            <v>1740000</v>
          </cell>
          <cell r="E195" t="str">
            <v>STORY</v>
          </cell>
        </row>
        <row r="196">
          <cell r="C196" t="str">
            <v>220-02</v>
          </cell>
          <cell r="D196">
            <v>1760000</v>
          </cell>
          <cell r="E196" t="str">
            <v>STRICKLAND</v>
          </cell>
        </row>
        <row r="197">
          <cell r="C197" t="str">
            <v>239-03</v>
          </cell>
          <cell r="D197">
            <v>1750000</v>
          </cell>
          <cell r="E197" t="str">
            <v>REBOLETTI</v>
          </cell>
        </row>
        <row r="198">
          <cell r="C198" t="str">
            <v>214-02</v>
          </cell>
          <cell r="D198">
            <v>970000</v>
          </cell>
          <cell r="E198" t="str">
            <v>JACKSON</v>
          </cell>
        </row>
        <row r="199">
          <cell r="C199" t="str">
            <v>242-03</v>
          </cell>
          <cell r="D199">
            <v>1740000</v>
          </cell>
          <cell r="E199" t="str">
            <v>STORY</v>
          </cell>
        </row>
        <row r="200">
          <cell r="C200" t="str">
            <v>138-03</v>
          </cell>
          <cell r="D200">
            <v>1260000</v>
          </cell>
          <cell r="E200" t="str">
            <v>ACKERMAN</v>
          </cell>
        </row>
        <row r="201">
          <cell r="C201" t="str">
            <v>244-03</v>
          </cell>
          <cell r="D201">
            <v>1280000</v>
          </cell>
          <cell r="E201" t="str">
            <v>BARTLETT</v>
          </cell>
        </row>
        <row r="202">
          <cell r="C202" t="str">
            <v>122-03</v>
          </cell>
          <cell r="D202">
            <v>1780000</v>
          </cell>
          <cell r="E202" t="str">
            <v>DE LA ROSA</v>
          </cell>
        </row>
        <row r="203">
          <cell r="C203" t="str">
            <v>121-04</v>
          </cell>
          <cell r="D203">
            <v>1780000</v>
          </cell>
          <cell r="E203" t="str">
            <v>DE LA ROSA</v>
          </cell>
        </row>
        <row r="204">
          <cell r="C204" t="str">
            <v>120-03</v>
          </cell>
          <cell r="D204">
            <v>1800000</v>
          </cell>
          <cell r="E204" t="str">
            <v>CHANDLER</v>
          </cell>
        </row>
        <row r="205">
          <cell r="C205" t="str">
            <v>107-04</v>
          </cell>
          <cell r="D205">
            <v>1780000</v>
          </cell>
          <cell r="E205" t="str">
            <v>DE LA ROSA</v>
          </cell>
        </row>
        <row r="206">
          <cell r="C206" t="str">
            <v>118-03</v>
          </cell>
          <cell r="D206">
            <v>1110000</v>
          </cell>
          <cell r="E206" t="str">
            <v>STARKS</v>
          </cell>
        </row>
        <row r="207">
          <cell r="C207" t="str">
            <v>110-04</v>
          </cell>
          <cell r="D207">
            <v>1260000</v>
          </cell>
          <cell r="E207" t="str">
            <v>ACKERMAN</v>
          </cell>
        </row>
        <row r="208">
          <cell r="C208" t="str">
            <v>125-03</v>
          </cell>
          <cell r="D208">
            <v>1810000</v>
          </cell>
          <cell r="E208" t="str">
            <v>NEWELL</v>
          </cell>
        </row>
        <row r="209">
          <cell r="C209" t="str">
            <v>101-04</v>
          </cell>
          <cell r="D209">
            <v>1770000</v>
          </cell>
          <cell r="E209" t="str">
            <v>BRUDER</v>
          </cell>
        </row>
        <row r="210">
          <cell r="C210" t="str">
            <v>123-03</v>
          </cell>
          <cell r="D210">
            <v>1260000</v>
          </cell>
          <cell r="E210" t="str">
            <v>ACKERMAN</v>
          </cell>
        </row>
        <row r="211">
          <cell r="C211" t="str">
            <v>114-04</v>
          </cell>
          <cell r="D211">
            <v>1770000</v>
          </cell>
          <cell r="E211" t="str">
            <v>BRUDER</v>
          </cell>
        </row>
        <row r="212">
          <cell r="C212" t="str">
            <v>117-03</v>
          </cell>
          <cell r="D212">
            <v>1110000</v>
          </cell>
          <cell r="E212" t="str">
            <v>STARKS</v>
          </cell>
        </row>
        <row r="213">
          <cell r="C213" t="str">
            <v>104-04</v>
          </cell>
          <cell r="D213">
            <v>1110000</v>
          </cell>
          <cell r="E213" t="str">
            <v>STARKS</v>
          </cell>
        </row>
        <row r="214">
          <cell r="C214" t="str">
            <v>244-02</v>
          </cell>
          <cell r="D214">
            <v>1760000</v>
          </cell>
          <cell r="E214" t="str">
            <v>STRICKLAND</v>
          </cell>
        </row>
        <row r="215">
          <cell r="C215" t="str">
            <v>113-04</v>
          </cell>
          <cell r="D215">
            <v>1770000</v>
          </cell>
          <cell r="E215" t="str">
            <v>BRUDER</v>
          </cell>
        </row>
        <row r="216">
          <cell r="C216" t="str">
            <v>311-02</v>
          </cell>
          <cell r="D216">
            <v>970000</v>
          </cell>
          <cell r="E216" t="str">
            <v>JACKSON</v>
          </cell>
        </row>
        <row r="217">
          <cell r="C217" t="str">
            <v>117-04</v>
          </cell>
          <cell r="D217">
            <v>1110000</v>
          </cell>
          <cell r="E217" t="str">
            <v>STARKS</v>
          </cell>
        </row>
        <row r="218">
          <cell r="C218" t="str">
            <v>233-02</v>
          </cell>
          <cell r="D218">
            <v>1740000</v>
          </cell>
          <cell r="E218" t="str">
            <v>STORY</v>
          </cell>
        </row>
        <row r="219">
          <cell r="C219" t="str">
            <v>119-04</v>
          </cell>
          <cell r="D219">
            <v>1800000</v>
          </cell>
          <cell r="E219" t="str">
            <v>CHANDLER</v>
          </cell>
        </row>
        <row r="220">
          <cell r="C220" t="str">
            <v>228-02</v>
          </cell>
          <cell r="D220">
            <v>1760000</v>
          </cell>
          <cell r="E220" t="str">
            <v>STRICKLAND</v>
          </cell>
        </row>
        <row r="221">
          <cell r="C221" t="str">
            <v>123-04</v>
          </cell>
          <cell r="D221">
            <v>1260000</v>
          </cell>
          <cell r="E221" t="str">
            <v>ACKERMAN</v>
          </cell>
        </row>
        <row r="222">
          <cell r="C222" t="str">
            <v>164-03</v>
          </cell>
          <cell r="D222">
            <v>1340000</v>
          </cell>
          <cell r="E222" t="str">
            <v>BEAM</v>
          </cell>
        </row>
        <row r="223">
          <cell r="C223" t="str">
            <v>BRABO-27</v>
          </cell>
          <cell r="D223">
            <v>1450000</v>
          </cell>
          <cell r="E223" t="str">
            <v>BRABO</v>
          </cell>
        </row>
        <row r="224">
          <cell r="C224" t="str">
            <v>204-02</v>
          </cell>
          <cell r="D224">
            <v>1840000</v>
          </cell>
          <cell r="E224" t="str">
            <v>CANFIELD</v>
          </cell>
        </row>
        <row r="225">
          <cell r="C225" t="str">
            <v>123-03</v>
          </cell>
          <cell r="D225">
            <v>1260000</v>
          </cell>
          <cell r="E225" t="str">
            <v>ACKERMAN</v>
          </cell>
        </row>
        <row r="226">
          <cell r="C226" t="str">
            <v>206-02</v>
          </cell>
          <cell r="D226">
            <v>1290000</v>
          </cell>
          <cell r="E226" t="str">
            <v>COOLAHAN</v>
          </cell>
        </row>
        <row r="227">
          <cell r="C227" t="str">
            <v>117-03</v>
          </cell>
          <cell r="D227">
            <v>1110000</v>
          </cell>
          <cell r="E227" t="str">
            <v>STARKS</v>
          </cell>
        </row>
        <row r="228">
          <cell r="C228" t="str">
            <v>221-02</v>
          </cell>
          <cell r="D228">
            <v>1140000</v>
          </cell>
          <cell r="E228" t="str">
            <v>YOUNG</v>
          </cell>
        </row>
        <row r="229">
          <cell r="C229" t="str">
            <v>244-02</v>
          </cell>
          <cell r="D229">
            <v>1760000</v>
          </cell>
          <cell r="E229" t="str">
            <v>STRICKLAND</v>
          </cell>
        </row>
        <row r="230">
          <cell r="C230" t="str">
            <v>222-02</v>
          </cell>
          <cell r="D230">
            <v>1140000</v>
          </cell>
          <cell r="E230" t="str">
            <v>YOUNG</v>
          </cell>
        </row>
        <row r="231">
          <cell r="C231" t="str">
            <v>311-02</v>
          </cell>
          <cell r="D231">
            <v>970000</v>
          </cell>
          <cell r="E231" t="str">
            <v>JACKSON</v>
          </cell>
        </row>
        <row r="232">
          <cell r="C232" t="str">
            <v>225-02</v>
          </cell>
          <cell r="D232">
            <v>1740000</v>
          </cell>
          <cell r="E232" t="str">
            <v>STORY</v>
          </cell>
        </row>
        <row r="233">
          <cell r="C233" t="str">
            <v>233-02</v>
          </cell>
          <cell r="D233">
            <v>1740000</v>
          </cell>
          <cell r="E233" t="str">
            <v>STORY</v>
          </cell>
        </row>
        <row r="234">
          <cell r="C234" t="str">
            <v>224-02</v>
          </cell>
          <cell r="D234">
            <v>970000</v>
          </cell>
          <cell r="E234" t="str">
            <v>JACKSON</v>
          </cell>
        </row>
        <row r="235">
          <cell r="C235" t="str">
            <v>228-02</v>
          </cell>
          <cell r="D235">
            <v>1760000</v>
          </cell>
          <cell r="E235" t="str">
            <v>STRICKLAND</v>
          </cell>
        </row>
        <row r="236">
          <cell r="C236" t="str">
            <v>231-02</v>
          </cell>
          <cell r="D236">
            <v>970000</v>
          </cell>
          <cell r="E236" t="str">
            <v>JACKSON</v>
          </cell>
        </row>
        <row r="237">
          <cell r="C237" t="str">
            <v>227-02</v>
          </cell>
          <cell r="D237">
            <v>1760000</v>
          </cell>
          <cell r="E237" t="str">
            <v>STRICKLAND</v>
          </cell>
        </row>
        <row r="238">
          <cell r="C238" t="str">
            <v>239-02</v>
          </cell>
          <cell r="D238">
            <v>970000</v>
          </cell>
          <cell r="E238" t="str">
            <v>JACKSON</v>
          </cell>
        </row>
        <row r="239">
          <cell r="C239" t="str">
            <v>116-03</v>
          </cell>
          <cell r="D239">
            <v>1090000</v>
          </cell>
          <cell r="E239" t="str">
            <v>SPECTOR</v>
          </cell>
        </row>
        <row r="240">
          <cell r="C240" t="str">
            <v>242-02</v>
          </cell>
          <cell r="D240">
            <v>1740000</v>
          </cell>
          <cell r="E240" t="str">
            <v>STORY</v>
          </cell>
        </row>
        <row r="241">
          <cell r="C241" t="str">
            <v>311-02</v>
          </cell>
          <cell r="D241">
            <v>970000</v>
          </cell>
          <cell r="E241" t="str">
            <v>JACKSON</v>
          </cell>
        </row>
        <row r="242">
          <cell r="C242" t="str">
            <v>117-03</v>
          </cell>
          <cell r="D242">
            <v>1110000</v>
          </cell>
          <cell r="E242" t="str">
            <v>STARKS</v>
          </cell>
        </row>
        <row r="243">
          <cell r="C243" t="str">
            <v>239-02</v>
          </cell>
          <cell r="D243">
            <v>970000</v>
          </cell>
          <cell r="E243" t="str">
            <v>JACKSON</v>
          </cell>
        </row>
        <row r="244">
          <cell r="C244" t="str">
            <v>119-03</v>
          </cell>
          <cell r="D244">
            <v>1800000</v>
          </cell>
          <cell r="E244" t="str">
            <v>CHANDLER</v>
          </cell>
        </row>
        <row r="245">
          <cell r="C245" t="str">
            <v>223-02</v>
          </cell>
          <cell r="D245">
            <v>970000</v>
          </cell>
          <cell r="E245" t="str">
            <v>JACKSON</v>
          </cell>
        </row>
        <row r="246">
          <cell r="C246" t="str">
            <v>114-03</v>
          </cell>
          <cell r="D246">
            <v>1770000</v>
          </cell>
          <cell r="E246" t="str">
            <v>BRUDER</v>
          </cell>
        </row>
        <row r="247">
          <cell r="C247" t="str">
            <v>220-02</v>
          </cell>
          <cell r="D247">
            <v>1760000</v>
          </cell>
          <cell r="E247" t="str">
            <v>STRICKLAND</v>
          </cell>
        </row>
        <row r="248">
          <cell r="C248" t="str">
            <v>PTC TEST3-29</v>
          </cell>
          <cell r="D248">
            <v>1200000</v>
          </cell>
          <cell r="E248" t="str">
            <v>CUSHING</v>
          </cell>
        </row>
        <row r="249">
          <cell r="C249" t="str">
            <v>214-02</v>
          </cell>
          <cell r="D249">
            <v>970000</v>
          </cell>
          <cell r="E249" t="str">
            <v>JACKSON</v>
          </cell>
        </row>
        <row r="250">
          <cell r="C250" t="str">
            <v>EXTRA 13-28</v>
          </cell>
          <cell r="D250">
            <v>530000</v>
          </cell>
          <cell r="E250" t="str">
            <v>POLLOCK</v>
          </cell>
        </row>
        <row r="251">
          <cell r="C251" t="str">
            <v>208-02</v>
          </cell>
          <cell r="D251">
            <v>1340000</v>
          </cell>
          <cell r="E251" t="str">
            <v>BEAM</v>
          </cell>
        </row>
        <row r="252">
          <cell r="C252" t="str">
            <v>EXTRA 13-28</v>
          </cell>
          <cell r="D252">
            <v>530000</v>
          </cell>
          <cell r="E252" t="str">
            <v>POLLOCK</v>
          </cell>
        </row>
        <row r="253">
          <cell r="C253" t="str">
            <v>203-02</v>
          </cell>
          <cell r="D253">
            <v>1840000</v>
          </cell>
          <cell r="E253" t="str">
            <v>CANFIELD</v>
          </cell>
        </row>
        <row r="254">
          <cell r="C254" t="str">
            <v>114-01</v>
          </cell>
          <cell r="D254">
            <v>1300000</v>
          </cell>
          <cell r="E254" t="str">
            <v>LEVIN</v>
          </cell>
        </row>
        <row r="255">
          <cell r="C255" t="str">
            <v>153-02</v>
          </cell>
          <cell r="D255">
            <v>1260000</v>
          </cell>
          <cell r="E255" t="str">
            <v>ACKERMAN</v>
          </cell>
        </row>
        <row r="256">
          <cell r="C256" t="str">
            <v>142-01</v>
          </cell>
          <cell r="D256">
            <v>1300000</v>
          </cell>
          <cell r="E256" t="str">
            <v>LEVIN</v>
          </cell>
        </row>
        <row r="257">
          <cell r="C257" t="str">
            <v>127-02</v>
          </cell>
          <cell r="D257">
            <v>1300000</v>
          </cell>
          <cell r="E257" t="str">
            <v>LEVIN</v>
          </cell>
        </row>
        <row r="258">
          <cell r="C258" t="str">
            <v>149-01</v>
          </cell>
          <cell r="D258">
            <v>1360000</v>
          </cell>
          <cell r="E258" t="str">
            <v>SANTIZO</v>
          </cell>
        </row>
        <row r="259">
          <cell r="C259" t="str">
            <v>120-02</v>
          </cell>
          <cell r="D259">
            <v>1800000</v>
          </cell>
          <cell r="E259" t="str">
            <v>CHANDLER</v>
          </cell>
        </row>
        <row r="260">
          <cell r="C260" t="str">
            <v>150-01</v>
          </cell>
          <cell r="D260">
            <v>1360000</v>
          </cell>
          <cell r="E260" t="str">
            <v>SANTIZO</v>
          </cell>
        </row>
        <row r="261">
          <cell r="C261" t="str">
            <v>111-02</v>
          </cell>
          <cell r="D261">
            <v>1410000</v>
          </cell>
          <cell r="E261" t="str">
            <v>GOLIGHTLY</v>
          </cell>
        </row>
        <row r="262">
          <cell r="C262" t="str">
            <v>173-01</v>
          </cell>
          <cell r="D262">
            <v>950000</v>
          </cell>
          <cell r="E262" t="str">
            <v>WEBSTER</v>
          </cell>
        </row>
        <row r="263">
          <cell r="C263" t="str">
            <v>244-01</v>
          </cell>
          <cell r="D263">
            <v>1280000</v>
          </cell>
          <cell r="E263" t="str">
            <v>BARTLETT</v>
          </cell>
        </row>
        <row r="264">
          <cell r="C264" t="str">
            <v>181-01</v>
          </cell>
          <cell r="D264">
            <v>1260000</v>
          </cell>
          <cell r="E264" t="str">
            <v>ACKERMAN</v>
          </cell>
        </row>
        <row r="265">
          <cell r="C265" t="str">
            <v>242-01</v>
          </cell>
          <cell r="D265">
            <v>1440000</v>
          </cell>
          <cell r="E265" t="str">
            <v>HONTZ</v>
          </cell>
        </row>
        <row r="266">
          <cell r="C266" t="str">
            <v>178-01</v>
          </cell>
          <cell r="D266">
            <v>940000</v>
          </cell>
          <cell r="E266" t="str">
            <v>BONDS</v>
          </cell>
        </row>
        <row r="267">
          <cell r="C267" t="str">
            <v>217-02</v>
          </cell>
          <cell r="D267">
            <v>1740000</v>
          </cell>
          <cell r="E267" t="str">
            <v>STORY</v>
          </cell>
        </row>
        <row r="268">
          <cell r="C268" t="str">
            <v>190-01</v>
          </cell>
          <cell r="D268">
            <v>1460000</v>
          </cell>
          <cell r="E268" t="str">
            <v>NELSON</v>
          </cell>
        </row>
        <row r="269">
          <cell r="C269" t="str">
            <v>211-02</v>
          </cell>
          <cell r="D269">
            <v>1750000</v>
          </cell>
          <cell r="E269" t="str">
            <v>REBOLETTI</v>
          </cell>
        </row>
        <row r="270">
          <cell r="C270" t="str">
            <v>209-01</v>
          </cell>
          <cell r="D270">
            <v>970000</v>
          </cell>
          <cell r="E270" t="str">
            <v>JACKSON</v>
          </cell>
        </row>
        <row r="271">
          <cell r="C271" t="str">
            <v>186-02</v>
          </cell>
          <cell r="D271">
            <v>1190000</v>
          </cell>
          <cell r="E271" t="str">
            <v>BRANNON</v>
          </cell>
        </row>
        <row r="272">
          <cell r="C272" t="str">
            <v>216-01</v>
          </cell>
          <cell r="D272">
            <v>950000</v>
          </cell>
          <cell r="E272" t="str">
            <v>WEBSTER</v>
          </cell>
        </row>
        <row r="273">
          <cell r="C273" t="str">
            <v>146-02</v>
          </cell>
          <cell r="D273">
            <v>1770000</v>
          </cell>
          <cell r="E273" t="str">
            <v>BRUDER</v>
          </cell>
        </row>
        <row r="274">
          <cell r="C274" t="str">
            <v>104-01</v>
          </cell>
          <cell r="D274">
            <v>1480000</v>
          </cell>
          <cell r="E274" t="str">
            <v>STURGEON</v>
          </cell>
        </row>
        <row r="275">
          <cell r="C275" t="str">
            <v>134-02</v>
          </cell>
          <cell r="D275">
            <v>1800000</v>
          </cell>
          <cell r="E275" t="str">
            <v>CHANDLER</v>
          </cell>
        </row>
        <row r="276">
          <cell r="C276" t="str">
            <v>111-01</v>
          </cell>
          <cell r="D276">
            <v>1100000</v>
          </cell>
          <cell r="E276" t="str">
            <v>GEBRETEKLE</v>
          </cell>
        </row>
        <row r="277">
          <cell r="C277" t="str">
            <v>135-02</v>
          </cell>
          <cell r="D277">
            <v>1780000</v>
          </cell>
          <cell r="E277" t="str">
            <v>DE LA ROSA</v>
          </cell>
        </row>
        <row r="278">
          <cell r="C278" t="str">
            <v>127-01</v>
          </cell>
          <cell r="D278">
            <v>1300000</v>
          </cell>
          <cell r="E278" t="str">
            <v>LEVIN</v>
          </cell>
        </row>
        <row r="279">
          <cell r="C279" t="str">
            <v>119-02</v>
          </cell>
          <cell r="D279">
            <v>1800000</v>
          </cell>
          <cell r="E279" t="str">
            <v>CHANDLER</v>
          </cell>
        </row>
        <row r="280">
          <cell r="C280" t="str">
            <v>128-01</v>
          </cell>
          <cell r="D280">
            <v>1300000</v>
          </cell>
          <cell r="E280" t="str">
            <v>LEVIN</v>
          </cell>
        </row>
        <row r="281">
          <cell r="C281" t="str">
            <v>104-02</v>
          </cell>
          <cell r="D281">
            <v>1480000</v>
          </cell>
          <cell r="E281" t="str">
            <v>STURGEON</v>
          </cell>
        </row>
        <row r="282">
          <cell r="C282" t="str">
            <v>177-01</v>
          </cell>
          <cell r="D282">
            <v>940000</v>
          </cell>
          <cell r="E282" t="str">
            <v>BONDS</v>
          </cell>
        </row>
        <row r="283">
          <cell r="C283" t="str">
            <v>105-02</v>
          </cell>
          <cell r="D283">
            <v>1800000</v>
          </cell>
          <cell r="E283" t="str">
            <v>CHANDLER</v>
          </cell>
        </row>
        <row r="284">
          <cell r="C284" t="str">
            <v>179-01</v>
          </cell>
          <cell r="D284">
            <v>1490000</v>
          </cell>
          <cell r="E284" t="str">
            <v>BUTLER</v>
          </cell>
        </row>
        <row r="285">
          <cell r="C285" t="str">
            <v>184-02</v>
          </cell>
          <cell r="D285">
            <v>1200000</v>
          </cell>
          <cell r="E285" t="str">
            <v>CUSHING</v>
          </cell>
        </row>
        <row r="286">
          <cell r="C286" t="str">
            <v>174-01</v>
          </cell>
          <cell r="D286">
            <v>950000</v>
          </cell>
          <cell r="E286" t="str">
            <v>WEBSTER</v>
          </cell>
        </row>
        <row r="287">
          <cell r="C287" t="str">
            <v>185-02</v>
          </cell>
          <cell r="D287">
            <v>1830000</v>
          </cell>
          <cell r="E287" t="str">
            <v>YORK</v>
          </cell>
        </row>
        <row r="288">
          <cell r="C288" t="str">
            <v>194-01</v>
          </cell>
          <cell r="D288">
            <v>1490000</v>
          </cell>
          <cell r="E288" t="str">
            <v>BUTLER</v>
          </cell>
        </row>
        <row r="289">
          <cell r="C289" t="str">
            <v>178-02</v>
          </cell>
          <cell r="D289">
            <v>1290000</v>
          </cell>
          <cell r="E289" t="str">
            <v>COOLAHAN</v>
          </cell>
        </row>
        <row r="290">
          <cell r="C290" t="str">
            <v>213-01</v>
          </cell>
          <cell r="D290">
            <v>1140000</v>
          </cell>
          <cell r="E290" t="str">
            <v>YOUNG</v>
          </cell>
        </row>
        <row r="291">
          <cell r="C291" t="str">
            <v>162-02</v>
          </cell>
          <cell r="D291">
            <v>1290000</v>
          </cell>
          <cell r="E291" t="str">
            <v>COOLAHAN</v>
          </cell>
        </row>
        <row r="292">
          <cell r="C292" t="str">
            <v>111-01</v>
          </cell>
          <cell r="D292">
            <v>1100000</v>
          </cell>
          <cell r="E292" t="str">
            <v>GEBRETEKLE</v>
          </cell>
        </row>
        <row r="293">
          <cell r="C293" t="str">
            <v>171-02</v>
          </cell>
          <cell r="D293">
            <v>1830000</v>
          </cell>
          <cell r="E293" t="str">
            <v>YORK</v>
          </cell>
        </row>
        <row r="294">
          <cell r="C294" t="str">
            <v>116-01</v>
          </cell>
          <cell r="D294">
            <v>860000</v>
          </cell>
          <cell r="E294" t="str">
            <v>ARNOLD</v>
          </cell>
        </row>
        <row r="295">
          <cell r="C295" t="str">
            <v>162-02</v>
          </cell>
          <cell r="D295">
            <v>1290000</v>
          </cell>
          <cell r="E295" t="str">
            <v>COOLAHAN</v>
          </cell>
        </row>
        <row r="296">
          <cell r="C296" t="str">
            <v>141-01</v>
          </cell>
          <cell r="D296">
            <v>1300000</v>
          </cell>
          <cell r="E296" t="str">
            <v>LEVIN</v>
          </cell>
        </row>
        <row r="297">
          <cell r="C297" t="str">
            <v>167-02</v>
          </cell>
          <cell r="D297">
            <v>1260000</v>
          </cell>
          <cell r="E297" t="str">
            <v>ACKERMAN</v>
          </cell>
        </row>
        <row r="298">
          <cell r="C298" t="str">
            <v>136-01</v>
          </cell>
          <cell r="D298">
            <v>1360000</v>
          </cell>
          <cell r="E298" t="str">
            <v>SANTIZO</v>
          </cell>
        </row>
        <row r="299">
          <cell r="C299" t="str">
            <v>160-02</v>
          </cell>
          <cell r="D299">
            <v>1310000</v>
          </cell>
          <cell r="E299" t="str">
            <v>MALAVE</v>
          </cell>
        </row>
        <row r="300">
          <cell r="C300" t="str">
            <v>145-01</v>
          </cell>
          <cell r="D300">
            <v>1480000</v>
          </cell>
          <cell r="E300" t="str">
            <v>STURGEON</v>
          </cell>
        </row>
        <row r="301">
          <cell r="C301" t="str">
            <v>158-02</v>
          </cell>
          <cell r="D301">
            <v>1830000</v>
          </cell>
          <cell r="E301" t="str">
            <v>YORK</v>
          </cell>
        </row>
        <row r="302">
          <cell r="C302" t="str">
            <v>207-01</v>
          </cell>
          <cell r="D302">
            <v>1490000</v>
          </cell>
          <cell r="E302" t="str">
            <v>BUTLER</v>
          </cell>
        </row>
        <row r="303">
          <cell r="C303" t="str">
            <v>158-02</v>
          </cell>
          <cell r="D303">
            <v>1830000</v>
          </cell>
          <cell r="E303" t="str">
            <v>YORK</v>
          </cell>
        </row>
        <row r="304">
          <cell r="C304" t="str">
            <v>225-01</v>
          </cell>
          <cell r="D304">
            <v>1440000</v>
          </cell>
          <cell r="E304" t="str">
            <v>HONTZ</v>
          </cell>
        </row>
        <row r="305">
          <cell r="C305" t="str">
            <v>157-02</v>
          </cell>
          <cell r="D305">
            <v>1830000</v>
          </cell>
          <cell r="E305" t="str">
            <v>YORK</v>
          </cell>
        </row>
        <row r="306">
          <cell r="C306" t="str">
            <v>103-02</v>
          </cell>
          <cell r="D306">
            <v>1770000</v>
          </cell>
          <cell r="E306" t="str">
            <v>BRUDER</v>
          </cell>
        </row>
        <row r="307">
          <cell r="C307" t="str">
            <v>155-02</v>
          </cell>
          <cell r="D307">
            <v>1810000</v>
          </cell>
          <cell r="E307" t="str">
            <v>NEWELL</v>
          </cell>
        </row>
        <row r="308">
          <cell r="C308" t="str">
            <v>108-02</v>
          </cell>
          <cell r="D308">
            <v>1780000</v>
          </cell>
          <cell r="E308" t="str">
            <v>DE LA ROSA</v>
          </cell>
        </row>
        <row r="309">
          <cell r="C309" t="str">
            <v>237-01</v>
          </cell>
          <cell r="D309">
            <v>970000</v>
          </cell>
          <cell r="E309" t="str">
            <v>JACKSON</v>
          </cell>
        </row>
        <row r="310">
          <cell r="C310" t="str">
            <v>117-02</v>
          </cell>
          <cell r="D310">
            <v>1770000</v>
          </cell>
          <cell r="E310" t="str">
            <v>BRUDER</v>
          </cell>
        </row>
        <row r="311">
          <cell r="C311" t="str">
            <v>230-01</v>
          </cell>
          <cell r="D311">
            <v>970000</v>
          </cell>
          <cell r="E311" t="str">
            <v>JACKSON</v>
          </cell>
        </row>
        <row r="312">
          <cell r="C312" t="str">
            <v>119-02</v>
          </cell>
          <cell r="D312">
            <v>1800000</v>
          </cell>
          <cell r="E312" t="str">
            <v>CHANDLER</v>
          </cell>
        </row>
        <row r="313">
          <cell r="C313" t="str">
            <v>233-01</v>
          </cell>
          <cell r="D313">
            <v>1440000</v>
          </cell>
          <cell r="E313" t="str">
            <v>HONTZ</v>
          </cell>
        </row>
        <row r="314">
          <cell r="C314" t="str">
            <v>129-02</v>
          </cell>
          <cell r="D314">
            <v>1310000</v>
          </cell>
          <cell r="E314" t="str">
            <v>MALAVE</v>
          </cell>
        </row>
        <row r="315">
          <cell r="C315" t="str">
            <v>200-01</v>
          </cell>
          <cell r="D315">
            <v>1190000</v>
          </cell>
          <cell r="E315" t="str">
            <v>BRANNON</v>
          </cell>
        </row>
        <row r="316">
          <cell r="C316" t="str">
            <v>124-02</v>
          </cell>
          <cell r="D316">
            <v>1090000</v>
          </cell>
          <cell r="E316" t="str">
            <v>SPECTOR</v>
          </cell>
        </row>
        <row r="317">
          <cell r="C317" t="str">
            <v>198-01</v>
          </cell>
          <cell r="D317">
            <v>880000</v>
          </cell>
          <cell r="E317" t="str">
            <v>STEWART</v>
          </cell>
        </row>
        <row r="318">
          <cell r="C318" t="str">
            <v>140-02</v>
          </cell>
          <cell r="D318">
            <v>1810000</v>
          </cell>
          <cell r="E318" t="str">
            <v>NEWELL</v>
          </cell>
        </row>
        <row r="319">
          <cell r="C319" t="str">
            <v>184-01</v>
          </cell>
          <cell r="D319">
            <v>880000</v>
          </cell>
          <cell r="E319" t="str">
            <v>STEWART</v>
          </cell>
        </row>
        <row r="320">
          <cell r="C320" t="str">
            <v>201-02</v>
          </cell>
          <cell r="D320">
            <v>950000</v>
          </cell>
          <cell r="E320" t="str">
            <v>WEBSTER</v>
          </cell>
        </row>
        <row r="321">
          <cell r="C321" t="str">
            <v>177-01</v>
          </cell>
          <cell r="D321">
            <v>940000</v>
          </cell>
          <cell r="E321" t="str">
            <v>BONDS</v>
          </cell>
        </row>
        <row r="322">
          <cell r="C322" t="str">
            <v>159-02</v>
          </cell>
          <cell r="D322">
            <v>1310000</v>
          </cell>
          <cell r="E322" t="str">
            <v>MALAVE</v>
          </cell>
        </row>
        <row r="323">
          <cell r="C323" t="str">
            <v>162-01</v>
          </cell>
          <cell r="D323">
            <v>1460000</v>
          </cell>
          <cell r="E323" t="str">
            <v>NELSON</v>
          </cell>
        </row>
        <row r="324">
          <cell r="C324" t="str">
            <v>165-02</v>
          </cell>
          <cell r="D324">
            <v>1340000</v>
          </cell>
          <cell r="E324" t="str">
            <v>BEAM</v>
          </cell>
        </row>
        <row r="325">
          <cell r="C325" t="str">
            <v>151-01</v>
          </cell>
          <cell r="D325">
            <v>1310000</v>
          </cell>
          <cell r="E325" t="str">
            <v>MALAVE</v>
          </cell>
        </row>
        <row r="326">
          <cell r="C326" t="str">
            <v>170-02</v>
          </cell>
          <cell r="D326">
            <v>1750000</v>
          </cell>
          <cell r="E326" t="str">
            <v>REBOLETTI</v>
          </cell>
        </row>
        <row r="327">
          <cell r="C327" t="str">
            <v>149-01</v>
          </cell>
          <cell r="D327">
            <v>1360000</v>
          </cell>
          <cell r="E327" t="str">
            <v>SANTIZO</v>
          </cell>
        </row>
        <row r="328">
          <cell r="C328" t="str">
            <v>179-02</v>
          </cell>
          <cell r="D328">
            <v>1340000</v>
          </cell>
          <cell r="E328" t="str">
            <v>BEAM</v>
          </cell>
        </row>
        <row r="329">
          <cell r="C329" t="str">
            <v>233-01</v>
          </cell>
          <cell r="D329">
            <v>1440000</v>
          </cell>
          <cell r="E329" t="str">
            <v>HONTZ</v>
          </cell>
        </row>
        <row r="330">
          <cell r="C330" t="str">
            <v>176-02</v>
          </cell>
          <cell r="D330">
            <v>1840000</v>
          </cell>
          <cell r="E330" t="str">
            <v>CANFIELD</v>
          </cell>
        </row>
        <row r="331">
          <cell r="C331" t="str">
            <v>227-01</v>
          </cell>
          <cell r="D331">
            <v>1280000</v>
          </cell>
          <cell r="E331" t="str">
            <v>BARTLETT</v>
          </cell>
        </row>
        <row r="332">
          <cell r="C332" t="str">
            <v>193-02</v>
          </cell>
          <cell r="D332">
            <v>1340000</v>
          </cell>
          <cell r="E332" t="str">
            <v>BEAM</v>
          </cell>
        </row>
        <row r="333">
          <cell r="C333" t="str">
            <v>213-01</v>
          </cell>
          <cell r="D333">
            <v>1140000</v>
          </cell>
          <cell r="E333" t="str">
            <v>YOUNG</v>
          </cell>
        </row>
        <row r="334">
          <cell r="C334" t="str">
            <v>BRANNON-02</v>
          </cell>
          <cell r="D334">
            <v>1190000</v>
          </cell>
          <cell r="E334" t="str">
            <v>BRANNON</v>
          </cell>
        </row>
        <row r="335">
          <cell r="C335" t="str">
            <v>170-01</v>
          </cell>
          <cell r="D335">
            <v>880000</v>
          </cell>
          <cell r="E335" t="str">
            <v>STEWART</v>
          </cell>
        </row>
        <row r="336">
          <cell r="C336" t="str">
            <v>195-02</v>
          </cell>
          <cell r="D336">
            <v>1260000</v>
          </cell>
          <cell r="E336" t="str">
            <v>ACKERMAN</v>
          </cell>
        </row>
        <row r="337">
          <cell r="C337" t="str">
            <v>158-01</v>
          </cell>
          <cell r="D337">
            <v>1190000</v>
          </cell>
          <cell r="E337" t="str">
            <v>BRANNON</v>
          </cell>
        </row>
        <row r="338">
          <cell r="C338" t="str">
            <v>207-02</v>
          </cell>
          <cell r="D338">
            <v>1340000</v>
          </cell>
          <cell r="E338" t="str">
            <v>BEAM</v>
          </cell>
        </row>
        <row r="339">
          <cell r="C339" t="str">
            <v>137-01</v>
          </cell>
          <cell r="D339">
            <v>1310000</v>
          </cell>
          <cell r="E339" t="str">
            <v>MALAVE</v>
          </cell>
        </row>
        <row r="340">
          <cell r="C340" t="str">
            <v>239-01</v>
          </cell>
          <cell r="D340">
            <v>1140000</v>
          </cell>
          <cell r="E340" t="str">
            <v>YOUNG</v>
          </cell>
        </row>
        <row r="341">
          <cell r="C341" t="str">
            <v>133-01</v>
          </cell>
          <cell r="D341">
            <v>1430000</v>
          </cell>
          <cell r="E341" t="str">
            <v>LEDERHAUSE</v>
          </cell>
        </row>
        <row r="342">
          <cell r="C342" t="str">
            <v>102-02</v>
          </cell>
          <cell r="D342">
            <v>1300000</v>
          </cell>
          <cell r="E342" t="str">
            <v>LEVIN</v>
          </cell>
        </row>
        <row r="343">
          <cell r="C343" t="str">
            <v>118-01</v>
          </cell>
          <cell r="D343">
            <v>1480000</v>
          </cell>
          <cell r="E343" t="str">
            <v>STURGEON</v>
          </cell>
        </row>
        <row r="344">
          <cell r="C344" t="str">
            <v>111-02</v>
          </cell>
          <cell r="D344">
            <v>1410000</v>
          </cell>
          <cell r="E344" t="str">
            <v>GOLIGHTLY</v>
          </cell>
        </row>
        <row r="345">
          <cell r="C345" t="str">
            <v>229-01</v>
          </cell>
          <cell r="D345">
            <v>970000</v>
          </cell>
          <cell r="E345" t="str">
            <v>JACKSON</v>
          </cell>
        </row>
        <row r="346">
          <cell r="C346" t="str">
            <v>110-02</v>
          </cell>
          <cell r="D346">
            <v>1090000</v>
          </cell>
          <cell r="E346" t="str">
            <v>SPECTOR</v>
          </cell>
        </row>
        <row r="347">
          <cell r="C347" t="str">
            <v>221-01</v>
          </cell>
          <cell r="D347">
            <v>970000</v>
          </cell>
          <cell r="E347" t="str">
            <v>JACKSON</v>
          </cell>
        </row>
        <row r="348">
          <cell r="C348" t="str">
            <v>112-02</v>
          </cell>
          <cell r="D348">
            <v>1810000</v>
          </cell>
          <cell r="E348" t="str">
            <v>NEWELL</v>
          </cell>
        </row>
        <row r="349">
          <cell r="C349" t="str">
            <v>217-01</v>
          </cell>
          <cell r="D349">
            <v>1440000</v>
          </cell>
          <cell r="E349" t="str">
            <v>HONTZ</v>
          </cell>
        </row>
        <row r="350">
          <cell r="C350" t="str">
            <v>131-02</v>
          </cell>
          <cell r="D350">
            <v>1770000</v>
          </cell>
          <cell r="E350" t="str">
            <v>BRUDER</v>
          </cell>
        </row>
        <row r="351">
          <cell r="C351" t="str">
            <v>205-01</v>
          </cell>
          <cell r="D351">
            <v>940000</v>
          </cell>
          <cell r="E351" t="str">
            <v>BONDS</v>
          </cell>
        </row>
        <row r="352">
          <cell r="C352" t="str">
            <v>133-02</v>
          </cell>
          <cell r="D352">
            <v>1800000</v>
          </cell>
          <cell r="E352" t="str">
            <v>CHANDLER</v>
          </cell>
        </row>
        <row r="353">
          <cell r="C353" t="str">
            <v>191-01</v>
          </cell>
          <cell r="D353">
            <v>940000</v>
          </cell>
          <cell r="E353" t="str">
            <v>BONDS</v>
          </cell>
        </row>
        <row r="354">
          <cell r="C354" t="str">
            <v>142-02</v>
          </cell>
          <cell r="D354">
            <v>1300000</v>
          </cell>
          <cell r="E354" t="str">
            <v>LEVIN</v>
          </cell>
        </row>
        <row r="355">
          <cell r="C355" t="str">
            <v>167-01</v>
          </cell>
          <cell r="D355">
            <v>1260000</v>
          </cell>
          <cell r="E355" t="str">
            <v>ACKERMAN</v>
          </cell>
        </row>
        <row r="356">
          <cell r="C356" t="str">
            <v>192-02</v>
          </cell>
          <cell r="D356">
            <v>1290000</v>
          </cell>
          <cell r="E356" t="str">
            <v>COOLAHAN</v>
          </cell>
        </row>
        <row r="357">
          <cell r="C357" t="str">
            <v>161-01</v>
          </cell>
          <cell r="D357">
            <v>1460000</v>
          </cell>
          <cell r="E357" t="str">
            <v>NELSON</v>
          </cell>
        </row>
        <row r="358">
          <cell r="C358" t="str">
            <v>200-02</v>
          </cell>
          <cell r="D358">
            <v>1830000</v>
          </cell>
          <cell r="E358" t="str">
            <v>YORK</v>
          </cell>
        </row>
        <row r="359">
          <cell r="C359" t="str">
            <v>143-01</v>
          </cell>
          <cell r="D359">
            <v>860000</v>
          </cell>
          <cell r="E359" t="str">
            <v>ARNOLD</v>
          </cell>
        </row>
        <row r="360">
          <cell r="C360" t="str">
            <v>209-02</v>
          </cell>
          <cell r="D360">
            <v>1140000</v>
          </cell>
          <cell r="E360" t="str">
            <v>YOUNG</v>
          </cell>
        </row>
        <row r="361">
          <cell r="C361" t="str">
            <v>124-01</v>
          </cell>
          <cell r="D361">
            <v>1310000</v>
          </cell>
          <cell r="E361" t="str">
            <v>MALAVE</v>
          </cell>
        </row>
        <row r="362">
          <cell r="C362" t="str">
            <v>225-02</v>
          </cell>
          <cell r="D362">
            <v>1740000</v>
          </cell>
          <cell r="E362" t="str">
            <v>STORY</v>
          </cell>
        </row>
        <row r="363">
          <cell r="C363" t="str">
            <v>122-01</v>
          </cell>
          <cell r="D363">
            <v>1360000</v>
          </cell>
          <cell r="E363" t="str">
            <v>SANTIZO</v>
          </cell>
        </row>
        <row r="364">
          <cell r="C364" t="str">
            <v>233-02</v>
          </cell>
          <cell r="D364">
            <v>1740000</v>
          </cell>
          <cell r="E364" t="str">
            <v>STORY</v>
          </cell>
        </row>
        <row r="365">
          <cell r="C365" t="str">
            <v>110-01</v>
          </cell>
          <cell r="D365">
            <v>1310000</v>
          </cell>
          <cell r="E365" t="str">
            <v>MALAVE</v>
          </cell>
        </row>
        <row r="366">
          <cell r="C366" t="str">
            <v>238-02</v>
          </cell>
          <cell r="D366">
            <v>1140000</v>
          </cell>
          <cell r="E366" t="str">
            <v>YOUNG</v>
          </cell>
        </row>
        <row r="367">
          <cell r="C367" t="str">
            <v>SPARE-27</v>
          </cell>
          <cell r="D367">
            <v>1290000</v>
          </cell>
          <cell r="E367" t="str">
            <v>COOLAHAN</v>
          </cell>
        </row>
        <row r="368">
          <cell r="C368" t="str">
            <v>244-02</v>
          </cell>
          <cell r="D368">
            <v>1760000</v>
          </cell>
          <cell r="E368" t="str">
            <v>STRICKLAND</v>
          </cell>
        </row>
        <row r="369">
          <cell r="C369" t="str">
            <v>PTC TEST3-29</v>
          </cell>
          <cell r="D369">
            <v>1200000</v>
          </cell>
          <cell r="E369" t="str">
            <v>CUSHING</v>
          </cell>
        </row>
        <row r="370">
          <cell r="C370" t="str">
            <v>105-03</v>
          </cell>
          <cell r="D370">
            <v>1800000</v>
          </cell>
          <cell r="E370" t="str">
            <v>CHANDLER</v>
          </cell>
        </row>
        <row r="371">
          <cell r="C371" t="str">
            <v>EXTRA 13-28</v>
          </cell>
          <cell r="D371">
            <v>530000</v>
          </cell>
          <cell r="E371" t="str">
            <v>POLLOCK</v>
          </cell>
        </row>
        <row r="372">
          <cell r="C372" t="str">
            <v>213-02</v>
          </cell>
          <cell r="D372">
            <v>970000</v>
          </cell>
          <cell r="E372" t="str">
            <v>JACKSON</v>
          </cell>
        </row>
        <row r="373">
          <cell r="C373" t="str">
            <v>SPARE-27</v>
          </cell>
          <cell r="D373">
            <v>1290000</v>
          </cell>
          <cell r="E373" t="str">
            <v>COOLAHAN</v>
          </cell>
        </row>
        <row r="374">
          <cell r="C374" t="str">
            <v>210-02</v>
          </cell>
          <cell r="D374">
            <v>1140000</v>
          </cell>
          <cell r="E374" t="str">
            <v>YOUNG</v>
          </cell>
        </row>
        <row r="375">
          <cell r="C375" t="str">
            <v>SPARE-27</v>
          </cell>
          <cell r="D375">
            <v>1290000</v>
          </cell>
          <cell r="E375" t="str">
            <v>COOLAHAN</v>
          </cell>
        </row>
        <row r="376">
          <cell r="C376" t="str">
            <v>226-02</v>
          </cell>
          <cell r="D376">
            <v>1740000</v>
          </cell>
          <cell r="E376" t="str">
            <v>STORY</v>
          </cell>
        </row>
        <row r="377">
          <cell r="C377" t="str">
            <v>102-01</v>
          </cell>
          <cell r="D377">
            <v>1300000</v>
          </cell>
          <cell r="E377" t="str">
            <v>LEVIN</v>
          </cell>
        </row>
        <row r="378">
          <cell r="C378" t="str">
            <v>226-02</v>
          </cell>
          <cell r="D378">
            <v>1740000</v>
          </cell>
          <cell r="E378" t="str">
            <v>STORY</v>
          </cell>
        </row>
        <row r="379">
          <cell r="C379" t="str">
            <v>101-01</v>
          </cell>
          <cell r="D379">
            <v>1300000</v>
          </cell>
          <cell r="E379" t="str">
            <v>LEVIN</v>
          </cell>
        </row>
        <row r="380">
          <cell r="C380" t="str">
            <v>103-03</v>
          </cell>
          <cell r="D380">
            <v>1110000</v>
          </cell>
          <cell r="E380" t="str">
            <v>STARKS</v>
          </cell>
        </row>
        <row r="381">
          <cell r="C381" t="str">
            <v>PTC TEST4-29</v>
          </cell>
          <cell r="D381">
            <v>0</v>
          </cell>
          <cell r="E381" t="str">
            <v>HAUSER</v>
          </cell>
        </row>
        <row r="382">
          <cell r="C382" t="str">
            <v>113-03</v>
          </cell>
          <cell r="D382">
            <v>1770000</v>
          </cell>
          <cell r="E382" t="str">
            <v>BRUDER</v>
          </cell>
        </row>
        <row r="383">
          <cell r="C383" t="str">
            <v>EXTRA 13-28</v>
          </cell>
          <cell r="D383">
            <v>530000</v>
          </cell>
          <cell r="E383" t="str">
            <v>POLLOCK</v>
          </cell>
        </row>
        <row r="384">
          <cell r="C384" t="str">
            <v>110-03</v>
          </cell>
          <cell r="D384">
            <v>1260000</v>
          </cell>
          <cell r="E384" t="str">
            <v>ACKERMAN</v>
          </cell>
        </row>
        <row r="385">
          <cell r="C385" t="str">
            <v>EXTRA 13-28</v>
          </cell>
          <cell r="D385">
            <v>530000</v>
          </cell>
          <cell r="E385" t="str">
            <v>POLLOCK</v>
          </cell>
        </row>
        <row r="386">
          <cell r="C386" t="str">
            <v>112-03</v>
          </cell>
          <cell r="D386">
            <v>1810000</v>
          </cell>
          <cell r="E386" t="str">
            <v>NEWELL</v>
          </cell>
        </row>
        <row r="387">
          <cell r="C387" t="str">
            <v>134-01</v>
          </cell>
          <cell r="D387">
            <v>1430000</v>
          </cell>
          <cell r="E387" t="str">
            <v>LEDERHAUSE</v>
          </cell>
        </row>
      </sheetData>
      <sheetData sheetId="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>
        <row r="1">
          <cell r="C1" t="str">
            <v>137-04</v>
          </cell>
          <cell r="D1">
            <v>1260000</v>
          </cell>
          <cell r="E1" t="str">
            <v>ACKERMAN</v>
          </cell>
        </row>
        <row r="2">
          <cell r="C2" t="str">
            <v>170-04</v>
          </cell>
          <cell r="D2">
            <v>880000</v>
          </cell>
          <cell r="E2" t="str">
            <v>STEWART</v>
          </cell>
        </row>
        <row r="3">
          <cell r="C3" t="str">
            <v>185-04</v>
          </cell>
          <cell r="D3">
            <v>1230000</v>
          </cell>
          <cell r="E3" t="str">
            <v>YANAI</v>
          </cell>
        </row>
        <row r="4">
          <cell r="C4" t="str">
            <v>188-04</v>
          </cell>
          <cell r="D4">
            <v>1140000</v>
          </cell>
          <cell r="E4" t="str">
            <v>YOUNG</v>
          </cell>
        </row>
        <row r="5">
          <cell r="C5" t="str">
            <v>171-04</v>
          </cell>
          <cell r="D5">
            <v>1230000</v>
          </cell>
          <cell r="E5" t="str">
            <v>YANAI</v>
          </cell>
        </row>
        <row r="6">
          <cell r="C6" t="str">
            <v>206-04</v>
          </cell>
          <cell r="D6">
            <v>940000</v>
          </cell>
          <cell r="E6" t="str">
            <v>BONDS</v>
          </cell>
        </row>
        <row r="7">
          <cell r="C7" t="str">
            <v>115-04</v>
          </cell>
          <cell r="D7">
            <v>1810000</v>
          </cell>
          <cell r="E7" t="str">
            <v>NEWELL</v>
          </cell>
        </row>
        <row r="8">
          <cell r="C8" t="str">
            <v>165-04</v>
          </cell>
          <cell r="D8">
            <v>970000</v>
          </cell>
          <cell r="E8" t="str">
            <v>JACKSON</v>
          </cell>
        </row>
        <row r="9">
          <cell r="C9" t="str">
            <v>213-04</v>
          </cell>
          <cell r="D9">
            <v>1750000</v>
          </cell>
          <cell r="E9" t="str">
            <v>REBOLETTI</v>
          </cell>
        </row>
        <row r="10">
          <cell r="C10" t="str">
            <v>212-04</v>
          </cell>
          <cell r="D10">
            <v>880000</v>
          </cell>
          <cell r="E10" t="str">
            <v>STEWART</v>
          </cell>
        </row>
        <row r="11">
          <cell r="C11" t="str">
            <v>119-04</v>
          </cell>
          <cell r="D11">
            <v>1800000</v>
          </cell>
          <cell r="E11" t="str">
            <v>CHANDLER</v>
          </cell>
        </row>
        <row r="12">
          <cell r="C12" t="str">
            <v>229-03</v>
          </cell>
          <cell r="D12">
            <v>1180000</v>
          </cell>
          <cell r="E12" t="str">
            <v>LEVERE</v>
          </cell>
        </row>
        <row r="13">
          <cell r="C13" t="str">
            <v>101-04</v>
          </cell>
          <cell r="D13">
            <v>1770000</v>
          </cell>
          <cell r="E13" t="str">
            <v>BRUDER</v>
          </cell>
        </row>
        <row r="14">
          <cell r="C14" t="str">
            <v>233-03</v>
          </cell>
          <cell r="D14">
            <v>1740000</v>
          </cell>
          <cell r="E14" t="str">
            <v>STORY</v>
          </cell>
        </row>
        <row r="15">
          <cell r="C15" t="str">
            <v>237-03</v>
          </cell>
          <cell r="D15">
            <v>1180000</v>
          </cell>
          <cell r="E15" t="str">
            <v>LEVERE</v>
          </cell>
        </row>
        <row r="16">
          <cell r="C16" t="str">
            <v>102-04</v>
          </cell>
          <cell r="D16">
            <v>1770000</v>
          </cell>
          <cell r="E16" t="str">
            <v>BRUDER</v>
          </cell>
        </row>
        <row r="17">
          <cell r="C17" t="str">
            <v>195-04</v>
          </cell>
          <cell r="D17">
            <v>1090000</v>
          </cell>
          <cell r="E17" t="str">
            <v>SPECTOR</v>
          </cell>
        </row>
        <row r="18">
          <cell r="C18" t="str">
            <v>144-04</v>
          </cell>
          <cell r="D18">
            <v>1810000</v>
          </cell>
          <cell r="E18" t="str">
            <v>NEWELL</v>
          </cell>
        </row>
        <row r="19">
          <cell r="C19" t="str">
            <v>184-04</v>
          </cell>
          <cell r="D19">
            <v>880000</v>
          </cell>
          <cell r="E19" t="str">
            <v>STEWART</v>
          </cell>
        </row>
        <row r="20">
          <cell r="C20" t="str">
            <v>196-04</v>
          </cell>
          <cell r="D20">
            <v>1090000</v>
          </cell>
          <cell r="E20" t="str">
            <v>SPECTOR</v>
          </cell>
        </row>
        <row r="21">
          <cell r="C21" t="str">
            <v>166-04</v>
          </cell>
          <cell r="D21">
            <v>970000</v>
          </cell>
          <cell r="E21" t="str">
            <v>JACKSON</v>
          </cell>
        </row>
        <row r="22">
          <cell r="C22" t="str">
            <v>214-04</v>
          </cell>
          <cell r="D22">
            <v>1750000</v>
          </cell>
          <cell r="E22" t="str">
            <v>REBOLETTI</v>
          </cell>
        </row>
        <row r="23">
          <cell r="C23" t="str">
            <v>146-04</v>
          </cell>
          <cell r="D23">
            <v>1110000</v>
          </cell>
          <cell r="E23" t="str">
            <v>STARKS</v>
          </cell>
        </row>
        <row r="24">
          <cell r="C24" t="str">
            <v>110-05</v>
          </cell>
          <cell r="D24">
            <v>1810000</v>
          </cell>
          <cell r="E24" t="str">
            <v>NEWELL</v>
          </cell>
        </row>
        <row r="25">
          <cell r="C25" t="str">
            <v>105-04</v>
          </cell>
          <cell r="D25">
            <v>1100000</v>
          </cell>
          <cell r="E25" t="str">
            <v>GEBRETEKLE</v>
          </cell>
        </row>
        <row r="26">
          <cell r="C26" t="str">
            <v>121-05</v>
          </cell>
          <cell r="D26">
            <v>1780000</v>
          </cell>
          <cell r="E26" t="str">
            <v>DE LA ROSA</v>
          </cell>
        </row>
        <row r="27">
          <cell r="C27" t="str">
            <v>241-03</v>
          </cell>
          <cell r="D27">
            <v>1740000</v>
          </cell>
          <cell r="E27" t="str">
            <v>STORY</v>
          </cell>
        </row>
        <row r="28">
          <cell r="C28" t="str">
            <v>120-05</v>
          </cell>
          <cell r="D28">
            <v>1800000</v>
          </cell>
          <cell r="E28" t="str">
            <v>CHANDLER</v>
          </cell>
        </row>
        <row r="29">
          <cell r="C29" t="str">
            <v>114-05</v>
          </cell>
          <cell r="D29">
            <v>1300000</v>
          </cell>
          <cell r="E29" t="str">
            <v>LEVIN</v>
          </cell>
        </row>
        <row r="30">
          <cell r="C30" t="str">
            <v>130-05</v>
          </cell>
          <cell r="D30">
            <v>1310000</v>
          </cell>
          <cell r="E30" t="str">
            <v>MALAVE</v>
          </cell>
        </row>
        <row r="31">
          <cell r="C31" t="str">
            <v>304-05</v>
          </cell>
          <cell r="D31">
            <v>1800000</v>
          </cell>
          <cell r="E31" t="str">
            <v>CHANDLER</v>
          </cell>
        </row>
        <row r="32">
          <cell r="C32" t="str">
            <v>122-05</v>
          </cell>
          <cell r="D32">
            <v>1780000</v>
          </cell>
          <cell r="E32" t="str">
            <v>DE LA ROSA</v>
          </cell>
        </row>
        <row r="33">
          <cell r="C33" t="str">
            <v>237-04</v>
          </cell>
          <cell r="D33">
            <v>1280000</v>
          </cell>
          <cell r="E33" t="str">
            <v>BARTLETT</v>
          </cell>
        </row>
        <row r="34">
          <cell r="C34" t="str">
            <v>124-05</v>
          </cell>
          <cell r="D34">
            <v>1810000</v>
          </cell>
          <cell r="E34" t="str">
            <v>NEWELL</v>
          </cell>
        </row>
        <row r="35">
          <cell r="C35" t="str">
            <v>232-04</v>
          </cell>
          <cell r="D35">
            <v>1750000</v>
          </cell>
          <cell r="E35" t="str">
            <v>REBOLETTI</v>
          </cell>
        </row>
        <row r="36">
          <cell r="C36" t="str">
            <v>131-05</v>
          </cell>
          <cell r="D36">
            <v>1110000</v>
          </cell>
          <cell r="E36" t="str">
            <v>STARKS</v>
          </cell>
        </row>
        <row r="37">
          <cell r="C37" t="str">
            <v>222-04</v>
          </cell>
          <cell r="D37">
            <v>1280000</v>
          </cell>
          <cell r="E37" t="str">
            <v>BARTLETT</v>
          </cell>
        </row>
        <row r="38">
          <cell r="C38" t="str">
            <v>238-03</v>
          </cell>
          <cell r="D38">
            <v>1180000</v>
          </cell>
          <cell r="E38" t="str">
            <v>LEVERE</v>
          </cell>
        </row>
        <row r="39">
          <cell r="C39" t="str">
            <v>194-04</v>
          </cell>
          <cell r="D39">
            <v>970000</v>
          </cell>
          <cell r="E39" t="str">
            <v>JACKSON</v>
          </cell>
        </row>
        <row r="40">
          <cell r="C40" t="str">
            <v>106-04</v>
          </cell>
          <cell r="D40">
            <v>1100000</v>
          </cell>
          <cell r="E40" t="str">
            <v>GEBRETEKLE</v>
          </cell>
        </row>
        <row r="41">
          <cell r="C41" t="str">
            <v>135-04</v>
          </cell>
          <cell r="D41">
            <v>1780000</v>
          </cell>
          <cell r="E41" t="str">
            <v>DE LA ROSA</v>
          </cell>
        </row>
        <row r="42">
          <cell r="C42" t="str">
            <v>115-04</v>
          </cell>
          <cell r="D42">
            <v>1810000</v>
          </cell>
          <cell r="E42" t="str">
            <v>NEWELL</v>
          </cell>
        </row>
        <row r="43">
          <cell r="C43" t="str">
            <v>120-04</v>
          </cell>
          <cell r="D43">
            <v>1800000</v>
          </cell>
          <cell r="E43" t="str">
            <v>CHANDLER</v>
          </cell>
        </row>
        <row r="44">
          <cell r="C44" t="str">
            <v>143-04</v>
          </cell>
          <cell r="D44">
            <v>1810000</v>
          </cell>
          <cell r="E44" t="str">
            <v>NEWELL</v>
          </cell>
        </row>
        <row r="45">
          <cell r="C45" t="str">
            <v>113-04</v>
          </cell>
          <cell r="D45">
            <v>1770000</v>
          </cell>
          <cell r="E45" t="str">
            <v>BRUDER</v>
          </cell>
        </row>
        <row r="46">
          <cell r="C46" t="str">
            <v>186-04</v>
          </cell>
          <cell r="D46">
            <v>1230000</v>
          </cell>
          <cell r="E46" t="str">
            <v>YANAI</v>
          </cell>
        </row>
        <row r="47">
          <cell r="C47" t="str">
            <v>103-04</v>
          </cell>
          <cell r="D47">
            <v>1110000</v>
          </cell>
          <cell r="E47" t="str">
            <v>STARKS</v>
          </cell>
        </row>
        <row r="48">
          <cell r="C48" t="str">
            <v>210-04</v>
          </cell>
          <cell r="D48">
            <v>1280000</v>
          </cell>
          <cell r="E48" t="str">
            <v>BARTLETT</v>
          </cell>
        </row>
        <row r="49">
          <cell r="C49" t="str">
            <v>234-03</v>
          </cell>
          <cell r="D49">
            <v>1740000</v>
          </cell>
          <cell r="E49" t="str">
            <v>STORY</v>
          </cell>
        </row>
        <row r="50">
          <cell r="C50" t="str">
            <v>218-04</v>
          </cell>
          <cell r="D50">
            <v>1740000</v>
          </cell>
          <cell r="E50" t="str">
            <v>STORY</v>
          </cell>
        </row>
        <row r="51">
          <cell r="C51" t="str">
            <v>139-05</v>
          </cell>
          <cell r="D51">
            <v>1770000</v>
          </cell>
          <cell r="E51" t="str">
            <v>BRUDER</v>
          </cell>
        </row>
        <row r="52">
          <cell r="C52" t="str">
            <v>227-04</v>
          </cell>
          <cell r="D52">
            <v>1760000</v>
          </cell>
          <cell r="E52" t="str">
            <v>STRICKLAND</v>
          </cell>
        </row>
        <row r="53">
          <cell r="C53" t="str">
            <v>130-05</v>
          </cell>
          <cell r="D53">
            <v>1310000</v>
          </cell>
          <cell r="E53" t="str">
            <v>MALAVE</v>
          </cell>
        </row>
        <row r="54">
          <cell r="C54" t="str">
            <v>109-04</v>
          </cell>
          <cell r="D54">
            <v>1260000</v>
          </cell>
          <cell r="E54" t="str">
            <v>ACKERMAN</v>
          </cell>
        </row>
        <row r="55">
          <cell r="C55" t="str">
            <v>126-05</v>
          </cell>
          <cell r="D55">
            <v>1770000</v>
          </cell>
          <cell r="E55" t="str">
            <v>BRUDER</v>
          </cell>
        </row>
        <row r="56">
          <cell r="C56" t="str">
            <v>128-04</v>
          </cell>
          <cell r="D56">
            <v>1770000</v>
          </cell>
          <cell r="E56" t="str">
            <v>BRUDER</v>
          </cell>
        </row>
        <row r="57">
          <cell r="C57" t="str">
            <v>134-05</v>
          </cell>
          <cell r="D57">
            <v>1800000</v>
          </cell>
          <cell r="E57" t="str">
            <v>CHANDLER</v>
          </cell>
        </row>
        <row r="58">
          <cell r="C58" t="str">
            <v>205-04</v>
          </cell>
          <cell r="D58">
            <v>940000</v>
          </cell>
          <cell r="E58" t="str">
            <v>BONDS</v>
          </cell>
        </row>
        <row r="59">
          <cell r="C59" t="str">
            <v>113-05</v>
          </cell>
          <cell r="D59">
            <v>1300000</v>
          </cell>
          <cell r="E59" t="str">
            <v>LEVIN</v>
          </cell>
        </row>
        <row r="60">
          <cell r="C60" t="str">
            <v>226-04</v>
          </cell>
          <cell r="D60">
            <v>1740000</v>
          </cell>
          <cell r="E60" t="str">
            <v>STORY</v>
          </cell>
        </row>
        <row r="61">
          <cell r="C61" t="str">
            <v>111-05</v>
          </cell>
          <cell r="D61">
            <v>1100000</v>
          </cell>
          <cell r="E61" t="str">
            <v>GEBRETEKLE</v>
          </cell>
        </row>
        <row r="62">
          <cell r="C62" t="str">
            <v>238-04</v>
          </cell>
          <cell r="D62">
            <v>1280000</v>
          </cell>
          <cell r="E62" t="str">
            <v>BARTLETT</v>
          </cell>
        </row>
        <row r="63">
          <cell r="C63" t="str">
            <v>102-05</v>
          </cell>
          <cell r="D63">
            <v>1300000</v>
          </cell>
          <cell r="E63" t="str">
            <v>LEVIN</v>
          </cell>
        </row>
        <row r="64">
          <cell r="C64" t="str">
            <v>235-03</v>
          </cell>
          <cell r="D64">
            <v>1280000</v>
          </cell>
          <cell r="E64" t="str">
            <v>BARTLETT</v>
          </cell>
        </row>
        <row r="65">
          <cell r="C65" t="str">
            <v>101-05</v>
          </cell>
          <cell r="D65">
            <v>1300000</v>
          </cell>
          <cell r="E65" t="str">
            <v>LEVIN</v>
          </cell>
        </row>
        <row r="66">
          <cell r="C66" t="str">
            <v>102-04</v>
          </cell>
          <cell r="D66">
            <v>1770000</v>
          </cell>
          <cell r="E66" t="str">
            <v>BRUDER</v>
          </cell>
        </row>
        <row r="67">
          <cell r="C67" t="str">
            <v>240-04</v>
          </cell>
          <cell r="D67">
            <v>1750000</v>
          </cell>
          <cell r="E67" t="str">
            <v>REBOLETTI</v>
          </cell>
        </row>
        <row r="68">
          <cell r="C68" t="str">
            <v>128-04</v>
          </cell>
          <cell r="D68">
            <v>1770000</v>
          </cell>
          <cell r="E68" t="str">
            <v>BRUDER</v>
          </cell>
        </row>
        <row r="69">
          <cell r="C69" t="str">
            <v>241-04</v>
          </cell>
          <cell r="D69">
            <v>1740000</v>
          </cell>
          <cell r="E69" t="str">
            <v>STORY</v>
          </cell>
        </row>
        <row r="70">
          <cell r="C70" t="str">
            <v>169-04</v>
          </cell>
          <cell r="D70">
            <v>880000</v>
          </cell>
          <cell r="E70" t="str">
            <v>STEWART</v>
          </cell>
        </row>
        <row r="71">
          <cell r="C71" t="str">
            <v>239-04</v>
          </cell>
          <cell r="D71">
            <v>1750000</v>
          </cell>
          <cell r="E71" t="str">
            <v>REBOLETTI</v>
          </cell>
        </row>
        <row r="72">
          <cell r="C72" t="str">
            <v>170-04</v>
          </cell>
          <cell r="D72">
            <v>880000</v>
          </cell>
          <cell r="E72" t="str">
            <v>STEWART</v>
          </cell>
        </row>
        <row r="73">
          <cell r="C73" t="str">
            <v>234-04</v>
          </cell>
          <cell r="D73">
            <v>1740000</v>
          </cell>
          <cell r="E73" t="str">
            <v>STORY</v>
          </cell>
        </row>
        <row r="74">
          <cell r="C74" t="str">
            <v>193-04</v>
          </cell>
          <cell r="D74">
            <v>970000</v>
          </cell>
          <cell r="E74" t="str">
            <v>JACKSON</v>
          </cell>
        </row>
        <row r="75">
          <cell r="C75" t="str">
            <v>174-04</v>
          </cell>
          <cell r="D75">
            <v>1140000</v>
          </cell>
          <cell r="E75" t="str">
            <v>YOUNG</v>
          </cell>
        </row>
        <row r="76">
          <cell r="C76" t="str">
            <v>220-04</v>
          </cell>
          <cell r="D76">
            <v>1760000</v>
          </cell>
          <cell r="E76" t="str">
            <v>STRICKLAND</v>
          </cell>
        </row>
        <row r="77">
          <cell r="C77" t="str">
            <v>158-04</v>
          </cell>
          <cell r="D77">
            <v>1230000</v>
          </cell>
          <cell r="E77" t="str">
            <v>YANAI</v>
          </cell>
        </row>
        <row r="78">
          <cell r="C78" t="str">
            <v>243-03</v>
          </cell>
          <cell r="D78">
            <v>1280000</v>
          </cell>
          <cell r="E78" t="str">
            <v>BARTLETT</v>
          </cell>
        </row>
        <row r="79">
          <cell r="C79" t="str">
            <v>142-04</v>
          </cell>
          <cell r="D79">
            <v>1770000</v>
          </cell>
          <cell r="E79" t="str">
            <v>BRUDER</v>
          </cell>
        </row>
        <row r="80">
          <cell r="C80" t="str">
            <v>116-04</v>
          </cell>
          <cell r="D80">
            <v>1810000</v>
          </cell>
          <cell r="E80" t="str">
            <v>NEWELL</v>
          </cell>
        </row>
        <row r="81">
          <cell r="C81" t="str">
            <v>139-04</v>
          </cell>
          <cell r="D81">
            <v>1830000</v>
          </cell>
          <cell r="E81" t="str">
            <v>YORK</v>
          </cell>
        </row>
        <row r="82">
          <cell r="C82" t="str">
            <v>124-04</v>
          </cell>
          <cell r="D82">
            <v>1260000</v>
          </cell>
          <cell r="E82" t="str">
            <v>ACKERMAN</v>
          </cell>
        </row>
        <row r="83">
          <cell r="C83" t="str">
            <v>129-04</v>
          </cell>
          <cell r="D83">
            <v>1810000</v>
          </cell>
          <cell r="E83" t="str">
            <v>NEWELL</v>
          </cell>
        </row>
        <row r="84">
          <cell r="C84" t="str">
            <v>149-04</v>
          </cell>
          <cell r="D84">
            <v>1780000</v>
          </cell>
          <cell r="E84" t="str">
            <v>DE LA ROSA</v>
          </cell>
        </row>
        <row r="85">
          <cell r="C85" t="str">
            <v>112-05</v>
          </cell>
          <cell r="D85">
            <v>1770000</v>
          </cell>
          <cell r="E85" t="str">
            <v>BRUDER</v>
          </cell>
        </row>
        <row r="86">
          <cell r="C86" t="str">
            <v>163-04</v>
          </cell>
          <cell r="D86">
            <v>940000</v>
          </cell>
          <cell r="E86" t="str">
            <v>BONDS</v>
          </cell>
        </row>
        <row r="87">
          <cell r="C87" t="str">
            <v>147-04</v>
          </cell>
          <cell r="D87">
            <v>1800000</v>
          </cell>
          <cell r="E87" t="str">
            <v>CHANDLER</v>
          </cell>
        </row>
        <row r="88">
          <cell r="C88" t="str">
            <v>176-04</v>
          </cell>
          <cell r="D88">
            <v>1820000</v>
          </cell>
          <cell r="E88" t="str">
            <v>ADANE</v>
          </cell>
        </row>
        <row r="89">
          <cell r="C89" t="str">
            <v>228-03</v>
          </cell>
          <cell r="D89">
            <v>1280000</v>
          </cell>
          <cell r="E89" t="str">
            <v>BARTLETT</v>
          </cell>
        </row>
        <row r="90">
          <cell r="C90" t="str">
            <v>209-04</v>
          </cell>
          <cell r="D90">
            <v>1280000</v>
          </cell>
          <cell r="E90" t="str">
            <v>BARTLETT</v>
          </cell>
        </row>
        <row r="91">
          <cell r="C91" t="str">
            <v>191-04</v>
          </cell>
          <cell r="D91">
            <v>940000</v>
          </cell>
          <cell r="E91" t="str">
            <v>BONDS</v>
          </cell>
        </row>
        <row r="92">
          <cell r="C92" t="str">
            <v>217-04</v>
          </cell>
          <cell r="D92">
            <v>1470000</v>
          </cell>
          <cell r="E92" t="str">
            <v>RIVERA</v>
          </cell>
        </row>
        <row r="93">
          <cell r="C93" t="str">
            <v>187-04</v>
          </cell>
          <cell r="D93">
            <v>1140000</v>
          </cell>
          <cell r="E93" t="str">
            <v>YOUNG</v>
          </cell>
        </row>
        <row r="94">
          <cell r="C94" t="str">
            <v>223-04</v>
          </cell>
          <cell r="D94">
            <v>1750000</v>
          </cell>
          <cell r="E94" t="str">
            <v>REBOLETTI</v>
          </cell>
        </row>
        <row r="95">
          <cell r="C95" t="str">
            <v>181-04</v>
          </cell>
          <cell r="D95">
            <v>1090000</v>
          </cell>
          <cell r="E95" t="str">
            <v>SPECTOR</v>
          </cell>
        </row>
        <row r="96">
          <cell r="C96" t="str">
            <v>243-04</v>
          </cell>
          <cell r="D96">
            <v>1760000</v>
          </cell>
          <cell r="E96" t="str">
            <v>STRICKLAND</v>
          </cell>
        </row>
        <row r="97">
          <cell r="C97" t="str">
            <v>175-04</v>
          </cell>
          <cell r="D97">
            <v>1820000</v>
          </cell>
          <cell r="E97" t="str">
            <v>ADANE</v>
          </cell>
        </row>
        <row r="98">
          <cell r="C98" t="str">
            <v>232-03</v>
          </cell>
          <cell r="D98">
            <v>1750000</v>
          </cell>
          <cell r="E98" t="str">
            <v>REBOLETTI</v>
          </cell>
        </row>
        <row r="99">
          <cell r="C99" t="str">
            <v>156-04</v>
          </cell>
          <cell r="D99">
            <v>1830000</v>
          </cell>
          <cell r="E99" t="str">
            <v>YORK</v>
          </cell>
        </row>
        <row r="100">
          <cell r="C100" t="str">
            <v>236-03</v>
          </cell>
          <cell r="D100">
            <v>1280000</v>
          </cell>
          <cell r="E100" t="str">
            <v>BARTLETT</v>
          </cell>
        </row>
        <row r="101">
          <cell r="C101" t="str">
            <v>131-04</v>
          </cell>
          <cell r="D101">
            <v>1110000</v>
          </cell>
          <cell r="E101" t="str">
            <v>STARKS</v>
          </cell>
        </row>
        <row r="102">
          <cell r="C102" t="str">
            <v>159-04</v>
          </cell>
          <cell r="D102">
            <v>1810000</v>
          </cell>
          <cell r="E102" t="str">
            <v>NEWELL</v>
          </cell>
        </row>
        <row r="103">
          <cell r="C103" t="str">
            <v>111-04</v>
          </cell>
          <cell r="D103">
            <v>1830000</v>
          </cell>
          <cell r="E103" t="str">
            <v>YORK</v>
          </cell>
        </row>
        <row r="104">
          <cell r="C104" t="str">
            <v>180-04</v>
          </cell>
          <cell r="D104">
            <v>970000</v>
          </cell>
          <cell r="E104" t="str">
            <v>JACKSON</v>
          </cell>
        </row>
        <row r="105">
          <cell r="C105" t="str">
            <v>240-03</v>
          </cell>
          <cell r="D105">
            <v>1750000</v>
          </cell>
          <cell r="E105" t="str">
            <v>REBOLETTI</v>
          </cell>
        </row>
        <row r="106">
          <cell r="C106" t="str">
            <v>203-04</v>
          </cell>
          <cell r="D106">
            <v>1820000</v>
          </cell>
          <cell r="E106" t="str">
            <v>ADANE</v>
          </cell>
        </row>
        <row r="107">
          <cell r="C107" t="str">
            <v>110-05</v>
          </cell>
          <cell r="D107">
            <v>1810000</v>
          </cell>
          <cell r="E107" t="str">
            <v>NEWELL</v>
          </cell>
        </row>
        <row r="108">
          <cell r="C108" t="str">
            <v>215-04</v>
          </cell>
          <cell r="D108">
            <v>1140000</v>
          </cell>
          <cell r="E108" t="str">
            <v>YOUNG</v>
          </cell>
        </row>
        <row r="109">
          <cell r="C109" t="str">
            <v>202-04</v>
          </cell>
          <cell r="D109">
            <v>1140000</v>
          </cell>
          <cell r="E109" t="str">
            <v>YOUNG</v>
          </cell>
        </row>
        <row r="110">
          <cell r="C110" t="str">
            <v>228-04</v>
          </cell>
          <cell r="D110">
            <v>1760000</v>
          </cell>
          <cell r="E110" t="str">
            <v>STRICKLAND</v>
          </cell>
        </row>
        <row r="111">
          <cell r="C111" t="str">
            <v>200-04</v>
          </cell>
          <cell r="D111">
            <v>1230000</v>
          </cell>
          <cell r="E111" t="str">
            <v>YANAI</v>
          </cell>
        </row>
        <row r="112">
          <cell r="C112" t="str">
            <v>101-05</v>
          </cell>
          <cell r="D112">
            <v>1300000</v>
          </cell>
          <cell r="E112" t="str">
            <v>LEVIN</v>
          </cell>
        </row>
        <row r="113">
          <cell r="C113" t="str">
            <v>183-04</v>
          </cell>
          <cell r="D113">
            <v>880000</v>
          </cell>
          <cell r="E113" t="str">
            <v>STEWART</v>
          </cell>
        </row>
        <row r="114">
          <cell r="C114" t="str">
            <v>117-05</v>
          </cell>
          <cell r="D114">
            <v>1110000</v>
          </cell>
          <cell r="E114" t="str">
            <v>STARKS</v>
          </cell>
        </row>
        <row r="115">
          <cell r="C115" t="str">
            <v>156-04</v>
          </cell>
          <cell r="D115">
            <v>1830000</v>
          </cell>
          <cell r="E115" t="str">
            <v>YORK</v>
          </cell>
        </row>
        <row r="116">
          <cell r="C116" t="str">
            <v>119-05</v>
          </cell>
          <cell r="D116">
            <v>1800000</v>
          </cell>
          <cell r="E116" t="str">
            <v>CHANDLER</v>
          </cell>
        </row>
        <row r="117">
          <cell r="C117" t="str">
            <v>157-04</v>
          </cell>
          <cell r="D117">
            <v>1230000</v>
          </cell>
          <cell r="E117" t="str">
            <v>YANAI</v>
          </cell>
        </row>
        <row r="118">
          <cell r="C118" t="str">
            <v>123-05</v>
          </cell>
          <cell r="D118">
            <v>1810000</v>
          </cell>
          <cell r="E118" t="str">
            <v>NEWELL</v>
          </cell>
        </row>
        <row r="119">
          <cell r="C119" t="str">
            <v>151-04</v>
          </cell>
          <cell r="D119">
            <v>1260000</v>
          </cell>
          <cell r="E119" t="str">
            <v>ACKERMAN</v>
          </cell>
        </row>
        <row r="120">
          <cell r="C120" t="str">
            <v>127-05</v>
          </cell>
          <cell r="D120">
            <v>1300000</v>
          </cell>
          <cell r="E120" t="str">
            <v>LEVIN</v>
          </cell>
        </row>
        <row r="121">
          <cell r="C121" t="str">
            <v>114-04</v>
          </cell>
          <cell r="D121">
            <v>1770000</v>
          </cell>
          <cell r="E121" t="str">
            <v>BRUDER</v>
          </cell>
        </row>
        <row r="122">
          <cell r="C122" t="str">
            <v>128-05</v>
          </cell>
          <cell r="D122">
            <v>1300000</v>
          </cell>
          <cell r="E122" t="str">
            <v>LEVIN</v>
          </cell>
        </row>
        <row r="123">
          <cell r="C123" t="str">
            <v>108-04</v>
          </cell>
          <cell r="D123">
            <v>1780000</v>
          </cell>
          <cell r="E123" t="str">
            <v>DE LA ROSA</v>
          </cell>
        </row>
        <row r="124">
          <cell r="C124" t="str">
            <v>135-05</v>
          </cell>
          <cell r="D124">
            <v>1170000</v>
          </cell>
          <cell r="E124" t="str">
            <v>COOPER</v>
          </cell>
        </row>
        <row r="125">
          <cell r="C125" t="str">
            <v>140-04</v>
          </cell>
          <cell r="D125">
            <v>1830000</v>
          </cell>
          <cell r="E125" t="str">
            <v>YORK</v>
          </cell>
        </row>
        <row r="126">
          <cell r="C126" t="str">
            <v>132-05</v>
          </cell>
          <cell r="D126">
            <v>1110000</v>
          </cell>
          <cell r="E126" t="str">
            <v>STARKS</v>
          </cell>
        </row>
        <row r="127">
          <cell r="C127" t="str">
            <v>125-04</v>
          </cell>
          <cell r="D127">
            <v>1830000</v>
          </cell>
          <cell r="E127" t="str">
            <v>YORK</v>
          </cell>
        </row>
        <row r="128">
          <cell r="C128" t="str">
            <v>231-03</v>
          </cell>
          <cell r="D128">
            <v>1750000</v>
          </cell>
          <cell r="E128" t="str">
            <v>REBOLETTI</v>
          </cell>
        </row>
        <row r="129">
          <cell r="C129" t="str">
            <v>112-04</v>
          </cell>
          <cell r="D129">
            <v>1830000</v>
          </cell>
          <cell r="E129" t="str">
            <v>YORK</v>
          </cell>
        </row>
        <row r="130">
          <cell r="C130" t="str">
            <v>230-03</v>
          </cell>
          <cell r="D130">
            <v>1180000</v>
          </cell>
          <cell r="E130" t="str">
            <v>LEVERE</v>
          </cell>
        </row>
        <row r="131">
          <cell r="C131" t="str">
            <v>133-05</v>
          </cell>
          <cell r="D131">
            <v>1800000</v>
          </cell>
          <cell r="E131" t="str">
            <v>CHANDLER</v>
          </cell>
        </row>
        <row r="132">
          <cell r="C132" t="str">
            <v>242-03</v>
          </cell>
          <cell r="D132">
            <v>1740000</v>
          </cell>
          <cell r="E132" t="str">
            <v>STORY</v>
          </cell>
        </row>
        <row r="133">
          <cell r="C133" t="str">
            <v>116-05</v>
          </cell>
          <cell r="D133">
            <v>1310000</v>
          </cell>
          <cell r="E133" t="str">
            <v>MALAVE</v>
          </cell>
        </row>
        <row r="134">
          <cell r="C134" t="str">
            <v>121-04</v>
          </cell>
          <cell r="D134">
            <v>1780000</v>
          </cell>
          <cell r="E134" t="str">
            <v>DE LA ROSA</v>
          </cell>
        </row>
        <row r="135">
          <cell r="C135" t="str">
            <v>115-05</v>
          </cell>
          <cell r="D135">
            <v>1310000</v>
          </cell>
          <cell r="E135" t="str">
            <v>MALAVE</v>
          </cell>
        </row>
        <row r="136">
          <cell r="C136" t="str">
            <v>122-04</v>
          </cell>
          <cell r="D136">
            <v>1780000</v>
          </cell>
          <cell r="E136" t="str">
            <v>DE LA ROSA</v>
          </cell>
        </row>
        <row r="137">
          <cell r="C137" t="str">
            <v>231-04</v>
          </cell>
          <cell r="D137">
            <v>1750000</v>
          </cell>
          <cell r="E137" t="str">
            <v>REBOLETTI</v>
          </cell>
        </row>
        <row r="138">
          <cell r="C138" t="str">
            <v>160-04</v>
          </cell>
          <cell r="D138">
            <v>1810000</v>
          </cell>
          <cell r="E138" t="str">
            <v>NEWELL</v>
          </cell>
        </row>
        <row r="139">
          <cell r="C139" t="str">
            <v>204-04</v>
          </cell>
          <cell r="D139">
            <v>1820000</v>
          </cell>
          <cell r="E139" t="str">
            <v>ADANE</v>
          </cell>
        </row>
        <row r="140">
          <cell r="C140" t="str">
            <v>189-04</v>
          </cell>
          <cell r="D140">
            <v>1820000</v>
          </cell>
          <cell r="E140" t="str">
            <v>ADANE</v>
          </cell>
        </row>
        <row r="141">
          <cell r="C141" t="str">
            <v>207-04</v>
          </cell>
          <cell r="D141">
            <v>970000</v>
          </cell>
          <cell r="E141" t="str">
            <v>JACKSON</v>
          </cell>
        </row>
        <row r="142">
          <cell r="C142" t="str">
            <v>125-05</v>
          </cell>
          <cell r="D142">
            <v>1770000</v>
          </cell>
          <cell r="E142" t="str">
            <v>BRUDER</v>
          </cell>
        </row>
        <row r="143">
          <cell r="C143" t="str">
            <v>198-04</v>
          </cell>
          <cell r="D143">
            <v>880000</v>
          </cell>
          <cell r="E143" t="str">
            <v>STEWART</v>
          </cell>
        </row>
        <row r="144">
          <cell r="C144" t="str">
            <v>138-04</v>
          </cell>
          <cell r="D144">
            <v>1260000</v>
          </cell>
          <cell r="E144" t="str">
            <v>ACKERMAN</v>
          </cell>
        </row>
        <row r="145">
          <cell r="C145" t="str">
            <v>199-04</v>
          </cell>
          <cell r="D145">
            <v>1230000</v>
          </cell>
          <cell r="E145" t="str">
            <v>YANAI</v>
          </cell>
        </row>
        <row r="146">
          <cell r="C146" t="str">
            <v>142-04</v>
          </cell>
          <cell r="D146">
            <v>1770000</v>
          </cell>
          <cell r="E146" t="str">
            <v>BRUDER</v>
          </cell>
        </row>
        <row r="147">
          <cell r="C147" t="str">
            <v>192-04</v>
          </cell>
          <cell r="D147">
            <v>940000</v>
          </cell>
          <cell r="E147" t="str">
            <v>BONDS</v>
          </cell>
        </row>
        <row r="148">
          <cell r="C148" t="str">
            <v>229-04</v>
          </cell>
          <cell r="D148">
            <v>1280000</v>
          </cell>
          <cell r="E148" t="str">
            <v>BARTLETT</v>
          </cell>
        </row>
        <row r="149">
          <cell r="C149" t="str">
            <v>190-04</v>
          </cell>
          <cell r="D149">
            <v>1820000</v>
          </cell>
          <cell r="E149" t="str">
            <v>ADANE</v>
          </cell>
        </row>
        <row r="150">
          <cell r="C150" t="str">
            <v>242-04</v>
          </cell>
          <cell r="D150">
            <v>1740000</v>
          </cell>
          <cell r="E150" t="str">
            <v>STORY</v>
          </cell>
        </row>
        <row r="151">
          <cell r="C151" t="str">
            <v>182-04</v>
          </cell>
          <cell r="D151">
            <v>1090000</v>
          </cell>
          <cell r="E151" t="str">
            <v>SPECTOR</v>
          </cell>
        </row>
        <row r="152">
          <cell r="C152" t="str">
            <v>137-05</v>
          </cell>
          <cell r="D152">
            <v>1810000</v>
          </cell>
          <cell r="E152" t="str">
            <v>NEWELL</v>
          </cell>
        </row>
        <row r="153">
          <cell r="C153" t="str">
            <v>141-05</v>
          </cell>
          <cell r="D153">
            <v>1300000</v>
          </cell>
          <cell r="E153" t="str">
            <v>LEVIN</v>
          </cell>
        </row>
        <row r="154">
          <cell r="C154" t="str">
            <v>244-03</v>
          </cell>
          <cell r="D154">
            <v>1280000</v>
          </cell>
          <cell r="E154" t="str">
            <v>BARTLETT</v>
          </cell>
        </row>
        <row r="155">
          <cell r="C155" t="str">
            <v>129-05</v>
          </cell>
          <cell r="D155">
            <v>1310000</v>
          </cell>
          <cell r="E155" t="str">
            <v>MALAVE</v>
          </cell>
        </row>
        <row r="156">
          <cell r="C156" t="str">
            <v>107-04</v>
          </cell>
          <cell r="D156">
            <v>1780000</v>
          </cell>
          <cell r="E156" t="str">
            <v>DE LA ROSA</v>
          </cell>
        </row>
        <row r="157">
          <cell r="C157" t="str">
            <v>216-04</v>
          </cell>
          <cell r="D157">
            <v>1140000</v>
          </cell>
          <cell r="E157" t="str">
            <v>YOUNG</v>
          </cell>
        </row>
        <row r="158">
          <cell r="C158" t="str">
            <v>117-04</v>
          </cell>
          <cell r="D158">
            <v>1110000</v>
          </cell>
          <cell r="E158" t="str">
            <v>STARKS</v>
          </cell>
        </row>
        <row r="159">
          <cell r="C159" t="str">
            <v>211-04</v>
          </cell>
          <cell r="D159">
            <v>880000</v>
          </cell>
          <cell r="E159" t="str">
            <v>STEWART</v>
          </cell>
        </row>
        <row r="160">
          <cell r="C160" t="str">
            <v>126-04</v>
          </cell>
          <cell r="D160">
            <v>1830000</v>
          </cell>
          <cell r="E160" t="str">
            <v>YORK</v>
          </cell>
        </row>
        <row r="161">
          <cell r="C161" t="str">
            <v>168-04</v>
          </cell>
          <cell r="D161">
            <v>1090000</v>
          </cell>
          <cell r="E161" t="str">
            <v>SPECTOR</v>
          </cell>
        </row>
        <row r="162">
          <cell r="C162" t="str">
            <v>161-04</v>
          </cell>
          <cell r="D162">
            <v>1820000</v>
          </cell>
          <cell r="E162" t="str">
            <v>ADANE</v>
          </cell>
        </row>
        <row r="163">
          <cell r="C163" t="str">
            <v>118-05</v>
          </cell>
          <cell r="D163">
            <v>1110000</v>
          </cell>
          <cell r="E163" t="str">
            <v>STARKS</v>
          </cell>
        </row>
        <row r="164">
          <cell r="C164" t="str">
            <v>167-04</v>
          </cell>
          <cell r="D164">
            <v>1090000</v>
          </cell>
          <cell r="E164" t="str">
            <v>SPECTOR</v>
          </cell>
        </row>
        <row r="165">
          <cell r="C165" t="str">
            <v>221-04</v>
          </cell>
          <cell r="D165">
            <v>1280000</v>
          </cell>
          <cell r="E165" t="str">
            <v>BARTLETT</v>
          </cell>
        </row>
        <row r="166">
          <cell r="C166" t="str">
            <v>178-04</v>
          </cell>
          <cell r="D166">
            <v>940000</v>
          </cell>
          <cell r="E166" t="str">
            <v>BONDS</v>
          </cell>
        </row>
        <row r="167">
          <cell r="C167" t="str">
            <v>212-04</v>
          </cell>
          <cell r="D167">
            <v>880000</v>
          </cell>
          <cell r="E167" t="str">
            <v>STEWART</v>
          </cell>
        </row>
        <row r="168">
          <cell r="C168" t="str">
            <v>303-04</v>
          </cell>
          <cell r="D168">
            <v>970000</v>
          </cell>
          <cell r="E168" t="str">
            <v>JACKSON</v>
          </cell>
        </row>
        <row r="169">
          <cell r="C169" t="str">
            <v>172-04</v>
          </cell>
          <cell r="D169">
            <v>1230000</v>
          </cell>
          <cell r="E169" t="str">
            <v>YANAI</v>
          </cell>
        </row>
        <row r="170">
          <cell r="C170" t="str">
            <v>225-04</v>
          </cell>
          <cell r="D170">
            <v>1740000</v>
          </cell>
          <cell r="E170" t="str">
            <v>STORY</v>
          </cell>
        </row>
        <row r="171">
          <cell r="C171" t="str">
            <v>156-04</v>
          </cell>
          <cell r="D171">
            <v>1830000</v>
          </cell>
          <cell r="E171" t="str">
            <v>YORK</v>
          </cell>
        </row>
        <row r="172">
          <cell r="C172" t="str">
            <v>230-04</v>
          </cell>
          <cell r="D172">
            <v>1280000</v>
          </cell>
          <cell r="E172" t="str">
            <v>BARTLETT</v>
          </cell>
        </row>
        <row r="173">
          <cell r="C173" t="str">
            <v>133-04</v>
          </cell>
          <cell r="D173">
            <v>1100000</v>
          </cell>
          <cell r="E173" t="str">
            <v>GEBRETEKLE</v>
          </cell>
        </row>
        <row r="174">
          <cell r="C174" t="str">
            <v>104-05</v>
          </cell>
          <cell r="D174">
            <v>1110000</v>
          </cell>
          <cell r="E174" t="str">
            <v>STARKS</v>
          </cell>
        </row>
        <row r="175">
          <cell r="C175" t="str">
            <v>133-05</v>
          </cell>
          <cell r="D175">
            <v>1800000</v>
          </cell>
          <cell r="E175" t="str">
            <v>CHANDLER</v>
          </cell>
        </row>
        <row r="176">
          <cell r="C176" t="str">
            <v>116-05</v>
          </cell>
          <cell r="D176">
            <v>1310000</v>
          </cell>
          <cell r="E176" t="str">
            <v>MALAVE</v>
          </cell>
        </row>
        <row r="177">
          <cell r="C177" t="str">
            <v>235-04</v>
          </cell>
          <cell r="D177">
            <v>1760000</v>
          </cell>
          <cell r="E177" t="str">
            <v>STRICKLAND</v>
          </cell>
        </row>
        <row r="178">
          <cell r="C178" t="str">
            <v>234-03</v>
          </cell>
          <cell r="D178">
            <v>1740000</v>
          </cell>
          <cell r="E178" t="str">
            <v>STORY</v>
          </cell>
        </row>
        <row r="179">
          <cell r="C179" t="str">
            <v>226-04</v>
          </cell>
          <cell r="D179">
            <v>1740000</v>
          </cell>
          <cell r="E179" t="str">
            <v>STORY</v>
          </cell>
        </row>
        <row r="180">
          <cell r="C180" t="str">
            <v>239-03</v>
          </cell>
          <cell r="D180">
            <v>1750000</v>
          </cell>
          <cell r="E180" t="str">
            <v>REBOLETTI</v>
          </cell>
        </row>
        <row r="181">
          <cell r="C181" t="str">
            <v>162-04</v>
          </cell>
          <cell r="D181">
            <v>1820000</v>
          </cell>
          <cell r="E181" t="str">
            <v>ADANE</v>
          </cell>
        </row>
        <row r="182">
          <cell r="C182" t="str">
            <v>113-04</v>
          </cell>
          <cell r="D182">
            <v>1770000</v>
          </cell>
          <cell r="E182" t="str">
            <v>BRUDER</v>
          </cell>
        </row>
        <row r="183">
          <cell r="C183" t="str">
            <v>118-04</v>
          </cell>
          <cell r="D183">
            <v>1110000</v>
          </cell>
          <cell r="E183" t="str">
            <v>STARKS</v>
          </cell>
        </row>
        <row r="184">
          <cell r="C184" t="str">
            <v>119-04</v>
          </cell>
          <cell r="D184">
            <v>1800000</v>
          </cell>
          <cell r="E184" t="str">
            <v>CHANDLER</v>
          </cell>
        </row>
        <row r="185">
          <cell r="C185" t="str">
            <v>106-05</v>
          </cell>
          <cell r="D185">
            <v>1800000</v>
          </cell>
          <cell r="E185" t="str">
            <v>CHANDLER</v>
          </cell>
        </row>
        <row r="186">
          <cell r="C186" t="str">
            <v>134-04</v>
          </cell>
          <cell r="D186">
            <v>1800000</v>
          </cell>
          <cell r="E186" t="str">
            <v>CHANDLER</v>
          </cell>
        </row>
        <row r="187">
          <cell r="C187" t="str">
            <v>109-05</v>
          </cell>
          <cell r="D187">
            <v>1810000</v>
          </cell>
          <cell r="E187" t="str">
            <v>NEWELL</v>
          </cell>
        </row>
        <row r="188">
          <cell r="C188" t="str">
            <v>136-04</v>
          </cell>
          <cell r="D188">
            <v>1780000</v>
          </cell>
          <cell r="E188" t="str">
            <v>DE LA ROSA</v>
          </cell>
        </row>
        <row r="189">
          <cell r="C189" t="str">
            <v>107-05</v>
          </cell>
          <cell r="D189">
            <v>1780000</v>
          </cell>
          <cell r="E189" t="str">
            <v>DE LA ROSA</v>
          </cell>
        </row>
        <row r="190">
          <cell r="C190" t="str">
            <v>152-04</v>
          </cell>
          <cell r="D190">
            <v>1260000</v>
          </cell>
          <cell r="E190" t="str">
            <v>ACKERMAN</v>
          </cell>
        </row>
        <row r="191">
          <cell r="C191" t="str">
            <v>224-04</v>
          </cell>
          <cell r="D191">
            <v>1750000</v>
          </cell>
          <cell r="E191" t="str">
            <v>REBOLETTI</v>
          </cell>
        </row>
        <row r="192">
          <cell r="C192" t="str">
            <v>236-04</v>
          </cell>
          <cell r="D192">
            <v>1760000</v>
          </cell>
          <cell r="E192" t="str">
            <v>STRICKLAND</v>
          </cell>
        </row>
        <row r="193">
          <cell r="C193" t="str">
            <v>219-04</v>
          </cell>
          <cell r="D193">
            <v>1760000</v>
          </cell>
          <cell r="E193" t="str">
            <v>STRICKLAND</v>
          </cell>
        </row>
        <row r="194">
          <cell r="C194" t="str">
            <v>105-05</v>
          </cell>
          <cell r="D194">
            <v>1800000</v>
          </cell>
          <cell r="E194" t="str">
            <v>CHANDLER</v>
          </cell>
        </row>
        <row r="195">
          <cell r="C195" t="str">
            <v>179-04</v>
          </cell>
          <cell r="D195">
            <v>970000</v>
          </cell>
          <cell r="E195" t="str">
            <v>JACKSON</v>
          </cell>
        </row>
        <row r="196">
          <cell r="C196" t="str">
            <v>101-04</v>
          </cell>
          <cell r="D196">
            <v>1770000</v>
          </cell>
          <cell r="E196" t="str">
            <v>BRUDER</v>
          </cell>
        </row>
        <row r="197">
          <cell r="C197" t="str">
            <v>177-04</v>
          </cell>
          <cell r="D197">
            <v>940000</v>
          </cell>
          <cell r="E197" t="str">
            <v>BONDS</v>
          </cell>
        </row>
        <row r="198">
          <cell r="C198" t="str">
            <v>104-04</v>
          </cell>
          <cell r="D198">
            <v>1110000</v>
          </cell>
          <cell r="E198" t="str">
            <v>STARKS</v>
          </cell>
        </row>
        <row r="199">
          <cell r="C199" t="str">
            <v>170-04</v>
          </cell>
          <cell r="D199">
            <v>880000</v>
          </cell>
          <cell r="E199" t="str">
            <v>STEWART</v>
          </cell>
        </row>
        <row r="200">
          <cell r="C200" t="str">
            <v>110-04</v>
          </cell>
          <cell r="D200">
            <v>1260000</v>
          </cell>
          <cell r="E200" t="str">
            <v>ACKERMAN</v>
          </cell>
        </row>
        <row r="201">
          <cell r="C201" t="str">
            <v>173-04</v>
          </cell>
          <cell r="D201">
            <v>1140000</v>
          </cell>
          <cell r="E201" t="str">
            <v>YOUNG</v>
          </cell>
        </row>
        <row r="202">
          <cell r="C202" t="str">
            <v>114-04</v>
          </cell>
          <cell r="D202">
            <v>1770000</v>
          </cell>
          <cell r="E202" t="str">
            <v>BRUDER</v>
          </cell>
        </row>
        <row r="203">
          <cell r="C203" t="str">
            <v>145-04</v>
          </cell>
          <cell r="D203">
            <v>1110000</v>
          </cell>
          <cell r="E203" t="str">
            <v>STARKS</v>
          </cell>
        </row>
        <row r="204">
          <cell r="C204" t="str">
            <v>123-04</v>
          </cell>
          <cell r="D204">
            <v>1260000</v>
          </cell>
          <cell r="E204" t="str">
            <v>ACKERMAN</v>
          </cell>
        </row>
        <row r="205">
          <cell r="C205" t="str">
            <v>141-04</v>
          </cell>
          <cell r="D205">
            <v>1770000</v>
          </cell>
          <cell r="E205" t="str">
            <v>BRUDER</v>
          </cell>
        </row>
        <row r="206">
          <cell r="C206" t="str">
            <v>130-04</v>
          </cell>
          <cell r="D206">
            <v>1810000</v>
          </cell>
          <cell r="E206" t="str">
            <v>NEWELL</v>
          </cell>
        </row>
        <row r="207">
          <cell r="C207" t="str">
            <v>132-04</v>
          </cell>
          <cell r="D207">
            <v>1110000</v>
          </cell>
          <cell r="E207" t="str">
            <v>STARKS</v>
          </cell>
        </row>
        <row r="208">
          <cell r="C208" t="str">
            <v>153-04</v>
          </cell>
          <cell r="D208">
            <v>1090000</v>
          </cell>
          <cell r="E208" t="str">
            <v>SPECTOR</v>
          </cell>
        </row>
        <row r="209">
          <cell r="C209" t="str">
            <v>127-04</v>
          </cell>
          <cell r="D209">
            <v>1770000</v>
          </cell>
          <cell r="E209" t="str">
            <v>BRUDER</v>
          </cell>
        </row>
        <row r="210">
          <cell r="C210" t="str">
            <v>164-04</v>
          </cell>
          <cell r="D210">
            <v>940000</v>
          </cell>
          <cell r="E210" t="str">
            <v>BONDS</v>
          </cell>
        </row>
        <row r="211">
          <cell r="C211" t="str">
            <v>115-05</v>
          </cell>
          <cell r="D211">
            <v>1310000</v>
          </cell>
          <cell r="E211" t="str">
            <v>MALAVE</v>
          </cell>
        </row>
        <row r="212">
          <cell r="C212" t="str">
            <v>103-05</v>
          </cell>
          <cell r="D212">
            <v>1110000</v>
          </cell>
          <cell r="E212" t="str">
            <v>STARKS</v>
          </cell>
        </row>
        <row r="213">
          <cell r="C213" t="str">
            <v>108-05</v>
          </cell>
          <cell r="D213">
            <v>1780000</v>
          </cell>
          <cell r="E213" t="str">
            <v>DE LA ROSA</v>
          </cell>
        </row>
        <row r="214">
          <cell r="C214" t="str">
            <v>197-04</v>
          </cell>
          <cell r="D214">
            <v>880000</v>
          </cell>
          <cell r="E214" t="str">
            <v>STEWART</v>
          </cell>
        </row>
        <row r="215">
          <cell r="C215" t="str">
            <v>233-04</v>
          </cell>
          <cell r="D215">
            <v>1740000</v>
          </cell>
          <cell r="E215" t="str">
            <v>STORY</v>
          </cell>
        </row>
        <row r="216">
          <cell r="C216" t="str">
            <v>201-04</v>
          </cell>
          <cell r="D216">
            <v>1140000</v>
          </cell>
          <cell r="E216" t="str">
            <v>YOUNG</v>
          </cell>
        </row>
        <row r="217">
          <cell r="C217" t="str">
            <v>154-04</v>
          </cell>
          <cell r="D217">
            <v>1090000</v>
          </cell>
          <cell r="E217" t="str">
            <v>SPECTOR</v>
          </cell>
        </row>
        <row r="218">
          <cell r="C218" t="str">
            <v>208-04</v>
          </cell>
          <cell r="D218">
            <v>970000</v>
          </cell>
          <cell r="E218" t="str">
            <v>JACKSON</v>
          </cell>
        </row>
        <row r="219">
          <cell r="C219" t="str">
            <v>150-04</v>
          </cell>
          <cell r="D219">
            <v>1780000</v>
          </cell>
          <cell r="E219" t="str">
            <v>DE LA ROSA</v>
          </cell>
        </row>
        <row r="220">
          <cell r="C220" t="str">
            <v>244-04</v>
          </cell>
          <cell r="D220">
            <v>1760000</v>
          </cell>
          <cell r="E220" t="str">
            <v>STRICKLAND</v>
          </cell>
        </row>
        <row r="221">
          <cell r="C221" t="str">
            <v>148-04</v>
          </cell>
          <cell r="D221">
            <v>1800000</v>
          </cell>
          <cell r="E221" t="str">
            <v>CHANDLER</v>
          </cell>
        </row>
        <row r="222">
          <cell r="C222" t="str">
            <v>101-05</v>
          </cell>
          <cell r="D222">
            <v>1300000</v>
          </cell>
          <cell r="E222" t="str">
            <v>LEVIN</v>
          </cell>
        </row>
        <row r="223">
          <cell r="C223" t="str">
            <v>198-04</v>
          </cell>
          <cell r="D223">
            <v>880000</v>
          </cell>
          <cell r="E223" t="str">
            <v>STEWART</v>
          </cell>
        </row>
      </sheetData>
      <sheetData sheetId="4">
        <row r="3">
          <cell r="M3">
            <v>2.7201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>
        <row r="1">
          <cell r="C1" t="str">
            <v>127-05</v>
          </cell>
          <cell r="D1">
            <v>1300000</v>
          </cell>
          <cell r="E1" t="str">
            <v>LEVIN</v>
          </cell>
        </row>
        <row r="2">
          <cell r="C2" t="str">
            <v>122-05</v>
          </cell>
          <cell r="D2">
            <v>1780000</v>
          </cell>
          <cell r="E2" t="str">
            <v>DE LA ROSA</v>
          </cell>
        </row>
        <row r="3">
          <cell r="C3" t="str">
            <v>129-05</v>
          </cell>
          <cell r="D3">
            <v>1310000</v>
          </cell>
          <cell r="E3" t="str">
            <v>MALAVE</v>
          </cell>
        </row>
        <row r="4">
          <cell r="C4" t="str">
            <v>124-05</v>
          </cell>
          <cell r="D4">
            <v>1810000</v>
          </cell>
          <cell r="E4" t="str">
            <v>NEWELL</v>
          </cell>
        </row>
        <row r="5">
          <cell r="C5" t="str">
            <v>131-05</v>
          </cell>
          <cell r="D5">
            <v>1110000</v>
          </cell>
          <cell r="E5" t="str">
            <v>STARKS</v>
          </cell>
        </row>
        <row r="6">
          <cell r="C6" t="str">
            <v>126-05</v>
          </cell>
          <cell r="D6">
            <v>1770000</v>
          </cell>
          <cell r="E6" t="str">
            <v>BRUDER</v>
          </cell>
        </row>
        <row r="7">
          <cell r="C7" t="str">
            <v>133-05</v>
          </cell>
          <cell r="D7">
            <v>1800000</v>
          </cell>
          <cell r="E7" t="str">
            <v>CHANDLER</v>
          </cell>
        </row>
        <row r="8">
          <cell r="C8" t="str">
            <v>133-05</v>
          </cell>
          <cell r="D8">
            <v>1800000</v>
          </cell>
          <cell r="E8" t="str">
            <v>CHANDLER</v>
          </cell>
        </row>
        <row r="9">
          <cell r="C9" t="str">
            <v>128-05</v>
          </cell>
          <cell r="D9">
            <v>1300000</v>
          </cell>
          <cell r="E9" t="str">
            <v>LEVIN</v>
          </cell>
        </row>
        <row r="10">
          <cell r="C10" t="str">
            <v>135-05</v>
          </cell>
          <cell r="D10">
            <v>1170000</v>
          </cell>
          <cell r="E10" t="str">
            <v>COOPER</v>
          </cell>
        </row>
        <row r="11">
          <cell r="C11" t="str">
            <v>137-05</v>
          </cell>
          <cell r="D11">
            <v>1810000</v>
          </cell>
          <cell r="E11" t="str">
            <v>NEWELL</v>
          </cell>
        </row>
        <row r="12">
          <cell r="C12" t="str">
            <v>130-05</v>
          </cell>
          <cell r="D12">
            <v>1310000</v>
          </cell>
          <cell r="E12" t="str">
            <v>MALAVE</v>
          </cell>
        </row>
        <row r="13">
          <cell r="C13" t="str">
            <v>130-05</v>
          </cell>
          <cell r="D13">
            <v>1310000</v>
          </cell>
          <cell r="E13" t="str">
            <v>MALAVE</v>
          </cell>
        </row>
        <row r="14">
          <cell r="C14" t="str">
            <v>139-05</v>
          </cell>
          <cell r="D14">
            <v>1770000</v>
          </cell>
          <cell r="E14" t="str">
            <v>BRUDER</v>
          </cell>
        </row>
        <row r="15">
          <cell r="C15" t="str">
            <v>132-05</v>
          </cell>
          <cell r="D15">
            <v>1110000</v>
          </cell>
          <cell r="E15" t="str">
            <v>STARKS</v>
          </cell>
        </row>
        <row r="16">
          <cell r="C16" t="str">
            <v>134-05</v>
          </cell>
          <cell r="D16">
            <v>1800000</v>
          </cell>
          <cell r="E16" t="str">
            <v>CHANDLER</v>
          </cell>
        </row>
        <row r="17">
          <cell r="C17" t="str">
            <v>141-05</v>
          </cell>
          <cell r="D17">
            <v>1300000</v>
          </cell>
          <cell r="E17" t="str">
            <v>LEVIN</v>
          </cell>
        </row>
        <row r="18">
          <cell r="C18" t="str">
            <v>136-05</v>
          </cell>
          <cell r="D18">
            <v>1170000</v>
          </cell>
          <cell r="E18" t="str">
            <v>COOPER</v>
          </cell>
        </row>
        <row r="19">
          <cell r="C19" t="str">
            <v>138-05</v>
          </cell>
          <cell r="D19">
            <v>1810000</v>
          </cell>
          <cell r="E19" t="str">
            <v>NEWELL</v>
          </cell>
        </row>
        <row r="20">
          <cell r="C20" t="str">
            <v>143-05</v>
          </cell>
          <cell r="D20">
            <v>1310000</v>
          </cell>
          <cell r="E20" t="str">
            <v>MALAVE</v>
          </cell>
        </row>
        <row r="21">
          <cell r="C21" t="str">
            <v>145-05</v>
          </cell>
          <cell r="D21">
            <v>1110000</v>
          </cell>
          <cell r="E21" t="str">
            <v>STARKS</v>
          </cell>
        </row>
        <row r="22">
          <cell r="C22" t="str">
            <v>140-05</v>
          </cell>
          <cell r="D22">
            <v>1770000</v>
          </cell>
          <cell r="E22" t="str">
            <v>BRUDER</v>
          </cell>
        </row>
        <row r="23">
          <cell r="C23" t="str">
            <v>147-05</v>
          </cell>
          <cell r="D23">
            <v>1800000</v>
          </cell>
          <cell r="E23" t="str">
            <v>CHANDLER</v>
          </cell>
        </row>
        <row r="24">
          <cell r="C24" t="str">
            <v>142-05</v>
          </cell>
          <cell r="D24">
            <v>1300000</v>
          </cell>
          <cell r="E24" t="str">
            <v>LEVIN</v>
          </cell>
        </row>
        <row r="25">
          <cell r="C25" t="str">
            <v>149-05</v>
          </cell>
          <cell r="D25">
            <v>1780000</v>
          </cell>
          <cell r="E25" t="str">
            <v>DE LA ROSA</v>
          </cell>
        </row>
        <row r="26">
          <cell r="C26" t="str">
            <v>151-05</v>
          </cell>
          <cell r="D26">
            <v>1810000</v>
          </cell>
          <cell r="E26" t="str">
            <v>NEWELL</v>
          </cell>
        </row>
        <row r="27">
          <cell r="C27" t="str">
            <v>144-05</v>
          </cell>
          <cell r="D27">
            <v>1310000</v>
          </cell>
          <cell r="E27" t="str">
            <v>MALAVE</v>
          </cell>
        </row>
        <row r="28">
          <cell r="C28" t="str">
            <v>153-05</v>
          </cell>
          <cell r="D28">
            <v>1830000</v>
          </cell>
          <cell r="E28" t="str">
            <v>YORK</v>
          </cell>
        </row>
        <row r="29">
          <cell r="C29" t="str">
            <v>146-05</v>
          </cell>
          <cell r="D29">
            <v>1110000</v>
          </cell>
          <cell r="E29" t="str">
            <v>STARKS</v>
          </cell>
        </row>
        <row r="30">
          <cell r="C30" t="str">
            <v>148-05</v>
          </cell>
          <cell r="D30">
            <v>1800000</v>
          </cell>
          <cell r="E30" t="str">
            <v>CHANDLER</v>
          </cell>
        </row>
        <row r="31">
          <cell r="C31" t="str">
            <v>155-05</v>
          </cell>
          <cell r="D31">
            <v>1770000</v>
          </cell>
          <cell r="E31" t="str">
            <v>BRUDER</v>
          </cell>
        </row>
        <row r="32">
          <cell r="C32" t="str">
            <v>150-05</v>
          </cell>
          <cell r="D32">
            <v>1780000</v>
          </cell>
          <cell r="E32" t="str">
            <v>DE LA ROSA</v>
          </cell>
        </row>
        <row r="33">
          <cell r="C33" t="str">
            <v>157-05</v>
          </cell>
          <cell r="D33">
            <v>880000</v>
          </cell>
          <cell r="E33" t="str">
            <v>STEWART</v>
          </cell>
        </row>
        <row r="34">
          <cell r="C34" t="str">
            <v>152-05</v>
          </cell>
          <cell r="D34">
            <v>1810000</v>
          </cell>
          <cell r="E34" t="str">
            <v>NEWELL</v>
          </cell>
        </row>
        <row r="35">
          <cell r="C35" t="str">
            <v>159-05</v>
          </cell>
          <cell r="D35">
            <v>1310000</v>
          </cell>
          <cell r="E35" t="str">
            <v>MALAVE</v>
          </cell>
        </row>
        <row r="36">
          <cell r="C36" t="str">
            <v>154-05</v>
          </cell>
          <cell r="D36">
            <v>1830000</v>
          </cell>
          <cell r="E36" t="str">
            <v>YORK</v>
          </cell>
        </row>
        <row r="37">
          <cell r="C37" t="str">
            <v>161-05</v>
          </cell>
          <cell r="D37">
            <v>1090000</v>
          </cell>
          <cell r="E37" t="str">
            <v>SPECTOR</v>
          </cell>
        </row>
        <row r="38">
          <cell r="C38" t="str">
            <v>156-05</v>
          </cell>
          <cell r="D38">
            <v>1100000</v>
          </cell>
          <cell r="E38" t="str">
            <v>GEBRETEKLE</v>
          </cell>
        </row>
        <row r="39">
          <cell r="C39" t="str">
            <v>163-05</v>
          </cell>
          <cell r="D39">
            <v>890000</v>
          </cell>
          <cell r="E39" t="str">
            <v>LOZA</v>
          </cell>
        </row>
        <row r="40">
          <cell r="C40" t="str">
            <v>158-05</v>
          </cell>
          <cell r="D40">
            <v>880000</v>
          </cell>
          <cell r="E40" t="str">
            <v>STEWART</v>
          </cell>
        </row>
        <row r="41">
          <cell r="C41" t="str">
            <v>165-05</v>
          </cell>
          <cell r="D41">
            <v>970000</v>
          </cell>
          <cell r="E41" t="str">
            <v>JACKSON</v>
          </cell>
        </row>
        <row r="42">
          <cell r="C42" t="str">
            <v>167-05</v>
          </cell>
          <cell r="D42">
            <v>1830000</v>
          </cell>
          <cell r="E42" t="str">
            <v>YORK</v>
          </cell>
        </row>
        <row r="43">
          <cell r="C43" t="str">
            <v>160-05</v>
          </cell>
          <cell r="D43">
            <v>1310000</v>
          </cell>
          <cell r="E43" t="str">
            <v>MALAVE</v>
          </cell>
        </row>
        <row r="44">
          <cell r="C44" t="str">
            <v>162-05</v>
          </cell>
          <cell r="D44">
            <v>1090000</v>
          </cell>
          <cell r="E44" t="str">
            <v>SPECTOR</v>
          </cell>
        </row>
        <row r="45">
          <cell r="C45" t="str">
            <v>169-05</v>
          </cell>
          <cell r="D45">
            <v>1140000</v>
          </cell>
          <cell r="E45" t="str">
            <v>YOUNG</v>
          </cell>
        </row>
        <row r="46">
          <cell r="C46" t="str">
            <v>164-05</v>
          </cell>
          <cell r="D46">
            <v>890000</v>
          </cell>
          <cell r="E46" t="str">
            <v>LOZA</v>
          </cell>
        </row>
        <row r="47">
          <cell r="C47" t="str">
            <v>171-05</v>
          </cell>
          <cell r="D47">
            <v>880000</v>
          </cell>
          <cell r="E47" t="str">
            <v>STEWART</v>
          </cell>
        </row>
        <row r="48">
          <cell r="C48" t="str">
            <v>173-05</v>
          </cell>
          <cell r="D48">
            <v>1280000</v>
          </cell>
          <cell r="E48" t="str">
            <v>BARTLETT</v>
          </cell>
        </row>
        <row r="49">
          <cell r="C49" t="str">
            <v>166-05</v>
          </cell>
          <cell r="D49">
            <v>970000</v>
          </cell>
          <cell r="E49" t="str">
            <v>JACKSON</v>
          </cell>
        </row>
        <row r="50">
          <cell r="C50" t="str">
            <v>168-05</v>
          </cell>
          <cell r="D50">
            <v>1830000</v>
          </cell>
          <cell r="E50" t="str">
            <v>YORK</v>
          </cell>
        </row>
        <row r="51">
          <cell r="C51" t="str">
            <v>175-05</v>
          </cell>
          <cell r="D51">
            <v>1090000</v>
          </cell>
          <cell r="E51" t="str">
            <v>SPECTOR</v>
          </cell>
        </row>
        <row r="52">
          <cell r="C52" t="str">
            <v>170-05</v>
          </cell>
          <cell r="D52">
            <v>1140000</v>
          </cell>
          <cell r="E52" t="str">
            <v>YOUNG</v>
          </cell>
        </row>
        <row r="53">
          <cell r="C53" t="str">
            <v>177-05</v>
          </cell>
          <cell r="D53">
            <v>890000</v>
          </cell>
          <cell r="E53" t="str">
            <v>LOZA</v>
          </cell>
        </row>
        <row r="54">
          <cell r="C54" t="str">
            <v>179-05</v>
          </cell>
          <cell r="D54">
            <v>1290000</v>
          </cell>
          <cell r="E54" t="str">
            <v>COOLAHAN</v>
          </cell>
        </row>
        <row r="55">
          <cell r="C55" t="str">
            <v>172-05</v>
          </cell>
          <cell r="D55">
            <v>880000</v>
          </cell>
          <cell r="E55" t="str">
            <v>STEWART</v>
          </cell>
        </row>
        <row r="56">
          <cell r="C56" t="str">
            <v>174-05</v>
          </cell>
          <cell r="D56">
            <v>1280000</v>
          </cell>
          <cell r="E56" t="str">
            <v>BARTLETT</v>
          </cell>
        </row>
        <row r="57">
          <cell r="C57" t="str">
            <v>181-05</v>
          </cell>
          <cell r="D57">
            <v>1830000</v>
          </cell>
          <cell r="E57" t="str">
            <v>YORK</v>
          </cell>
        </row>
        <row r="58">
          <cell r="C58" t="str">
            <v>176-05</v>
          </cell>
          <cell r="D58">
            <v>1090000</v>
          </cell>
          <cell r="E58" t="str">
            <v>SPECTOR</v>
          </cell>
        </row>
        <row r="59">
          <cell r="C59" t="str">
            <v>183-05</v>
          </cell>
          <cell r="D59">
            <v>1140000</v>
          </cell>
          <cell r="E59" t="str">
            <v>YOUNG</v>
          </cell>
        </row>
        <row r="60">
          <cell r="C60" t="str">
            <v>178-05</v>
          </cell>
          <cell r="D60">
            <v>890000</v>
          </cell>
          <cell r="E60" t="str">
            <v>LOZA</v>
          </cell>
        </row>
        <row r="61">
          <cell r="C61" t="str">
            <v>185-05</v>
          </cell>
          <cell r="D61">
            <v>880000</v>
          </cell>
          <cell r="E61" t="str">
            <v>STEWART</v>
          </cell>
        </row>
        <row r="62">
          <cell r="C62" t="str">
            <v>180-05</v>
          </cell>
          <cell r="D62">
            <v>1290000</v>
          </cell>
          <cell r="E62" t="str">
            <v>COOLAHAN</v>
          </cell>
        </row>
        <row r="63">
          <cell r="C63" t="str">
            <v>187-05</v>
          </cell>
          <cell r="D63">
            <v>1280000</v>
          </cell>
          <cell r="E63" t="str">
            <v>BARTLETT</v>
          </cell>
        </row>
        <row r="64">
          <cell r="C64" t="str">
            <v>182-05</v>
          </cell>
          <cell r="D64">
            <v>1830000</v>
          </cell>
          <cell r="E64" t="str">
            <v>YORK</v>
          </cell>
        </row>
        <row r="65">
          <cell r="C65" t="str">
            <v>189-05</v>
          </cell>
          <cell r="D65">
            <v>1090000</v>
          </cell>
          <cell r="E65" t="str">
            <v>SPECTOR</v>
          </cell>
        </row>
        <row r="66">
          <cell r="C66" t="str">
            <v>184-05</v>
          </cell>
          <cell r="D66">
            <v>1140000</v>
          </cell>
          <cell r="E66" t="str">
            <v>YOUNG</v>
          </cell>
        </row>
        <row r="67">
          <cell r="C67" t="str">
            <v>191-05</v>
          </cell>
          <cell r="D67">
            <v>890000</v>
          </cell>
          <cell r="E67" t="str">
            <v>LOZA</v>
          </cell>
        </row>
        <row r="68">
          <cell r="C68" t="str">
            <v>186-05</v>
          </cell>
          <cell r="D68">
            <v>880000</v>
          </cell>
          <cell r="E68" t="str">
            <v>STEWART</v>
          </cell>
        </row>
        <row r="69">
          <cell r="C69" t="str">
            <v>193-05</v>
          </cell>
          <cell r="D69">
            <v>970000</v>
          </cell>
          <cell r="E69" t="str">
            <v>JACKSON</v>
          </cell>
        </row>
        <row r="70">
          <cell r="C70" t="str">
            <v>188-05</v>
          </cell>
          <cell r="D70">
            <v>1280000</v>
          </cell>
          <cell r="E70" t="str">
            <v>BARTLETT</v>
          </cell>
        </row>
        <row r="71">
          <cell r="C71" t="str">
            <v>195-05</v>
          </cell>
          <cell r="D71">
            <v>1830000</v>
          </cell>
          <cell r="E71" t="str">
            <v>YORK</v>
          </cell>
        </row>
        <row r="72">
          <cell r="C72" t="str">
            <v>190-05</v>
          </cell>
          <cell r="D72">
            <v>1090000</v>
          </cell>
          <cell r="E72" t="str">
            <v>SPECTOR</v>
          </cell>
        </row>
        <row r="73">
          <cell r="C73" t="str">
            <v>197-05</v>
          </cell>
          <cell r="D73">
            <v>1140000</v>
          </cell>
          <cell r="E73" t="str">
            <v>YOUNG</v>
          </cell>
        </row>
        <row r="74">
          <cell r="C74" t="str">
            <v>192-05</v>
          </cell>
          <cell r="D74">
            <v>890000</v>
          </cell>
          <cell r="E74" t="str">
            <v>LOZA</v>
          </cell>
        </row>
        <row r="75">
          <cell r="C75" t="str">
            <v>199-05</v>
          </cell>
          <cell r="D75">
            <v>880000</v>
          </cell>
          <cell r="E75" t="str">
            <v>STEWART</v>
          </cell>
        </row>
        <row r="76">
          <cell r="C76" t="str">
            <v>194-05</v>
          </cell>
          <cell r="D76">
            <v>970000</v>
          </cell>
          <cell r="E76" t="str">
            <v>JACKSON</v>
          </cell>
        </row>
        <row r="77">
          <cell r="C77" t="str">
            <v>194-05</v>
          </cell>
          <cell r="D77">
            <v>970000</v>
          </cell>
          <cell r="E77" t="str">
            <v>JACKSON</v>
          </cell>
        </row>
        <row r="78">
          <cell r="C78" t="str">
            <v>201-05</v>
          </cell>
          <cell r="D78">
            <v>1280000</v>
          </cell>
          <cell r="E78" t="str">
            <v>BARTLETT</v>
          </cell>
        </row>
        <row r="79">
          <cell r="C79" t="str">
            <v>196-05</v>
          </cell>
          <cell r="D79">
            <v>1830000</v>
          </cell>
          <cell r="E79" t="str">
            <v>YORK</v>
          </cell>
        </row>
        <row r="80">
          <cell r="C80" t="str">
            <v>203-05</v>
          </cell>
          <cell r="D80">
            <v>1090000</v>
          </cell>
          <cell r="E80" t="str">
            <v>SPECTOR</v>
          </cell>
        </row>
        <row r="81">
          <cell r="C81" t="str">
            <v>198-05</v>
          </cell>
          <cell r="D81">
            <v>1140000</v>
          </cell>
          <cell r="E81" t="str">
            <v>YOUNG</v>
          </cell>
        </row>
        <row r="82">
          <cell r="C82" t="str">
            <v>205-05</v>
          </cell>
          <cell r="D82">
            <v>890000</v>
          </cell>
          <cell r="E82" t="str">
            <v>LOZA</v>
          </cell>
        </row>
        <row r="83">
          <cell r="C83" t="str">
            <v>200-05</v>
          </cell>
          <cell r="D83">
            <v>880000</v>
          </cell>
          <cell r="E83" t="str">
            <v>STEWART</v>
          </cell>
        </row>
        <row r="84">
          <cell r="C84" t="str">
            <v>207-05</v>
          </cell>
          <cell r="D84">
            <v>970000</v>
          </cell>
          <cell r="E84" t="str">
            <v>JACKSON</v>
          </cell>
        </row>
        <row r="85">
          <cell r="C85" t="str">
            <v>202-05</v>
          </cell>
          <cell r="D85">
            <v>1280000</v>
          </cell>
          <cell r="E85" t="str">
            <v>BARTLETT</v>
          </cell>
        </row>
        <row r="86">
          <cell r="C86" t="str">
            <v>209-05</v>
          </cell>
          <cell r="D86">
            <v>1820000</v>
          </cell>
          <cell r="E86" t="str">
            <v>ADANE</v>
          </cell>
        </row>
        <row r="87">
          <cell r="C87" t="str">
            <v>204-05</v>
          </cell>
          <cell r="D87">
            <v>1090000</v>
          </cell>
          <cell r="E87" t="str">
            <v>SPECTOR</v>
          </cell>
        </row>
        <row r="88">
          <cell r="C88" t="str">
            <v>211-05</v>
          </cell>
          <cell r="D88">
            <v>1140000</v>
          </cell>
          <cell r="E88" t="str">
            <v>YOUNG</v>
          </cell>
        </row>
        <row r="89">
          <cell r="C89" t="str">
            <v>211-05</v>
          </cell>
          <cell r="D89">
            <v>1140000</v>
          </cell>
          <cell r="E89" t="str">
            <v>YOUNG</v>
          </cell>
        </row>
        <row r="90">
          <cell r="C90" t="str">
            <v>206-05</v>
          </cell>
          <cell r="D90">
            <v>890000</v>
          </cell>
          <cell r="E90" t="str">
            <v>LOZA</v>
          </cell>
        </row>
        <row r="91">
          <cell r="C91" t="str">
            <v>213-05</v>
          </cell>
          <cell r="D91">
            <v>1750000</v>
          </cell>
          <cell r="E91" t="str">
            <v>REBOLETTI</v>
          </cell>
        </row>
        <row r="92">
          <cell r="C92" t="str">
            <v>208-05</v>
          </cell>
          <cell r="D92">
            <v>970000</v>
          </cell>
          <cell r="E92" t="str">
            <v>JACKSON</v>
          </cell>
        </row>
        <row r="93">
          <cell r="C93" t="str">
            <v>215-05</v>
          </cell>
          <cell r="D93">
            <v>1280000</v>
          </cell>
          <cell r="E93" t="str">
            <v>BARTLETT</v>
          </cell>
        </row>
        <row r="94">
          <cell r="C94" t="str">
            <v>210-05</v>
          </cell>
          <cell r="D94">
            <v>1820000</v>
          </cell>
          <cell r="E94" t="str">
            <v>ADANE</v>
          </cell>
        </row>
        <row r="95">
          <cell r="C95" t="str">
            <v>217-05</v>
          </cell>
          <cell r="D95">
            <v>1410000</v>
          </cell>
          <cell r="E95" t="str">
            <v>GOLIGHTLY</v>
          </cell>
        </row>
        <row r="96">
          <cell r="C96" t="str">
            <v>212-05</v>
          </cell>
          <cell r="D96">
            <v>1140000</v>
          </cell>
          <cell r="E96" t="str">
            <v>YOUNG</v>
          </cell>
        </row>
        <row r="97">
          <cell r="C97" t="str">
            <v>219-05</v>
          </cell>
          <cell r="D97">
            <v>1760000</v>
          </cell>
          <cell r="E97" t="str">
            <v>STRICKLAND</v>
          </cell>
        </row>
        <row r="98">
          <cell r="C98" t="str">
            <v>214-05</v>
          </cell>
          <cell r="D98">
            <v>1750000</v>
          </cell>
          <cell r="E98" t="str">
            <v>REBOLETTI</v>
          </cell>
        </row>
        <row r="99">
          <cell r="C99" t="str">
            <v>214-05</v>
          </cell>
          <cell r="D99">
            <v>1750000</v>
          </cell>
          <cell r="E99" t="str">
            <v>REBOLETTI</v>
          </cell>
        </row>
        <row r="100">
          <cell r="C100" t="str">
            <v>214-05</v>
          </cell>
          <cell r="D100">
            <v>1750000</v>
          </cell>
          <cell r="E100" t="str">
            <v>REBOLETTI</v>
          </cell>
        </row>
        <row r="101">
          <cell r="C101" t="str">
            <v>303-05</v>
          </cell>
          <cell r="D101">
            <v>970000</v>
          </cell>
          <cell r="E101" t="str">
            <v>JACKSON</v>
          </cell>
        </row>
        <row r="102">
          <cell r="C102" t="str">
            <v>216-05</v>
          </cell>
          <cell r="D102">
            <v>1280000</v>
          </cell>
          <cell r="E102" t="str">
            <v>BARTLETT</v>
          </cell>
        </row>
        <row r="103">
          <cell r="C103" t="str">
            <v>221-05</v>
          </cell>
          <cell r="D103">
            <v>1820000</v>
          </cell>
          <cell r="E103" t="str">
            <v>ADANE</v>
          </cell>
        </row>
        <row r="104">
          <cell r="C104" t="str">
            <v>218-05</v>
          </cell>
          <cell r="D104">
            <v>1410000</v>
          </cell>
          <cell r="E104" t="str">
            <v>GOLIGHTLY</v>
          </cell>
        </row>
        <row r="105">
          <cell r="C105" t="str">
            <v>220-05</v>
          </cell>
          <cell r="D105">
            <v>1760000</v>
          </cell>
          <cell r="E105" t="str">
            <v>STRICKLAND</v>
          </cell>
        </row>
        <row r="106">
          <cell r="C106" t="str">
            <v>223-05</v>
          </cell>
          <cell r="D106">
            <v>1750000</v>
          </cell>
          <cell r="E106" t="str">
            <v>REBOLETTI</v>
          </cell>
        </row>
        <row r="107">
          <cell r="C107" t="str">
            <v>218-05</v>
          </cell>
          <cell r="D107">
            <v>1410000</v>
          </cell>
          <cell r="E107" t="str">
            <v>GOLIGHTLY</v>
          </cell>
        </row>
        <row r="108">
          <cell r="C108" t="str">
            <v>222-05</v>
          </cell>
          <cell r="D108">
            <v>1820000</v>
          </cell>
          <cell r="E108" t="str">
            <v>ADANE</v>
          </cell>
        </row>
        <row r="109">
          <cell r="C109" t="str">
            <v>225-05</v>
          </cell>
          <cell r="D109">
            <v>1410000</v>
          </cell>
          <cell r="E109" t="str">
            <v>GOLIGHTLY</v>
          </cell>
        </row>
        <row r="110">
          <cell r="C110" t="str">
            <v>224-05</v>
          </cell>
          <cell r="D110">
            <v>1750000</v>
          </cell>
          <cell r="E110" t="str">
            <v>REBOLETTI</v>
          </cell>
        </row>
        <row r="111">
          <cell r="C111" t="str">
            <v>227-05</v>
          </cell>
          <cell r="D111">
            <v>1760000</v>
          </cell>
          <cell r="E111" t="str">
            <v>STRICKLAND</v>
          </cell>
        </row>
        <row r="112">
          <cell r="C112" t="str">
            <v>229-05</v>
          </cell>
          <cell r="D112">
            <v>1820000</v>
          </cell>
          <cell r="E112" t="str">
            <v>ADANE</v>
          </cell>
        </row>
        <row r="113">
          <cell r="C113" t="str">
            <v>226-05</v>
          </cell>
          <cell r="D113">
            <v>1410000</v>
          </cell>
          <cell r="E113" t="str">
            <v>GOLIGHTLY</v>
          </cell>
        </row>
        <row r="114">
          <cell r="C114" t="str">
            <v>231-05</v>
          </cell>
          <cell r="D114">
            <v>1750000</v>
          </cell>
          <cell r="E114" t="str">
            <v>REBOLETTI</v>
          </cell>
        </row>
        <row r="115">
          <cell r="C115" t="str">
            <v>228-05</v>
          </cell>
          <cell r="D115">
            <v>1760000</v>
          </cell>
          <cell r="E115" t="str">
            <v>STRICKLAND</v>
          </cell>
        </row>
        <row r="116">
          <cell r="C116" t="str">
            <v>230-05</v>
          </cell>
          <cell r="D116">
            <v>1820000</v>
          </cell>
          <cell r="E116" t="str">
            <v>ADANE</v>
          </cell>
        </row>
        <row r="117">
          <cell r="C117" t="str">
            <v>233-05</v>
          </cell>
          <cell r="D117">
            <v>1410000</v>
          </cell>
          <cell r="E117" t="str">
            <v>GOLIGHTLY</v>
          </cell>
        </row>
        <row r="118">
          <cell r="C118" t="str">
            <v>232-05</v>
          </cell>
          <cell r="D118">
            <v>1750000</v>
          </cell>
          <cell r="E118" t="str">
            <v>REBOLETTI</v>
          </cell>
        </row>
        <row r="119">
          <cell r="C119" t="str">
            <v>232-05</v>
          </cell>
          <cell r="D119">
            <v>1750000</v>
          </cell>
          <cell r="E119" t="str">
            <v>REBOLETTI</v>
          </cell>
        </row>
        <row r="120">
          <cell r="C120" t="str">
            <v>232-05</v>
          </cell>
          <cell r="D120">
            <v>1750000</v>
          </cell>
          <cell r="E120" t="str">
            <v>REBOLETTI</v>
          </cell>
        </row>
        <row r="121">
          <cell r="C121" t="str">
            <v>235-05</v>
          </cell>
          <cell r="D121">
            <v>1760000</v>
          </cell>
          <cell r="E121" t="str">
            <v>STRICKLAND</v>
          </cell>
        </row>
        <row r="122">
          <cell r="C122" t="str">
            <v>234-05</v>
          </cell>
          <cell r="D122">
            <v>1410000</v>
          </cell>
          <cell r="E122" t="str">
            <v>GOLIGHTLY</v>
          </cell>
        </row>
        <row r="123">
          <cell r="C123" t="str">
            <v>237-05</v>
          </cell>
          <cell r="D123">
            <v>1820000</v>
          </cell>
          <cell r="E123" t="str">
            <v>ADANE</v>
          </cell>
        </row>
        <row r="124">
          <cell r="C124" t="str">
            <v>239-05</v>
          </cell>
          <cell r="D124">
            <v>1750000</v>
          </cell>
          <cell r="E124" t="str">
            <v>REBOLETTI</v>
          </cell>
        </row>
        <row r="125">
          <cell r="C125" t="str">
            <v>236-05</v>
          </cell>
          <cell r="D125">
            <v>1760000</v>
          </cell>
          <cell r="E125" t="str">
            <v>STRICKLAND</v>
          </cell>
        </row>
        <row r="126">
          <cell r="C126" t="str">
            <v>241-05</v>
          </cell>
          <cell r="D126">
            <v>1410000</v>
          </cell>
          <cell r="E126" t="str">
            <v>GOLIGHTLY</v>
          </cell>
        </row>
        <row r="127">
          <cell r="C127" t="str">
            <v>238-05</v>
          </cell>
          <cell r="D127">
            <v>1820000</v>
          </cell>
          <cell r="E127" t="str">
            <v>ADANE</v>
          </cell>
        </row>
        <row r="128">
          <cell r="C128" t="str">
            <v>240-05</v>
          </cell>
          <cell r="D128">
            <v>1750000</v>
          </cell>
          <cell r="E128" t="str">
            <v>REBOLETTI</v>
          </cell>
        </row>
        <row r="129">
          <cell r="C129" t="str">
            <v>240-05</v>
          </cell>
          <cell r="D129">
            <v>1750000</v>
          </cell>
          <cell r="E129" t="str">
            <v>REBOLETTI</v>
          </cell>
        </row>
        <row r="130">
          <cell r="C130" t="str">
            <v>243-05</v>
          </cell>
          <cell r="D130">
            <v>1760000</v>
          </cell>
          <cell r="E130" t="str">
            <v>STRICKLAND</v>
          </cell>
        </row>
        <row r="131">
          <cell r="C131" t="str">
            <v>242-05</v>
          </cell>
          <cell r="D131">
            <v>1410000</v>
          </cell>
          <cell r="E131" t="str">
            <v>GOLIGHTLY</v>
          </cell>
        </row>
        <row r="132">
          <cell r="C132" t="str">
            <v>244-05</v>
          </cell>
          <cell r="D132">
            <v>1760000</v>
          </cell>
          <cell r="E132" t="str">
            <v>STRICKLAND</v>
          </cell>
        </row>
        <row r="133">
          <cell r="C133" t="str">
            <v>101-06</v>
          </cell>
          <cell r="D133">
            <v>1430000</v>
          </cell>
          <cell r="E133" t="str">
            <v>LEDERHAUSE</v>
          </cell>
        </row>
        <row r="134">
          <cell r="C134" t="str">
            <v>101-06</v>
          </cell>
          <cell r="D134">
            <v>1430000</v>
          </cell>
          <cell r="E134" t="str">
            <v>LEDERHAUSE</v>
          </cell>
        </row>
        <row r="135">
          <cell r="C135" t="str">
            <v>103-06</v>
          </cell>
          <cell r="D135">
            <v>1770000</v>
          </cell>
          <cell r="E135" t="str">
            <v>BRUDER</v>
          </cell>
        </row>
        <row r="136">
          <cell r="C136" t="str">
            <v>105-06</v>
          </cell>
          <cell r="D136">
            <v>1800000</v>
          </cell>
          <cell r="E136" t="str">
            <v>CHANDLER</v>
          </cell>
        </row>
        <row r="137">
          <cell r="C137" t="str">
            <v>105-06</v>
          </cell>
          <cell r="D137">
            <v>1800000</v>
          </cell>
          <cell r="E137" t="str">
            <v>CHANDLER</v>
          </cell>
        </row>
        <row r="138">
          <cell r="C138" t="str">
            <v>102-06</v>
          </cell>
          <cell r="D138">
            <v>1430000</v>
          </cell>
          <cell r="E138" t="str">
            <v>LEDERHAUSE</v>
          </cell>
        </row>
        <row r="139">
          <cell r="C139" t="str">
            <v>107-06</v>
          </cell>
          <cell r="D139">
            <v>1110000</v>
          </cell>
          <cell r="E139" t="str">
            <v>STARKS</v>
          </cell>
        </row>
        <row r="140">
          <cell r="C140" t="str">
            <v>104-06</v>
          </cell>
          <cell r="D140">
            <v>1770000</v>
          </cell>
          <cell r="E140" t="str">
            <v>BRUDER</v>
          </cell>
        </row>
        <row r="141">
          <cell r="C141" t="str">
            <v>109-06</v>
          </cell>
          <cell r="D141">
            <v>1200000</v>
          </cell>
          <cell r="E141" t="str">
            <v>CUSHING</v>
          </cell>
        </row>
        <row r="142">
          <cell r="C142" t="str">
            <v>113-06</v>
          </cell>
          <cell r="D142">
            <v>1430000</v>
          </cell>
          <cell r="E142" t="str">
            <v>LEDERHAUSE</v>
          </cell>
        </row>
        <row r="143">
          <cell r="C143" t="str">
            <v>111-06</v>
          </cell>
          <cell r="D143">
            <v>1100000</v>
          </cell>
          <cell r="E143" t="str">
            <v>GEBRETEKLE</v>
          </cell>
        </row>
        <row r="144">
          <cell r="C144" t="str">
            <v>106-06</v>
          </cell>
          <cell r="D144">
            <v>1800000</v>
          </cell>
          <cell r="E144" t="str">
            <v>CHANDLER</v>
          </cell>
        </row>
        <row r="145">
          <cell r="C145" t="str">
            <v>106-06</v>
          </cell>
          <cell r="D145">
            <v>1800000</v>
          </cell>
          <cell r="E145" t="str">
            <v>CHANDLER</v>
          </cell>
        </row>
        <row r="146">
          <cell r="C146" t="str">
            <v>108-06</v>
          </cell>
          <cell r="D146">
            <v>1110000</v>
          </cell>
          <cell r="E146" t="str">
            <v>STARKS</v>
          </cell>
        </row>
        <row r="147">
          <cell r="C147" t="str">
            <v>115-06</v>
          </cell>
          <cell r="D147">
            <v>1360000</v>
          </cell>
          <cell r="E147" t="str">
            <v>SANTIZO</v>
          </cell>
        </row>
        <row r="148">
          <cell r="C148" t="str">
            <v>117-06</v>
          </cell>
          <cell r="D148">
            <v>1770000</v>
          </cell>
          <cell r="E148" t="str">
            <v>BRUDER</v>
          </cell>
        </row>
        <row r="149">
          <cell r="C149" t="str">
            <v>115-06</v>
          </cell>
          <cell r="D149">
            <v>1360000</v>
          </cell>
          <cell r="E149" t="str">
            <v>SANTIZO</v>
          </cell>
        </row>
        <row r="150">
          <cell r="C150" t="str">
            <v>110-06</v>
          </cell>
          <cell r="D150">
            <v>1200000</v>
          </cell>
          <cell r="E150" t="str">
            <v>CUSHING</v>
          </cell>
        </row>
        <row r="151">
          <cell r="C151" t="str">
            <v>112-06</v>
          </cell>
          <cell r="D151">
            <v>1100000</v>
          </cell>
          <cell r="E151" t="str">
            <v>GEBRETEKLE</v>
          </cell>
        </row>
        <row r="152">
          <cell r="C152" t="str">
            <v>119-06</v>
          </cell>
          <cell r="D152">
            <v>1800000</v>
          </cell>
          <cell r="E152" t="str">
            <v>CHANDLER</v>
          </cell>
        </row>
        <row r="153">
          <cell r="C153" t="str">
            <v>114-06</v>
          </cell>
          <cell r="D153">
            <v>1430000</v>
          </cell>
          <cell r="E153" t="str">
            <v>LEDERHAUSE</v>
          </cell>
        </row>
        <row r="154">
          <cell r="C154" t="str">
            <v>119-06</v>
          </cell>
          <cell r="D154">
            <v>1800000</v>
          </cell>
          <cell r="E154" t="str">
            <v>CHANDLER</v>
          </cell>
        </row>
        <row r="155">
          <cell r="C155" t="str">
            <v>119-06</v>
          </cell>
          <cell r="D155">
            <v>1800000</v>
          </cell>
          <cell r="E155" t="str">
            <v>CHANDLER</v>
          </cell>
        </row>
        <row r="156">
          <cell r="C156" t="str">
            <v>119-06</v>
          </cell>
          <cell r="D156">
            <v>1800000</v>
          </cell>
          <cell r="E156" t="str">
            <v>CHANDLER</v>
          </cell>
        </row>
        <row r="157">
          <cell r="C157" t="str">
            <v>121-06</v>
          </cell>
          <cell r="D157">
            <v>1110000</v>
          </cell>
          <cell r="E157" t="str">
            <v>STARKS</v>
          </cell>
        </row>
        <row r="158">
          <cell r="C158" t="str">
            <v>116-06</v>
          </cell>
          <cell r="D158">
            <v>1360000</v>
          </cell>
          <cell r="E158" t="str">
            <v>SANTIZO</v>
          </cell>
        </row>
        <row r="159">
          <cell r="C159" t="str">
            <v>123-06</v>
          </cell>
          <cell r="D159">
            <v>1200000</v>
          </cell>
          <cell r="E159" t="str">
            <v>CUSHING</v>
          </cell>
        </row>
        <row r="160">
          <cell r="C160" t="str">
            <v>123-06</v>
          </cell>
          <cell r="D160">
            <v>1200000</v>
          </cell>
          <cell r="E160" t="str">
            <v>CUSHING</v>
          </cell>
        </row>
        <row r="161">
          <cell r="C161" t="str">
            <v>123-06</v>
          </cell>
          <cell r="D161">
            <v>1200000</v>
          </cell>
          <cell r="E161" t="str">
            <v>CUSHING</v>
          </cell>
        </row>
        <row r="162">
          <cell r="C162" t="str">
            <v>118-06</v>
          </cell>
          <cell r="D162">
            <v>1770000</v>
          </cell>
          <cell r="E162" t="str">
            <v>BRUDER</v>
          </cell>
        </row>
        <row r="163">
          <cell r="C163" t="str">
            <v>125-06</v>
          </cell>
          <cell r="D163">
            <v>1100000</v>
          </cell>
          <cell r="E163" t="str">
            <v>GEBRETEKLE</v>
          </cell>
        </row>
        <row r="164">
          <cell r="C164" t="str">
            <v>127-06</v>
          </cell>
          <cell r="D164">
            <v>1430000</v>
          </cell>
          <cell r="E164" t="str">
            <v>LEDERHAUSE</v>
          </cell>
        </row>
        <row r="165">
          <cell r="C165" t="str">
            <v>120-06</v>
          </cell>
          <cell r="D165">
            <v>1110000</v>
          </cell>
          <cell r="E165" t="str">
            <v>STARKS</v>
          </cell>
        </row>
        <row r="166">
          <cell r="C166" t="str">
            <v>120-06</v>
          </cell>
          <cell r="D166">
            <v>1110000</v>
          </cell>
          <cell r="E166" t="str">
            <v>STARKS</v>
          </cell>
        </row>
        <row r="167">
          <cell r="C167" t="str">
            <v>120-06</v>
          </cell>
          <cell r="D167">
            <v>1110000</v>
          </cell>
          <cell r="E167" t="str">
            <v>STARKS</v>
          </cell>
        </row>
        <row r="168">
          <cell r="C168" t="str">
            <v>122-06</v>
          </cell>
          <cell r="D168">
            <v>1800000</v>
          </cell>
          <cell r="E168" t="str">
            <v>CHANDLER</v>
          </cell>
        </row>
        <row r="169">
          <cell r="C169" t="str">
            <v>122-06</v>
          </cell>
          <cell r="D169">
            <v>1800000</v>
          </cell>
          <cell r="E169" t="str">
            <v>CHANDLER</v>
          </cell>
        </row>
        <row r="170">
          <cell r="C170" t="str">
            <v>129-06</v>
          </cell>
          <cell r="D170">
            <v>1360000</v>
          </cell>
          <cell r="E170" t="str">
            <v>SANTIZO</v>
          </cell>
        </row>
        <row r="171">
          <cell r="C171" t="str">
            <v>129-06</v>
          </cell>
          <cell r="D171">
            <v>1360000</v>
          </cell>
          <cell r="E171" t="str">
            <v>SANTIZO</v>
          </cell>
        </row>
        <row r="172">
          <cell r="C172" t="str">
            <v>124-06</v>
          </cell>
          <cell r="D172">
            <v>1200000</v>
          </cell>
          <cell r="E172" t="str">
            <v>CUSHING</v>
          </cell>
        </row>
        <row r="173">
          <cell r="C173" t="str">
            <v>124-06</v>
          </cell>
          <cell r="D173">
            <v>1200000</v>
          </cell>
          <cell r="E173" t="str">
            <v>CUSHING</v>
          </cell>
        </row>
        <row r="174">
          <cell r="C174" t="str">
            <v>124-06</v>
          </cell>
          <cell r="D174">
            <v>1200000</v>
          </cell>
          <cell r="E174" t="str">
            <v>CUSHING</v>
          </cell>
        </row>
        <row r="175">
          <cell r="C175" t="str">
            <v>131-06</v>
          </cell>
          <cell r="D175">
            <v>1770000</v>
          </cell>
          <cell r="E175" t="str">
            <v>BRUDER</v>
          </cell>
        </row>
        <row r="176">
          <cell r="C176" t="str">
            <v>126-06</v>
          </cell>
          <cell r="D176">
            <v>1100000</v>
          </cell>
          <cell r="E176" t="str">
            <v>GEBRETEKLE</v>
          </cell>
        </row>
        <row r="177">
          <cell r="C177" t="str">
            <v>133-06</v>
          </cell>
          <cell r="D177">
            <v>1110000</v>
          </cell>
          <cell r="E177" t="str">
            <v>STARKS</v>
          </cell>
        </row>
        <row r="178">
          <cell r="C178" t="str">
            <v>128-06</v>
          </cell>
          <cell r="D178">
            <v>1430000</v>
          </cell>
          <cell r="E178" t="str">
            <v>LEDERHAUSE</v>
          </cell>
        </row>
        <row r="179">
          <cell r="C179" t="str">
            <v>135-06</v>
          </cell>
          <cell r="D179">
            <v>1800000</v>
          </cell>
          <cell r="E179" t="str">
            <v>CHANDLER</v>
          </cell>
        </row>
        <row r="180">
          <cell r="C180" t="str">
            <v>130-06</v>
          </cell>
          <cell r="D180">
            <v>1360000</v>
          </cell>
          <cell r="E180" t="str">
            <v>SANTIZO</v>
          </cell>
        </row>
        <row r="181">
          <cell r="C181" t="str">
            <v>137-06</v>
          </cell>
          <cell r="D181">
            <v>1200000</v>
          </cell>
          <cell r="E181" t="str">
            <v>CUSHING</v>
          </cell>
        </row>
        <row r="182">
          <cell r="C182" t="str">
            <v>132-06</v>
          </cell>
          <cell r="D182">
            <v>1770000</v>
          </cell>
          <cell r="E182" t="str">
            <v>BRUDER</v>
          </cell>
        </row>
        <row r="183">
          <cell r="C183" t="str">
            <v>139-06</v>
          </cell>
          <cell r="D183">
            <v>1100000</v>
          </cell>
          <cell r="E183" t="str">
            <v>GEBRETEKLE</v>
          </cell>
        </row>
        <row r="184">
          <cell r="C184" t="str">
            <v>141-06</v>
          </cell>
          <cell r="D184">
            <v>1430000</v>
          </cell>
          <cell r="E184" t="str">
            <v>LEDERHAUSE</v>
          </cell>
        </row>
        <row r="185">
          <cell r="C185" t="str">
            <v>134-06</v>
          </cell>
          <cell r="D185">
            <v>1110000</v>
          </cell>
          <cell r="E185" t="str">
            <v>STARKS</v>
          </cell>
        </row>
        <row r="186">
          <cell r="C186" t="str">
            <v>134-06</v>
          </cell>
          <cell r="D186">
            <v>1110000</v>
          </cell>
          <cell r="E186" t="str">
            <v>STARKS</v>
          </cell>
        </row>
        <row r="187">
          <cell r="C187" t="str">
            <v>134-06</v>
          </cell>
          <cell r="D187">
            <v>1110000</v>
          </cell>
          <cell r="E187" t="str">
            <v>STARKS</v>
          </cell>
        </row>
        <row r="188">
          <cell r="C188" t="str">
            <v>136-06</v>
          </cell>
          <cell r="D188">
            <v>1800000</v>
          </cell>
          <cell r="E188" t="str">
            <v>CHANDLER</v>
          </cell>
        </row>
        <row r="189">
          <cell r="C189" t="str">
            <v>136-06</v>
          </cell>
          <cell r="D189">
            <v>1800000</v>
          </cell>
          <cell r="E189" t="str">
            <v>CHANDLER</v>
          </cell>
        </row>
        <row r="190">
          <cell r="C190" t="str">
            <v>136-06</v>
          </cell>
          <cell r="D190">
            <v>1800000</v>
          </cell>
          <cell r="E190" t="str">
            <v>CHANDLER</v>
          </cell>
        </row>
        <row r="191">
          <cell r="C191" t="str">
            <v>143-06</v>
          </cell>
          <cell r="D191">
            <v>1360000</v>
          </cell>
          <cell r="E191" t="str">
            <v>SANTIZO</v>
          </cell>
        </row>
        <row r="192">
          <cell r="C192" t="str">
            <v>143-06</v>
          </cell>
          <cell r="D192">
            <v>1360000</v>
          </cell>
          <cell r="E192" t="str">
            <v>SANTIZO</v>
          </cell>
        </row>
        <row r="193">
          <cell r="C193" t="str">
            <v>138-06</v>
          </cell>
          <cell r="D193">
            <v>1200000</v>
          </cell>
          <cell r="E193" t="str">
            <v>CUSHING</v>
          </cell>
        </row>
        <row r="194">
          <cell r="C194" t="str">
            <v>145-06</v>
          </cell>
          <cell r="D194">
            <v>1770000</v>
          </cell>
          <cell r="E194" t="str">
            <v>BRUDER</v>
          </cell>
        </row>
        <row r="195">
          <cell r="C195" t="str">
            <v>140-06</v>
          </cell>
          <cell r="D195">
            <v>1100000</v>
          </cell>
          <cell r="E195" t="str">
            <v>GEBRETEKLE</v>
          </cell>
        </row>
        <row r="196">
          <cell r="C196" t="str">
            <v>147-06</v>
          </cell>
          <cell r="D196">
            <v>1110000</v>
          </cell>
          <cell r="E196" t="str">
            <v>STARKS</v>
          </cell>
        </row>
        <row r="197">
          <cell r="C197" t="str">
            <v>142-06</v>
          </cell>
          <cell r="D197">
            <v>1430000</v>
          </cell>
          <cell r="E197" t="str">
            <v>LEDERHAUSE</v>
          </cell>
        </row>
        <row r="198">
          <cell r="C198" t="str">
            <v>149-06</v>
          </cell>
          <cell r="D198">
            <v>1800000</v>
          </cell>
          <cell r="E198" t="str">
            <v>CHANDLER</v>
          </cell>
        </row>
        <row r="199">
          <cell r="C199" t="str">
            <v>144-06</v>
          </cell>
          <cell r="D199">
            <v>1360000</v>
          </cell>
          <cell r="E199" t="str">
            <v>SANTIZO</v>
          </cell>
        </row>
        <row r="200">
          <cell r="C200" t="str">
            <v>151-06</v>
          </cell>
          <cell r="D200">
            <v>1200000</v>
          </cell>
          <cell r="E200" t="str">
            <v>CUSHING</v>
          </cell>
        </row>
        <row r="201">
          <cell r="C201" t="str">
            <v>146-06</v>
          </cell>
          <cell r="D201">
            <v>1770000</v>
          </cell>
          <cell r="E201" t="str">
            <v>BRUDER</v>
          </cell>
        </row>
        <row r="202">
          <cell r="C202" t="str">
            <v>153-06</v>
          </cell>
          <cell r="D202">
            <v>1810000</v>
          </cell>
          <cell r="E202" t="str">
            <v>NEWELL</v>
          </cell>
        </row>
        <row r="203">
          <cell r="C203" t="str">
            <v>155-06</v>
          </cell>
          <cell r="D203">
            <v>1100000</v>
          </cell>
          <cell r="E203" t="str">
            <v>GEBRETEKLE</v>
          </cell>
        </row>
        <row r="204">
          <cell r="C204" t="str">
            <v>148-06</v>
          </cell>
          <cell r="D204">
            <v>1110000</v>
          </cell>
          <cell r="E204" t="str">
            <v>STARKS</v>
          </cell>
        </row>
        <row r="205">
          <cell r="C205" t="str">
            <v>150-06</v>
          </cell>
          <cell r="D205">
            <v>1800000</v>
          </cell>
          <cell r="E205" t="str">
            <v>CHANDLER</v>
          </cell>
        </row>
        <row r="206">
          <cell r="C206" t="str">
            <v>157-06</v>
          </cell>
          <cell r="D206">
            <v>900000</v>
          </cell>
          <cell r="E206" t="str">
            <v>ROCHA</v>
          </cell>
        </row>
        <row r="207">
          <cell r="C207" t="str">
            <v>152-06</v>
          </cell>
          <cell r="D207">
            <v>1200000</v>
          </cell>
          <cell r="E207" t="str">
            <v>CUSHING</v>
          </cell>
        </row>
        <row r="208">
          <cell r="C208" t="str">
            <v>159-06</v>
          </cell>
          <cell r="D208">
            <v>1360000</v>
          </cell>
          <cell r="E208" t="str">
            <v>SANTIZO</v>
          </cell>
        </row>
        <row r="209">
          <cell r="C209" t="str">
            <v>154-06</v>
          </cell>
          <cell r="D209">
            <v>1810000</v>
          </cell>
          <cell r="E209" t="str">
            <v>NEWELL</v>
          </cell>
        </row>
        <row r="210">
          <cell r="C210" t="str">
            <v>161-06</v>
          </cell>
          <cell r="D210">
            <v>1090000</v>
          </cell>
          <cell r="E210" t="str">
            <v>SPECTOR</v>
          </cell>
        </row>
        <row r="211">
          <cell r="C211" t="str">
            <v>156-06</v>
          </cell>
          <cell r="D211">
            <v>1100000</v>
          </cell>
          <cell r="E211" t="str">
            <v>GEBRETEKLE</v>
          </cell>
        </row>
        <row r="212">
          <cell r="C212" t="str">
            <v>163-06</v>
          </cell>
          <cell r="D212">
            <v>890000</v>
          </cell>
          <cell r="E212" t="str">
            <v>LOZA</v>
          </cell>
        </row>
        <row r="213">
          <cell r="C213" t="str">
            <v>165-06</v>
          </cell>
          <cell r="D213">
            <v>1490000</v>
          </cell>
          <cell r="E213" t="str">
            <v>BUTLER</v>
          </cell>
        </row>
        <row r="214">
          <cell r="C214" t="str">
            <v>158-06</v>
          </cell>
          <cell r="D214">
            <v>900000</v>
          </cell>
          <cell r="E214" t="str">
            <v>ROCHA</v>
          </cell>
        </row>
        <row r="215">
          <cell r="C215" t="str">
            <v>167-06</v>
          </cell>
          <cell r="D215">
            <v>1810000</v>
          </cell>
          <cell r="E215" t="str">
            <v>NEWELL</v>
          </cell>
        </row>
        <row r="216">
          <cell r="C216" t="str">
            <v>160-06</v>
          </cell>
          <cell r="D216">
            <v>1360000</v>
          </cell>
          <cell r="E216" t="str">
            <v>SANTIZO</v>
          </cell>
        </row>
        <row r="217">
          <cell r="C217" t="str">
            <v>162-06</v>
          </cell>
          <cell r="D217">
            <v>1090000</v>
          </cell>
          <cell r="E217" t="str">
            <v>SPECTOR</v>
          </cell>
        </row>
        <row r="218">
          <cell r="C218" t="str">
            <v>169-06</v>
          </cell>
          <cell r="D218">
            <v>880000</v>
          </cell>
          <cell r="E218" t="str">
            <v>STEWART</v>
          </cell>
        </row>
        <row r="219">
          <cell r="C219" t="str">
            <v>164-06</v>
          </cell>
          <cell r="D219">
            <v>890000</v>
          </cell>
          <cell r="E219" t="str">
            <v>LOZA</v>
          </cell>
        </row>
        <row r="220">
          <cell r="C220" t="str">
            <v>166-06</v>
          </cell>
          <cell r="D220">
            <v>1490000</v>
          </cell>
          <cell r="E220" t="str">
            <v>BUTLER</v>
          </cell>
        </row>
        <row r="221">
          <cell r="C221" t="str">
            <v>171-06</v>
          </cell>
          <cell r="D221">
            <v>900000</v>
          </cell>
          <cell r="E221" t="str">
            <v>ROCHA</v>
          </cell>
        </row>
        <row r="222">
          <cell r="C222" t="str">
            <v>173-06</v>
          </cell>
          <cell r="D222">
            <v>950000</v>
          </cell>
          <cell r="E222" t="str">
            <v>WEBSTER</v>
          </cell>
        </row>
        <row r="223">
          <cell r="C223" t="str">
            <v>168-06</v>
          </cell>
          <cell r="D223">
            <v>1810000</v>
          </cell>
          <cell r="E223" t="str">
            <v>NEWELL</v>
          </cell>
        </row>
        <row r="224">
          <cell r="C224" t="str">
            <v>175-06</v>
          </cell>
          <cell r="D224">
            <v>1090000</v>
          </cell>
          <cell r="E224" t="str">
            <v>SPECTOR</v>
          </cell>
        </row>
        <row r="225">
          <cell r="C225" t="str">
            <v>170-06</v>
          </cell>
          <cell r="D225">
            <v>880000</v>
          </cell>
          <cell r="E225" t="str">
            <v>STEWART</v>
          </cell>
        </row>
        <row r="226">
          <cell r="C226" t="str">
            <v>177-06</v>
          </cell>
          <cell r="D226">
            <v>890000</v>
          </cell>
          <cell r="E226" t="str">
            <v>LOZA</v>
          </cell>
        </row>
        <row r="227">
          <cell r="C227" t="str">
            <v>172-06</v>
          </cell>
          <cell r="D227">
            <v>900000</v>
          </cell>
          <cell r="E227" t="str">
            <v>ROCHA</v>
          </cell>
        </row>
        <row r="228">
          <cell r="C228" t="str">
            <v>179-06</v>
          </cell>
          <cell r="D228">
            <v>1490000</v>
          </cell>
          <cell r="E228" t="str">
            <v>BUTLER</v>
          </cell>
        </row>
        <row r="229">
          <cell r="C229" t="str">
            <v>174-06</v>
          </cell>
          <cell r="D229">
            <v>950000</v>
          </cell>
          <cell r="E229" t="str">
            <v>WEBSTER</v>
          </cell>
        </row>
        <row r="230">
          <cell r="C230" t="str">
            <v>174-06</v>
          </cell>
          <cell r="D230">
            <v>950000</v>
          </cell>
          <cell r="E230" t="str">
            <v>WEBSTER</v>
          </cell>
        </row>
        <row r="231">
          <cell r="C231" t="str">
            <v>181-06</v>
          </cell>
          <cell r="D231">
            <v>1810000</v>
          </cell>
          <cell r="E231" t="str">
            <v>NEWELL</v>
          </cell>
        </row>
        <row r="232">
          <cell r="C232" t="str">
            <v>176-06</v>
          </cell>
          <cell r="D232">
            <v>1090000</v>
          </cell>
          <cell r="E232" t="str">
            <v>SPECTOR</v>
          </cell>
        </row>
        <row r="233">
          <cell r="C233" t="str">
            <v>183-06</v>
          </cell>
          <cell r="D233">
            <v>880000</v>
          </cell>
          <cell r="E233" t="str">
            <v>STEWART</v>
          </cell>
        </row>
        <row r="234">
          <cell r="C234" t="str">
            <v>178-06</v>
          </cell>
          <cell r="D234">
            <v>890000</v>
          </cell>
          <cell r="E234" t="str">
            <v>LOZA</v>
          </cell>
        </row>
        <row r="235">
          <cell r="C235" t="str">
            <v>185-06</v>
          </cell>
          <cell r="D235">
            <v>900000</v>
          </cell>
          <cell r="E235" t="str">
            <v>ROCHA</v>
          </cell>
        </row>
        <row r="236">
          <cell r="C236" t="str">
            <v>180-06</v>
          </cell>
          <cell r="D236">
            <v>1490000</v>
          </cell>
          <cell r="E236" t="str">
            <v>BUTLER</v>
          </cell>
        </row>
        <row r="237">
          <cell r="C237" t="str">
            <v>187-06</v>
          </cell>
          <cell r="D237">
            <v>950000</v>
          </cell>
          <cell r="E237" t="str">
            <v>WEBSTER</v>
          </cell>
        </row>
        <row r="238">
          <cell r="C238" t="str">
            <v>182-06</v>
          </cell>
          <cell r="D238">
            <v>1810000</v>
          </cell>
          <cell r="E238" t="str">
            <v>NEWELL</v>
          </cell>
        </row>
        <row r="239">
          <cell r="C239" t="str">
            <v>189-06</v>
          </cell>
          <cell r="D239">
            <v>1090000</v>
          </cell>
          <cell r="E239" t="str">
            <v>SPECTOR</v>
          </cell>
        </row>
        <row r="240">
          <cell r="C240" t="str">
            <v>184-06</v>
          </cell>
          <cell r="D240">
            <v>880000</v>
          </cell>
          <cell r="E240" t="str">
            <v>STEWART</v>
          </cell>
        </row>
        <row r="241">
          <cell r="C241" t="str">
            <v>191-06</v>
          </cell>
          <cell r="D241">
            <v>890000</v>
          </cell>
          <cell r="E241" t="str">
            <v>LOZA</v>
          </cell>
        </row>
        <row r="242">
          <cell r="C242" t="str">
            <v>193-06</v>
          </cell>
          <cell r="D242">
            <v>1490000</v>
          </cell>
          <cell r="E242" t="str">
            <v>BUTLER</v>
          </cell>
        </row>
        <row r="243">
          <cell r="C243" t="str">
            <v>186-06</v>
          </cell>
          <cell r="D243">
            <v>900000</v>
          </cell>
          <cell r="E243" t="str">
            <v>ROCHA</v>
          </cell>
        </row>
        <row r="244">
          <cell r="C244" t="str">
            <v>193-06</v>
          </cell>
          <cell r="D244">
            <v>1490000</v>
          </cell>
          <cell r="E244" t="str">
            <v>BUTLER</v>
          </cell>
        </row>
        <row r="245">
          <cell r="C245" t="str">
            <v>188-06</v>
          </cell>
          <cell r="D245">
            <v>950000</v>
          </cell>
          <cell r="E245" t="str">
            <v>WEBSTER</v>
          </cell>
        </row>
        <row r="246">
          <cell r="C246" t="str">
            <v>188-06</v>
          </cell>
          <cell r="D246">
            <v>950000</v>
          </cell>
          <cell r="E246" t="str">
            <v>WEBSTER</v>
          </cell>
        </row>
        <row r="247">
          <cell r="C247" t="str">
            <v>193-06</v>
          </cell>
          <cell r="D247">
            <v>1490000</v>
          </cell>
          <cell r="E247" t="str">
            <v>BUTLER</v>
          </cell>
        </row>
        <row r="248">
          <cell r="C248" t="str">
            <v>195-06</v>
          </cell>
          <cell r="D248">
            <v>1810000</v>
          </cell>
          <cell r="E248" t="str">
            <v>NEWELL</v>
          </cell>
        </row>
        <row r="249">
          <cell r="C249" t="str">
            <v>190-06</v>
          </cell>
          <cell r="D249">
            <v>1090000</v>
          </cell>
          <cell r="E249" t="str">
            <v>SPECTOR</v>
          </cell>
        </row>
        <row r="250">
          <cell r="C250" t="str">
            <v>197-06</v>
          </cell>
          <cell r="D250">
            <v>880000</v>
          </cell>
          <cell r="E250" t="str">
            <v>STEWART</v>
          </cell>
        </row>
        <row r="251">
          <cell r="C251" t="str">
            <v>192-06</v>
          </cell>
          <cell r="D251">
            <v>890000</v>
          </cell>
          <cell r="E251" t="str">
            <v>LOZA</v>
          </cell>
        </row>
        <row r="252">
          <cell r="C252" t="str">
            <v>199-06</v>
          </cell>
          <cell r="D252">
            <v>900000</v>
          </cell>
          <cell r="E252" t="str">
            <v>ROCHA</v>
          </cell>
        </row>
        <row r="253">
          <cell r="C253" t="str">
            <v>194-06</v>
          </cell>
          <cell r="D253">
            <v>1490000</v>
          </cell>
          <cell r="E253" t="str">
            <v>BUTLER</v>
          </cell>
        </row>
        <row r="254">
          <cell r="C254" t="str">
            <v>201-06</v>
          </cell>
          <cell r="D254">
            <v>950000</v>
          </cell>
          <cell r="E254" t="str">
            <v>WEBSTER</v>
          </cell>
        </row>
        <row r="255">
          <cell r="C255" t="str">
            <v>196-06</v>
          </cell>
          <cell r="D255">
            <v>1810000</v>
          </cell>
          <cell r="E255" t="str">
            <v>NEWELL</v>
          </cell>
        </row>
        <row r="256">
          <cell r="C256" t="str">
            <v>203-06</v>
          </cell>
          <cell r="D256">
            <v>1090000</v>
          </cell>
          <cell r="E256" t="str">
            <v>SPECTOR</v>
          </cell>
        </row>
        <row r="257">
          <cell r="C257" t="str">
            <v>198-06</v>
          </cell>
          <cell r="D257">
            <v>880000</v>
          </cell>
          <cell r="E257" t="str">
            <v>STEWART</v>
          </cell>
        </row>
        <row r="258">
          <cell r="C258" t="str">
            <v>205-06</v>
          </cell>
          <cell r="D258">
            <v>890000</v>
          </cell>
          <cell r="E258" t="str">
            <v>LOZA</v>
          </cell>
        </row>
        <row r="259">
          <cell r="C259" t="str">
            <v>207-06</v>
          </cell>
          <cell r="D259">
            <v>1490000</v>
          </cell>
          <cell r="E259" t="str">
            <v>BUTLER</v>
          </cell>
        </row>
        <row r="260">
          <cell r="C260" t="str">
            <v>200-06</v>
          </cell>
          <cell r="D260">
            <v>900000</v>
          </cell>
          <cell r="E260" t="str">
            <v>ROCHA</v>
          </cell>
        </row>
        <row r="261">
          <cell r="C261" t="str">
            <v>202-06</v>
          </cell>
          <cell r="D261">
            <v>950000</v>
          </cell>
          <cell r="E261" t="str">
            <v>WEBSTER</v>
          </cell>
        </row>
        <row r="262">
          <cell r="C262" t="str">
            <v>202-06</v>
          </cell>
          <cell r="D262">
            <v>950000</v>
          </cell>
          <cell r="E262" t="str">
            <v>WEBSTER</v>
          </cell>
        </row>
        <row r="263">
          <cell r="C263" t="str">
            <v>209-06</v>
          </cell>
          <cell r="D263">
            <v>1810000</v>
          </cell>
          <cell r="E263" t="str">
            <v>NEWELL</v>
          </cell>
        </row>
        <row r="264">
          <cell r="C264" t="str">
            <v>204-06</v>
          </cell>
          <cell r="D264">
            <v>1090000</v>
          </cell>
          <cell r="E264" t="str">
            <v>SPECTOR</v>
          </cell>
        </row>
        <row r="265">
          <cell r="C265" t="str">
            <v>211-06</v>
          </cell>
          <cell r="D265">
            <v>880000</v>
          </cell>
          <cell r="E265" t="str">
            <v>STEWART</v>
          </cell>
        </row>
        <row r="266">
          <cell r="C266" t="str">
            <v>206-06</v>
          </cell>
          <cell r="D266">
            <v>890000</v>
          </cell>
          <cell r="E266" t="str">
            <v>LOZA</v>
          </cell>
        </row>
        <row r="267">
          <cell r="C267" t="str">
            <v>213-06</v>
          </cell>
          <cell r="D267">
            <v>1750000</v>
          </cell>
          <cell r="E267" t="str">
            <v>REBOLETTI</v>
          </cell>
        </row>
        <row r="268">
          <cell r="C268" t="str">
            <v>208-06</v>
          </cell>
          <cell r="D268">
            <v>1490000</v>
          </cell>
          <cell r="E268" t="str">
            <v>BUTLER</v>
          </cell>
        </row>
        <row r="269">
          <cell r="C269" t="str">
            <v>208-06</v>
          </cell>
          <cell r="D269">
            <v>1490000</v>
          </cell>
          <cell r="E269" t="str">
            <v>BUTLER</v>
          </cell>
        </row>
        <row r="270">
          <cell r="C270" t="str">
            <v>215-06</v>
          </cell>
          <cell r="D270">
            <v>950000</v>
          </cell>
          <cell r="E270" t="str">
            <v>WEBSTER</v>
          </cell>
        </row>
        <row r="271">
          <cell r="C271" t="str">
            <v>210-06</v>
          </cell>
          <cell r="D271">
            <v>1810000</v>
          </cell>
          <cell r="E271" t="str">
            <v>NEWELL</v>
          </cell>
        </row>
        <row r="272">
          <cell r="C272" t="str">
            <v>217-06</v>
          </cell>
          <cell r="D272">
            <v>1440000</v>
          </cell>
          <cell r="E272" t="str">
            <v>HONTZ</v>
          </cell>
        </row>
        <row r="273">
          <cell r="C273" t="str">
            <v>212-06</v>
          </cell>
          <cell r="D273">
            <v>880000</v>
          </cell>
          <cell r="E273" t="str">
            <v>STEWART</v>
          </cell>
        </row>
        <row r="274">
          <cell r="C274" t="str">
            <v>219-06</v>
          </cell>
          <cell r="D274">
            <v>1760000</v>
          </cell>
          <cell r="E274" t="str">
            <v>STRICKLAND</v>
          </cell>
        </row>
        <row r="275">
          <cell r="C275" t="str">
            <v>214-06</v>
          </cell>
          <cell r="D275">
            <v>1750000</v>
          </cell>
          <cell r="E275" t="str">
            <v>REBOLETTI</v>
          </cell>
        </row>
        <row r="276">
          <cell r="C276" t="str">
            <v>214-06</v>
          </cell>
          <cell r="D276">
            <v>1750000</v>
          </cell>
          <cell r="E276" t="str">
            <v>REBOLETTI</v>
          </cell>
        </row>
        <row r="277">
          <cell r="C277" t="str">
            <v>216-06</v>
          </cell>
          <cell r="D277">
            <v>950000</v>
          </cell>
          <cell r="E277" t="str">
            <v>WEBSTER</v>
          </cell>
        </row>
        <row r="278">
          <cell r="C278" t="str">
            <v>216-06</v>
          </cell>
          <cell r="D278">
            <v>950000</v>
          </cell>
          <cell r="E278" t="str">
            <v>WEBSTER</v>
          </cell>
        </row>
        <row r="279">
          <cell r="C279" t="str">
            <v>221-06</v>
          </cell>
          <cell r="D279">
            <v>1410000</v>
          </cell>
          <cell r="E279" t="str">
            <v>GOLIGHTLY</v>
          </cell>
        </row>
        <row r="280">
          <cell r="C280" t="str">
            <v>218-06</v>
          </cell>
          <cell r="D280">
            <v>1440000</v>
          </cell>
          <cell r="E280" t="str">
            <v>HONTZ</v>
          </cell>
        </row>
        <row r="281">
          <cell r="C281" t="str">
            <v>223-06</v>
          </cell>
          <cell r="D281">
            <v>1750000</v>
          </cell>
          <cell r="E281" t="str">
            <v>REBOLETTI</v>
          </cell>
        </row>
        <row r="282">
          <cell r="C282" t="str">
            <v>220-06</v>
          </cell>
          <cell r="D282">
            <v>1760000</v>
          </cell>
          <cell r="E282" t="str">
            <v>STRICKLAND</v>
          </cell>
        </row>
        <row r="283">
          <cell r="C283" t="str">
            <v>222-06</v>
          </cell>
          <cell r="D283">
            <v>1410000</v>
          </cell>
          <cell r="E283" t="str">
            <v>GOLIGHTLY</v>
          </cell>
        </row>
        <row r="284">
          <cell r="C284" t="str">
            <v>225-06</v>
          </cell>
          <cell r="D284">
            <v>1440000</v>
          </cell>
          <cell r="E284" t="str">
            <v>HONTZ</v>
          </cell>
        </row>
        <row r="285">
          <cell r="C285" t="str">
            <v>224-06</v>
          </cell>
          <cell r="D285">
            <v>1750000</v>
          </cell>
          <cell r="E285" t="str">
            <v>REBOLETTI</v>
          </cell>
        </row>
        <row r="286">
          <cell r="C286" t="str">
            <v>227-06</v>
          </cell>
          <cell r="D286">
            <v>1760000</v>
          </cell>
          <cell r="E286" t="str">
            <v>STRICKLAND</v>
          </cell>
        </row>
        <row r="287">
          <cell r="C287" t="str">
            <v>229-06</v>
          </cell>
          <cell r="D287">
            <v>1410000</v>
          </cell>
          <cell r="E287" t="str">
            <v>GOLIGHTLY</v>
          </cell>
        </row>
        <row r="288">
          <cell r="C288" t="str">
            <v>226-06</v>
          </cell>
          <cell r="D288">
            <v>1440000</v>
          </cell>
          <cell r="E288" t="str">
            <v>HONTZ</v>
          </cell>
        </row>
        <row r="289">
          <cell r="C289" t="str">
            <v>231-06</v>
          </cell>
          <cell r="D289">
            <v>1750000</v>
          </cell>
          <cell r="E289" t="str">
            <v>REBOLETTI</v>
          </cell>
        </row>
        <row r="290">
          <cell r="C290" t="str">
            <v>228-06</v>
          </cell>
          <cell r="D290">
            <v>1760000</v>
          </cell>
          <cell r="E290" t="str">
            <v>STRICKLAND</v>
          </cell>
        </row>
        <row r="291">
          <cell r="C291" t="str">
            <v>233-06</v>
          </cell>
          <cell r="D291">
            <v>1440000</v>
          </cell>
          <cell r="E291" t="str">
            <v>HONTZ</v>
          </cell>
        </row>
        <row r="292">
          <cell r="C292" t="str">
            <v>230-06</v>
          </cell>
          <cell r="D292">
            <v>1410000</v>
          </cell>
          <cell r="E292" t="str">
            <v>GOLIGHTLY</v>
          </cell>
        </row>
        <row r="293">
          <cell r="C293" t="str">
            <v>232-06</v>
          </cell>
          <cell r="D293">
            <v>1750000</v>
          </cell>
          <cell r="E293" t="str">
            <v>REBOLETTI</v>
          </cell>
        </row>
        <row r="294">
          <cell r="C294" t="str">
            <v>235-06</v>
          </cell>
          <cell r="D294">
            <v>1760000</v>
          </cell>
          <cell r="E294" t="str">
            <v>STRICKLAND</v>
          </cell>
        </row>
        <row r="295">
          <cell r="C295" t="str">
            <v>237-06</v>
          </cell>
          <cell r="D295">
            <v>1410000</v>
          </cell>
          <cell r="E295" t="str">
            <v>GOLIGHTLY</v>
          </cell>
        </row>
        <row r="296">
          <cell r="C296" t="str">
            <v>234-06</v>
          </cell>
          <cell r="D296">
            <v>1440000</v>
          </cell>
          <cell r="E296" t="str">
            <v>HONTZ</v>
          </cell>
        </row>
        <row r="297">
          <cell r="C297" t="str">
            <v>234-06</v>
          </cell>
          <cell r="D297">
            <v>1440000</v>
          </cell>
          <cell r="E297" t="str">
            <v>HONTZ</v>
          </cell>
        </row>
        <row r="298">
          <cell r="C298" t="str">
            <v>231-06</v>
          </cell>
          <cell r="D298">
            <v>1750000</v>
          </cell>
          <cell r="E298" t="str">
            <v>REBOLETTI</v>
          </cell>
        </row>
        <row r="299">
          <cell r="C299" t="str">
            <v>239-06</v>
          </cell>
          <cell r="D299">
            <v>1750000</v>
          </cell>
          <cell r="E299" t="str">
            <v>REBOLETTI</v>
          </cell>
        </row>
        <row r="300">
          <cell r="C300" t="str">
            <v>236-06</v>
          </cell>
          <cell r="D300">
            <v>1760000</v>
          </cell>
          <cell r="E300" t="str">
            <v>STRICKLAND</v>
          </cell>
        </row>
        <row r="301">
          <cell r="C301" t="str">
            <v>241-06</v>
          </cell>
          <cell r="D301">
            <v>1440000</v>
          </cell>
          <cell r="E301" t="str">
            <v>HONTZ</v>
          </cell>
        </row>
        <row r="302">
          <cell r="C302" t="str">
            <v>238-06</v>
          </cell>
          <cell r="D302">
            <v>1410000</v>
          </cell>
          <cell r="E302" t="str">
            <v>GOLIGHTLY</v>
          </cell>
        </row>
        <row r="303">
          <cell r="C303" t="str">
            <v>240-06</v>
          </cell>
          <cell r="D303">
            <v>1750000</v>
          </cell>
          <cell r="E303" t="str">
            <v>REBOLETTI</v>
          </cell>
        </row>
        <row r="304">
          <cell r="C304" t="str">
            <v>243-06</v>
          </cell>
          <cell r="D304">
            <v>1760000</v>
          </cell>
          <cell r="E304" t="str">
            <v>STRICKLAND</v>
          </cell>
        </row>
        <row r="305">
          <cell r="C305" t="str">
            <v>245-06</v>
          </cell>
          <cell r="D305">
            <v>1410000</v>
          </cell>
          <cell r="E305" t="str">
            <v>GOLIGHTLY</v>
          </cell>
        </row>
        <row r="306">
          <cell r="C306" t="str">
            <v>242-06</v>
          </cell>
          <cell r="D306">
            <v>1440000</v>
          </cell>
          <cell r="E306" t="str">
            <v>HONTZ</v>
          </cell>
        </row>
        <row r="307">
          <cell r="C307" t="str">
            <v>242-06</v>
          </cell>
          <cell r="D307">
            <v>1440000</v>
          </cell>
          <cell r="E307" t="str">
            <v>HONTZ</v>
          </cell>
        </row>
        <row r="308">
          <cell r="C308" t="str">
            <v>244-06</v>
          </cell>
          <cell r="D308">
            <v>1760000</v>
          </cell>
          <cell r="E308" t="str">
            <v>STRICKLAND</v>
          </cell>
        </row>
        <row r="309">
          <cell r="C309" t="str">
            <v>246-06</v>
          </cell>
          <cell r="D309">
            <v>1410000</v>
          </cell>
          <cell r="E309" t="str">
            <v>GOLIGHTLY</v>
          </cell>
        </row>
        <row r="310">
          <cell r="C310" t="str">
            <v>101-07</v>
          </cell>
          <cell r="D310">
            <v>1300000</v>
          </cell>
          <cell r="E310" t="str">
            <v>LEVIN</v>
          </cell>
        </row>
        <row r="311">
          <cell r="C311" t="str">
            <v>101-07</v>
          </cell>
          <cell r="D311">
            <v>1300000</v>
          </cell>
          <cell r="E311" t="str">
            <v>LEVIN</v>
          </cell>
        </row>
        <row r="312">
          <cell r="C312" t="str">
            <v>103-07</v>
          </cell>
          <cell r="D312">
            <v>1480000</v>
          </cell>
          <cell r="E312" t="str">
            <v>STURGEON</v>
          </cell>
        </row>
        <row r="313">
          <cell r="C313" t="str">
            <v>103-07</v>
          </cell>
          <cell r="D313">
            <v>1480000</v>
          </cell>
          <cell r="E313" t="str">
            <v>STURGEON</v>
          </cell>
        </row>
        <row r="314">
          <cell r="C314" t="str">
            <v>102-07</v>
          </cell>
          <cell r="D314">
            <v>1300000</v>
          </cell>
          <cell r="E314" t="str">
            <v>LEVIN</v>
          </cell>
        </row>
        <row r="315">
          <cell r="C315" t="str">
            <v>105-07</v>
          </cell>
          <cell r="D315">
            <v>1430000</v>
          </cell>
          <cell r="E315" t="str">
            <v>LEDERHAUSE</v>
          </cell>
        </row>
        <row r="316">
          <cell r="C316" t="str">
            <v>107-07</v>
          </cell>
          <cell r="D316">
            <v>1360000</v>
          </cell>
          <cell r="E316" t="str">
            <v>SANTIZO</v>
          </cell>
        </row>
        <row r="317">
          <cell r="C317" t="str">
            <v>104-07</v>
          </cell>
          <cell r="D317">
            <v>1480000</v>
          </cell>
          <cell r="E317" t="str">
            <v>STURGEON</v>
          </cell>
        </row>
        <row r="318">
          <cell r="C318" t="str">
            <v>109-07</v>
          </cell>
          <cell r="D318">
            <v>1310000</v>
          </cell>
          <cell r="E318" t="str">
            <v>MALAVE</v>
          </cell>
        </row>
        <row r="319">
          <cell r="C319" t="str">
            <v>111-07</v>
          </cell>
          <cell r="D319">
            <v>1100000</v>
          </cell>
          <cell r="E319" t="str">
            <v>GEBRETEKLE</v>
          </cell>
        </row>
        <row r="320">
          <cell r="C320" t="str">
            <v>106-07</v>
          </cell>
          <cell r="D320">
            <v>1430000</v>
          </cell>
          <cell r="E320" t="str">
            <v>LEDERHAUSE</v>
          </cell>
        </row>
        <row r="321">
          <cell r="C321" t="str">
            <v>113-07</v>
          </cell>
          <cell r="D321">
            <v>1300000</v>
          </cell>
          <cell r="E321" t="str">
            <v>LEVIN</v>
          </cell>
        </row>
        <row r="322">
          <cell r="C322" t="str">
            <v>111-07</v>
          </cell>
          <cell r="D322">
            <v>1100000</v>
          </cell>
          <cell r="E322" t="str">
            <v>GEBRETEKLE</v>
          </cell>
        </row>
        <row r="323">
          <cell r="C323" t="str">
            <v>108-07</v>
          </cell>
          <cell r="D323">
            <v>1360000</v>
          </cell>
          <cell r="E323" t="str">
            <v>SANTIZO</v>
          </cell>
        </row>
        <row r="324">
          <cell r="C324" t="str">
            <v>115-07</v>
          </cell>
          <cell r="D324">
            <v>1110000</v>
          </cell>
          <cell r="E324" t="str">
            <v>STARKS</v>
          </cell>
        </row>
        <row r="325">
          <cell r="C325" t="str">
            <v>117-07</v>
          </cell>
          <cell r="D325">
            <v>1480000</v>
          </cell>
          <cell r="E325" t="str">
            <v>STURGEON</v>
          </cell>
        </row>
        <row r="326">
          <cell r="C326" t="str">
            <v>110-07</v>
          </cell>
          <cell r="D326">
            <v>1310000</v>
          </cell>
          <cell r="E326" t="str">
            <v>MALAVE</v>
          </cell>
        </row>
        <row r="327">
          <cell r="C327" t="str">
            <v>112-07</v>
          </cell>
          <cell r="D327">
            <v>1100000</v>
          </cell>
          <cell r="E327" t="str">
            <v>GEBRETEKLE</v>
          </cell>
        </row>
        <row r="328">
          <cell r="C328" t="str">
            <v>119-07</v>
          </cell>
          <cell r="D328">
            <v>1430000</v>
          </cell>
          <cell r="E328" t="str">
            <v>LEDERHAUSE</v>
          </cell>
        </row>
        <row r="329">
          <cell r="C329" t="str">
            <v>114-07</v>
          </cell>
          <cell r="D329">
            <v>1300000</v>
          </cell>
          <cell r="E329" t="str">
            <v>LEVIN</v>
          </cell>
        </row>
        <row r="330">
          <cell r="C330" t="str">
            <v>121-07</v>
          </cell>
          <cell r="D330">
            <v>1360000</v>
          </cell>
          <cell r="E330" t="str">
            <v>SANTIZO</v>
          </cell>
        </row>
        <row r="331">
          <cell r="C331" t="str">
            <v>116-07</v>
          </cell>
          <cell r="D331">
            <v>1110000</v>
          </cell>
          <cell r="E331" t="str">
            <v>STARKS</v>
          </cell>
        </row>
        <row r="332">
          <cell r="C332" t="str">
            <v>123-07</v>
          </cell>
          <cell r="D332">
            <v>1310000</v>
          </cell>
          <cell r="E332" t="str">
            <v>MALAVE</v>
          </cell>
        </row>
        <row r="333">
          <cell r="C333" t="str">
            <v>118-07</v>
          </cell>
          <cell r="D333">
            <v>1480000</v>
          </cell>
          <cell r="E333" t="str">
            <v>STURGEON</v>
          </cell>
        </row>
        <row r="334">
          <cell r="C334" t="str">
            <v>111-07</v>
          </cell>
          <cell r="D334">
            <v>1100000</v>
          </cell>
          <cell r="E334" t="str">
            <v>GEBRETEKLE</v>
          </cell>
        </row>
      </sheetData>
      <sheetData sheetId="4">
        <row r="3">
          <cell r="M3">
            <v>2.7201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127-06</v>
          </cell>
          <cell r="D1">
            <v>1430000</v>
          </cell>
          <cell r="E1" t="str">
            <v>LEDERHAUSE</v>
          </cell>
        </row>
        <row r="2">
          <cell r="C2" t="str">
            <v>120-06</v>
          </cell>
          <cell r="D2">
            <v>1110000</v>
          </cell>
          <cell r="E2" t="str">
            <v>STARKS</v>
          </cell>
        </row>
        <row r="3">
          <cell r="C3" t="str">
            <v>120-06</v>
          </cell>
          <cell r="D3">
            <v>1110000</v>
          </cell>
          <cell r="E3" t="str">
            <v>STARKS</v>
          </cell>
        </row>
        <row r="4">
          <cell r="C4" t="str">
            <v>120-06</v>
          </cell>
          <cell r="D4">
            <v>1110000</v>
          </cell>
          <cell r="E4" t="str">
            <v>STARKS</v>
          </cell>
        </row>
        <row r="5">
          <cell r="C5" t="str">
            <v>122-06</v>
          </cell>
          <cell r="D5">
            <v>1800000</v>
          </cell>
          <cell r="E5" t="str">
            <v>CHANDLER</v>
          </cell>
        </row>
        <row r="6">
          <cell r="C6" t="str">
            <v>122-06</v>
          </cell>
          <cell r="D6">
            <v>1800000</v>
          </cell>
          <cell r="E6" t="str">
            <v>CHANDLER</v>
          </cell>
        </row>
        <row r="7">
          <cell r="C7" t="str">
            <v>129-06</v>
          </cell>
          <cell r="D7">
            <v>1360000</v>
          </cell>
          <cell r="E7" t="str">
            <v>SANTIZO</v>
          </cell>
        </row>
        <row r="8">
          <cell r="C8" t="str">
            <v>129-06</v>
          </cell>
          <cell r="D8">
            <v>1360000</v>
          </cell>
          <cell r="E8" t="str">
            <v>SANTIZO</v>
          </cell>
        </row>
        <row r="9">
          <cell r="C9" t="str">
            <v>124-06</v>
          </cell>
          <cell r="D9">
            <v>1200000</v>
          </cell>
          <cell r="E9" t="str">
            <v>CUSHING</v>
          </cell>
        </row>
        <row r="10">
          <cell r="C10" t="str">
            <v>124-06</v>
          </cell>
          <cell r="D10">
            <v>1200000</v>
          </cell>
          <cell r="E10" t="str">
            <v>CUSHING</v>
          </cell>
        </row>
        <row r="11">
          <cell r="C11" t="str">
            <v>124-06</v>
          </cell>
          <cell r="D11">
            <v>1200000</v>
          </cell>
          <cell r="E11" t="str">
            <v>CUSHING</v>
          </cell>
        </row>
        <row r="12">
          <cell r="C12" t="str">
            <v>131-06</v>
          </cell>
          <cell r="D12">
            <v>1770000</v>
          </cell>
          <cell r="E12" t="str">
            <v>BRUDER</v>
          </cell>
        </row>
        <row r="13">
          <cell r="C13" t="str">
            <v>126-06</v>
          </cell>
          <cell r="D13">
            <v>1100000</v>
          </cell>
          <cell r="E13" t="str">
            <v>GEBRETEKLE</v>
          </cell>
        </row>
        <row r="14">
          <cell r="C14" t="str">
            <v>133-06</v>
          </cell>
          <cell r="D14">
            <v>1110000</v>
          </cell>
          <cell r="E14" t="str">
            <v>STARKS</v>
          </cell>
        </row>
        <row r="15">
          <cell r="C15" t="str">
            <v>128-06</v>
          </cell>
          <cell r="D15">
            <v>1430000</v>
          </cell>
          <cell r="E15" t="str">
            <v>LEDERHAUSE</v>
          </cell>
        </row>
        <row r="16">
          <cell r="C16" t="str">
            <v>135-06</v>
          </cell>
          <cell r="D16">
            <v>1800000</v>
          </cell>
          <cell r="E16" t="str">
            <v>CHANDLER</v>
          </cell>
        </row>
        <row r="17">
          <cell r="C17" t="str">
            <v>130-06</v>
          </cell>
          <cell r="D17">
            <v>1360000</v>
          </cell>
          <cell r="E17" t="str">
            <v>SANTIZO</v>
          </cell>
        </row>
        <row r="18">
          <cell r="C18" t="str">
            <v>137-06</v>
          </cell>
          <cell r="D18">
            <v>1200000</v>
          </cell>
          <cell r="E18" t="str">
            <v>CUSHING</v>
          </cell>
        </row>
        <row r="19">
          <cell r="C19" t="str">
            <v>132-06</v>
          </cell>
          <cell r="D19">
            <v>1770000</v>
          </cell>
          <cell r="E19" t="str">
            <v>BRUDER</v>
          </cell>
        </row>
        <row r="20">
          <cell r="C20" t="str">
            <v>139-06</v>
          </cell>
          <cell r="D20">
            <v>1100000</v>
          </cell>
          <cell r="E20" t="str">
            <v>GEBRETEKLE</v>
          </cell>
        </row>
        <row r="21">
          <cell r="C21" t="str">
            <v>141-06</v>
          </cell>
          <cell r="D21">
            <v>1430000</v>
          </cell>
          <cell r="E21" t="str">
            <v>LEDERHAUSE</v>
          </cell>
        </row>
        <row r="22">
          <cell r="C22" t="str">
            <v>134-06</v>
          </cell>
          <cell r="D22">
            <v>1110000</v>
          </cell>
          <cell r="E22" t="str">
            <v>STARKS</v>
          </cell>
        </row>
        <row r="23">
          <cell r="C23" t="str">
            <v>134-06</v>
          </cell>
          <cell r="D23">
            <v>1110000</v>
          </cell>
          <cell r="E23" t="str">
            <v>STARKS</v>
          </cell>
        </row>
        <row r="24">
          <cell r="C24" t="str">
            <v>134-06</v>
          </cell>
          <cell r="D24">
            <v>1110000</v>
          </cell>
          <cell r="E24" t="str">
            <v>STARKS</v>
          </cell>
        </row>
        <row r="25">
          <cell r="C25" t="str">
            <v>136-06</v>
          </cell>
          <cell r="D25">
            <v>1800000</v>
          </cell>
          <cell r="E25" t="str">
            <v>CHANDLER</v>
          </cell>
        </row>
        <row r="26">
          <cell r="C26" t="str">
            <v>136-06</v>
          </cell>
          <cell r="D26">
            <v>1800000</v>
          </cell>
          <cell r="E26" t="str">
            <v>CHANDLER</v>
          </cell>
        </row>
        <row r="27">
          <cell r="C27" t="str">
            <v>136-06</v>
          </cell>
          <cell r="D27">
            <v>1800000</v>
          </cell>
          <cell r="E27" t="str">
            <v>CHANDLER</v>
          </cell>
        </row>
        <row r="28">
          <cell r="C28" t="str">
            <v>143-06</v>
          </cell>
          <cell r="D28">
            <v>1360000</v>
          </cell>
          <cell r="E28" t="str">
            <v>SANTIZO</v>
          </cell>
        </row>
        <row r="29">
          <cell r="C29" t="str">
            <v>143-06</v>
          </cell>
          <cell r="D29">
            <v>1360000</v>
          </cell>
          <cell r="E29" t="str">
            <v>SANTIZO</v>
          </cell>
        </row>
        <row r="30">
          <cell r="C30" t="str">
            <v>138-06</v>
          </cell>
          <cell r="D30">
            <v>1200000</v>
          </cell>
          <cell r="E30" t="str">
            <v>CUSHING</v>
          </cell>
        </row>
        <row r="31">
          <cell r="C31" t="str">
            <v>145-06</v>
          </cell>
          <cell r="D31">
            <v>1770000</v>
          </cell>
          <cell r="E31" t="str">
            <v>BRUDER</v>
          </cell>
        </row>
        <row r="32">
          <cell r="C32" t="str">
            <v>140-06</v>
          </cell>
          <cell r="D32">
            <v>1100000</v>
          </cell>
          <cell r="E32" t="str">
            <v>GEBRETEKLE</v>
          </cell>
        </row>
        <row r="33">
          <cell r="C33" t="str">
            <v>147-06</v>
          </cell>
          <cell r="D33">
            <v>1110000</v>
          </cell>
          <cell r="E33" t="str">
            <v>STARKS</v>
          </cell>
        </row>
        <row r="34">
          <cell r="C34" t="str">
            <v>142-06</v>
          </cell>
          <cell r="D34">
            <v>1430000</v>
          </cell>
          <cell r="E34" t="str">
            <v>LEDERHAUSE</v>
          </cell>
        </row>
        <row r="35">
          <cell r="C35" t="str">
            <v>149-06</v>
          </cell>
          <cell r="D35">
            <v>1800000</v>
          </cell>
          <cell r="E35" t="str">
            <v>CHANDLER</v>
          </cell>
        </row>
        <row r="36">
          <cell r="C36" t="str">
            <v>144-06</v>
          </cell>
          <cell r="D36">
            <v>1360000</v>
          </cell>
          <cell r="E36" t="str">
            <v>SANTIZO</v>
          </cell>
        </row>
        <row r="37">
          <cell r="C37" t="str">
            <v>151-06</v>
          </cell>
          <cell r="D37">
            <v>1200000</v>
          </cell>
          <cell r="E37" t="str">
            <v>CUSHING</v>
          </cell>
        </row>
        <row r="38">
          <cell r="C38" t="str">
            <v>146-06</v>
          </cell>
          <cell r="D38">
            <v>1770000</v>
          </cell>
          <cell r="E38" t="str">
            <v>BRUDER</v>
          </cell>
        </row>
        <row r="39">
          <cell r="C39" t="str">
            <v>153-06</v>
          </cell>
          <cell r="D39">
            <v>1810000</v>
          </cell>
          <cell r="E39" t="str">
            <v>NEWELL</v>
          </cell>
        </row>
        <row r="40">
          <cell r="C40" t="str">
            <v>155-06</v>
          </cell>
          <cell r="D40">
            <v>1100000</v>
          </cell>
          <cell r="E40" t="str">
            <v>GEBRETEKLE</v>
          </cell>
        </row>
        <row r="41">
          <cell r="C41" t="str">
            <v>148-06</v>
          </cell>
          <cell r="D41">
            <v>1110000</v>
          </cell>
          <cell r="E41" t="str">
            <v>STARKS</v>
          </cell>
        </row>
        <row r="42">
          <cell r="C42" t="str">
            <v>150-06</v>
          </cell>
          <cell r="D42">
            <v>1800000</v>
          </cell>
          <cell r="E42" t="str">
            <v>CHANDLER</v>
          </cell>
        </row>
        <row r="43">
          <cell r="C43" t="str">
            <v>157-06</v>
          </cell>
          <cell r="D43">
            <v>900000</v>
          </cell>
          <cell r="E43" t="str">
            <v>ROCHA</v>
          </cell>
        </row>
        <row r="44">
          <cell r="C44" t="str">
            <v>152-06</v>
          </cell>
          <cell r="D44">
            <v>1200000</v>
          </cell>
          <cell r="E44" t="str">
            <v>CUSHING</v>
          </cell>
        </row>
        <row r="45">
          <cell r="C45" t="str">
            <v>159-06</v>
          </cell>
          <cell r="D45">
            <v>1360000</v>
          </cell>
          <cell r="E45" t="str">
            <v>SANTIZO</v>
          </cell>
        </row>
        <row r="46">
          <cell r="C46" t="str">
            <v>154-06</v>
          </cell>
          <cell r="D46">
            <v>1810000</v>
          </cell>
          <cell r="E46" t="str">
            <v>NEWELL</v>
          </cell>
        </row>
        <row r="47">
          <cell r="C47" t="str">
            <v>161-06</v>
          </cell>
          <cell r="D47">
            <v>1090000</v>
          </cell>
          <cell r="E47" t="str">
            <v>SPECTOR</v>
          </cell>
        </row>
        <row r="48">
          <cell r="C48" t="str">
            <v>156-06</v>
          </cell>
          <cell r="D48">
            <v>1100000</v>
          </cell>
          <cell r="E48" t="str">
            <v>GEBRETEKLE</v>
          </cell>
        </row>
        <row r="49">
          <cell r="C49" t="str">
            <v>163-06</v>
          </cell>
          <cell r="D49">
            <v>890000</v>
          </cell>
          <cell r="E49" t="str">
            <v>LOZA</v>
          </cell>
        </row>
        <row r="50">
          <cell r="C50" t="str">
            <v>165-06</v>
          </cell>
          <cell r="D50">
            <v>1490000</v>
          </cell>
          <cell r="E50" t="str">
            <v>BUTLER</v>
          </cell>
        </row>
        <row r="51">
          <cell r="C51" t="str">
            <v>158-06</v>
          </cell>
          <cell r="D51">
            <v>900000</v>
          </cell>
          <cell r="E51" t="str">
            <v>ROCHA</v>
          </cell>
        </row>
        <row r="52">
          <cell r="C52" t="str">
            <v>167-06</v>
          </cell>
          <cell r="D52">
            <v>1810000</v>
          </cell>
          <cell r="E52" t="str">
            <v>NEWELL</v>
          </cell>
        </row>
        <row r="53">
          <cell r="C53" t="str">
            <v>160-06</v>
          </cell>
          <cell r="D53">
            <v>1360000</v>
          </cell>
          <cell r="E53" t="str">
            <v>SANTIZO</v>
          </cell>
        </row>
        <row r="54">
          <cell r="C54" t="str">
            <v>162-06</v>
          </cell>
          <cell r="D54">
            <v>1090000</v>
          </cell>
          <cell r="E54" t="str">
            <v>SPECTOR</v>
          </cell>
        </row>
        <row r="55">
          <cell r="C55" t="str">
            <v>169-06</v>
          </cell>
          <cell r="D55">
            <v>880000</v>
          </cell>
          <cell r="E55" t="str">
            <v>STEWART</v>
          </cell>
        </row>
        <row r="56">
          <cell r="C56" t="str">
            <v>164-06</v>
          </cell>
          <cell r="D56">
            <v>890000</v>
          </cell>
          <cell r="E56" t="str">
            <v>LOZA</v>
          </cell>
        </row>
        <row r="57">
          <cell r="C57" t="str">
            <v>166-06</v>
          </cell>
          <cell r="D57">
            <v>1490000</v>
          </cell>
          <cell r="E57" t="str">
            <v>BUTLER</v>
          </cell>
        </row>
        <row r="58">
          <cell r="C58" t="str">
            <v>171-06</v>
          </cell>
          <cell r="D58">
            <v>900000</v>
          </cell>
          <cell r="E58" t="str">
            <v>ROCHA</v>
          </cell>
        </row>
        <row r="59">
          <cell r="C59" t="str">
            <v>173-06</v>
          </cell>
          <cell r="D59">
            <v>950000</v>
          </cell>
          <cell r="E59" t="str">
            <v>WEBSTER</v>
          </cell>
        </row>
        <row r="60">
          <cell r="C60" t="str">
            <v>168-06</v>
          </cell>
          <cell r="D60">
            <v>1810000</v>
          </cell>
          <cell r="E60" t="str">
            <v>NEWELL</v>
          </cell>
        </row>
        <row r="61">
          <cell r="C61" t="str">
            <v>175-06</v>
          </cell>
          <cell r="D61">
            <v>1090000</v>
          </cell>
          <cell r="E61" t="str">
            <v>SPECTOR</v>
          </cell>
        </row>
        <row r="62">
          <cell r="C62" t="str">
            <v>170-06</v>
          </cell>
          <cell r="D62">
            <v>880000</v>
          </cell>
          <cell r="E62" t="str">
            <v>STEWART</v>
          </cell>
        </row>
        <row r="63">
          <cell r="C63" t="str">
            <v>177-06</v>
          </cell>
          <cell r="D63">
            <v>890000</v>
          </cell>
          <cell r="E63" t="str">
            <v>LOZA</v>
          </cell>
        </row>
        <row r="64">
          <cell r="C64" t="str">
            <v>172-06</v>
          </cell>
          <cell r="D64">
            <v>900000</v>
          </cell>
          <cell r="E64" t="str">
            <v>ROCHA</v>
          </cell>
        </row>
        <row r="65">
          <cell r="C65" t="str">
            <v>179-06</v>
          </cell>
          <cell r="D65">
            <v>1490000</v>
          </cell>
          <cell r="E65" t="str">
            <v>BUTLER</v>
          </cell>
        </row>
        <row r="66">
          <cell r="C66" t="str">
            <v>174-06</v>
          </cell>
          <cell r="D66">
            <v>950000</v>
          </cell>
          <cell r="E66" t="str">
            <v>WEBSTER</v>
          </cell>
        </row>
        <row r="67">
          <cell r="C67" t="str">
            <v>174-06</v>
          </cell>
          <cell r="D67">
            <v>950000</v>
          </cell>
          <cell r="E67" t="str">
            <v>WEBSTER</v>
          </cell>
        </row>
        <row r="68">
          <cell r="C68" t="str">
            <v>181-06</v>
          </cell>
          <cell r="D68">
            <v>1810000</v>
          </cell>
          <cell r="E68" t="str">
            <v>NEWELL</v>
          </cell>
        </row>
        <row r="69">
          <cell r="C69" t="str">
            <v>176-06</v>
          </cell>
          <cell r="D69">
            <v>1090000</v>
          </cell>
          <cell r="E69" t="str">
            <v>SPECTOR</v>
          </cell>
        </row>
        <row r="70">
          <cell r="C70" t="str">
            <v>183-06</v>
          </cell>
          <cell r="D70">
            <v>880000</v>
          </cell>
          <cell r="E70" t="str">
            <v>STEWART</v>
          </cell>
        </row>
        <row r="71">
          <cell r="C71" t="str">
            <v>178-06</v>
          </cell>
          <cell r="D71">
            <v>890000</v>
          </cell>
          <cell r="E71" t="str">
            <v>LOZA</v>
          </cell>
        </row>
        <row r="72">
          <cell r="C72" t="str">
            <v>185-06</v>
          </cell>
          <cell r="D72">
            <v>900000</v>
          </cell>
          <cell r="E72" t="str">
            <v>ROCHA</v>
          </cell>
        </row>
        <row r="73">
          <cell r="C73" t="str">
            <v>180-06</v>
          </cell>
          <cell r="D73">
            <v>1490000</v>
          </cell>
          <cell r="E73" t="str">
            <v>BUTLER</v>
          </cell>
        </row>
        <row r="74">
          <cell r="C74" t="str">
            <v>187-06</v>
          </cell>
          <cell r="D74">
            <v>950000</v>
          </cell>
          <cell r="E74" t="str">
            <v>WEBSTER</v>
          </cell>
        </row>
        <row r="75">
          <cell r="C75" t="str">
            <v>182-06</v>
          </cell>
          <cell r="D75">
            <v>1810000</v>
          </cell>
          <cell r="E75" t="str">
            <v>NEWELL</v>
          </cell>
        </row>
        <row r="76">
          <cell r="C76" t="str">
            <v>189-06</v>
          </cell>
          <cell r="D76">
            <v>1090000</v>
          </cell>
          <cell r="E76" t="str">
            <v>SPECTOR</v>
          </cell>
        </row>
        <row r="77">
          <cell r="C77" t="str">
            <v>184-06</v>
          </cell>
          <cell r="D77">
            <v>880000</v>
          </cell>
          <cell r="E77" t="str">
            <v>STEWART</v>
          </cell>
        </row>
        <row r="78">
          <cell r="C78" t="str">
            <v>191-06</v>
          </cell>
          <cell r="D78">
            <v>890000</v>
          </cell>
          <cell r="E78" t="str">
            <v>LOZA</v>
          </cell>
        </row>
        <row r="79">
          <cell r="C79" t="str">
            <v>193-06</v>
          </cell>
          <cell r="D79">
            <v>1490000</v>
          </cell>
          <cell r="E79" t="str">
            <v>BUTLER</v>
          </cell>
        </row>
        <row r="80">
          <cell r="C80" t="str">
            <v>186-06</v>
          </cell>
          <cell r="D80">
            <v>900000</v>
          </cell>
          <cell r="E80" t="str">
            <v>ROCHA</v>
          </cell>
        </row>
        <row r="81">
          <cell r="C81" t="str">
            <v>193-06</v>
          </cell>
          <cell r="D81">
            <v>1490000</v>
          </cell>
          <cell r="E81" t="str">
            <v>BUTLER</v>
          </cell>
        </row>
        <row r="82">
          <cell r="C82" t="str">
            <v>188-06</v>
          </cell>
          <cell r="D82">
            <v>950000</v>
          </cell>
          <cell r="E82" t="str">
            <v>WEBSTER</v>
          </cell>
        </row>
        <row r="83">
          <cell r="C83" t="str">
            <v>188-06</v>
          </cell>
          <cell r="D83">
            <v>950000</v>
          </cell>
          <cell r="E83" t="str">
            <v>WEBSTER</v>
          </cell>
        </row>
        <row r="84">
          <cell r="C84" t="str">
            <v>193-06</v>
          </cell>
          <cell r="D84">
            <v>1490000</v>
          </cell>
          <cell r="E84" t="str">
            <v>BUTLER</v>
          </cell>
        </row>
        <row r="85">
          <cell r="C85" t="str">
            <v>195-06</v>
          </cell>
          <cell r="D85">
            <v>1810000</v>
          </cell>
          <cell r="E85" t="str">
            <v>NEWELL</v>
          </cell>
        </row>
        <row r="86">
          <cell r="C86" t="str">
            <v>190-06</v>
          </cell>
          <cell r="D86">
            <v>1090000</v>
          </cell>
          <cell r="E86" t="str">
            <v>SPECTOR</v>
          </cell>
        </row>
        <row r="87">
          <cell r="C87" t="str">
            <v>197-06</v>
          </cell>
          <cell r="D87">
            <v>880000</v>
          </cell>
          <cell r="E87" t="str">
            <v>STEWART</v>
          </cell>
        </row>
        <row r="88">
          <cell r="C88" t="str">
            <v>192-06</v>
          </cell>
          <cell r="D88">
            <v>890000</v>
          </cell>
          <cell r="E88" t="str">
            <v>LOZA</v>
          </cell>
        </row>
        <row r="89">
          <cell r="C89" t="str">
            <v>199-06</v>
          </cell>
          <cell r="D89">
            <v>900000</v>
          </cell>
          <cell r="E89" t="str">
            <v>ROCHA</v>
          </cell>
        </row>
        <row r="90">
          <cell r="C90" t="str">
            <v>194-06</v>
          </cell>
          <cell r="D90">
            <v>1490000</v>
          </cell>
          <cell r="E90" t="str">
            <v>BUTLER</v>
          </cell>
        </row>
        <row r="91">
          <cell r="C91" t="str">
            <v>201-06</v>
          </cell>
          <cell r="D91">
            <v>950000</v>
          </cell>
          <cell r="E91" t="str">
            <v>WEBSTER</v>
          </cell>
        </row>
        <row r="92">
          <cell r="C92" t="str">
            <v>196-06</v>
          </cell>
          <cell r="D92">
            <v>1810000</v>
          </cell>
          <cell r="E92" t="str">
            <v>NEWELL</v>
          </cell>
        </row>
        <row r="93">
          <cell r="C93" t="str">
            <v>203-06</v>
          </cell>
          <cell r="D93">
            <v>1090000</v>
          </cell>
          <cell r="E93" t="str">
            <v>SPECTOR</v>
          </cell>
        </row>
        <row r="94">
          <cell r="C94" t="str">
            <v>198-06</v>
          </cell>
          <cell r="D94">
            <v>880000</v>
          </cell>
          <cell r="E94" t="str">
            <v>STEWART</v>
          </cell>
        </row>
        <row r="95">
          <cell r="C95" t="str">
            <v>205-06</v>
          </cell>
          <cell r="D95">
            <v>890000</v>
          </cell>
          <cell r="E95" t="str">
            <v>LOZA</v>
          </cell>
        </row>
        <row r="96">
          <cell r="C96" t="str">
            <v>207-06</v>
          </cell>
          <cell r="D96">
            <v>1490000</v>
          </cell>
          <cell r="E96" t="str">
            <v>BUTLER</v>
          </cell>
        </row>
        <row r="97">
          <cell r="C97" t="str">
            <v>200-06</v>
          </cell>
          <cell r="D97">
            <v>900000</v>
          </cell>
          <cell r="E97" t="str">
            <v>ROCHA</v>
          </cell>
        </row>
        <row r="98">
          <cell r="C98" t="str">
            <v>202-06</v>
          </cell>
          <cell r="D98">
            <v>950000</v>
          </cell>
          <cell r="E98" t="str">
            <v>WEBSTER</v>
          </cell>
        </row>
        <row r="99">
          <cell r="C99" t="str">
            <v>202-06</v>
          </cell>
          <cell r="D99">
            <v>950000</v>
          </cell>
          <cell r="E99" t="str">
            <v>WEBSTER</v>
          </cell>
        </row>
        <row r="100">
          <cell r="C100" t="str">
            <v>209-06</v>
          </cell>
          <cell r="D100">
            <v>1810000</v>
          </cell>
          <cell r="E100" t="str">
            <v>NEWELL</v>
          </cell>
        </row>
        <row r="101">
          <cell r="C101" t="str">
            <v>204-06</v>
          </cell>
          <cell r="D101">
            <v>1090000</v>
          </cell>
          <cell r="E101" t="str">
            <v>SPECTOR</v>
          </cell>
        </row>
        <row r="102">
          <cell r="C102" t="str">
            <v>211-06</v>
          </cell>
          <cell r="D102">
            <v>880000</v>
          </cell>
          <cell r="E102" t="str">
            <v>STEWART</v>
          </cell>
        </row>
        <row r="103">
          <cell r="C103" t="str">
            <v>206-06</v>
          </cell>
          <cell r="D103">
            <v>890000</v>
          </cell>
          <cell r="E103" t="str">
            <v>LOZA</v>
          </cell>
        </row>
        <row r="104">
          <cell r="C104" t="str">
            <v>213-06</v>
          </cell>
          <cell r="D104">
            <v>1750000</v>
          </cell>
          <cell r="E104" t="str">
            <v>REBOLETTI</v>
          </cell>
        </row>
        <row r="105">
          <cell r="C105" t="str">
            <v>208-06</v>
          </cell>
          <cell r="D105">
            <v>1490000</v>
          </cell>
          <cell r="E105" t="str">
            <v>BUTLER</v>
          </cell>
        </row>
        <row r="106">
          <cell r="C106" t="str">
            <v>208-06</v>
          </cell>
          <cell r="D106">
            <v>1490000</v>
          </cell>
          <cell r="E106" t="str">
            <v>BUTLER</v>
          </cell>
        </row>
        <row r="107">
          <cell r="C107" t="str">
            <v>215-06</v>
          </cell>
          <cell r="D107">
            <v>950000</v>
          </cell>
          <cell r="E107" t="str">
            <v>WEBSTER</v>
          </cell>
        </row>
        <row r="108">
          <cell r="C108" t="str">
            <v>210-06</v>
          </cell>
          <cell r="D108">
            <v>1810000</v>
          </cell>
          <cell r="E108" t="str">
            <v>NEWELL</v>
          </cell>
        </row>
        <row r="109">
          <cell r="C109" t="str">
            <v>217-06</v>
          </cell>
          <cell r="D109">
            <v>1440000</v>
          </cell>
          <cell r="E109" t="str">
            <v>HONTZ</v>
          </cell>
        </row>
        <row r="110">
          <cell r="C110" t="str">
            <v>212-06</v>
          </cell>
          <cell r="D110">
            <v>880000</v>
          </cell>
          <cell r="E110" t="str">
            <v>STEWART</v>
          </cell>
        </row>
        <row r="111">
          <cell r="C111" t="str">
            <v>219-06</v>
          </cell>
          <cell r="D111">
            <v>1760000</v>
          </cell>
          <cell r="E111" t="str">
            <v>STRICKLAND</v>
          </cell>
        </row>
        <row r="112">
          <cell r="C112" t="str">
            <v>214-06</v>
          </cell>
          <cell r="D112">
            <v>1750000</v>
          </cell>
          <cell r="E112" t="str">
            <v>REBOLETTI</v>
          </cell>
        </row>
        <row r="113">
          <cell r="C113" t="str">
            <v>214-06</v>
          </cell>
          <cell r="D113">
            <v>1750000</v>
          </cell>
          <cell r="E113" t="str">
            <v>REBOLETTI</v>
          </cell>
        </row>
        <row r="114">
          <cell r="C114" t="str">
            <v>216-06</v>
          </cell>
          <cell r="D114">
            <v>950000</v>
          </cell>
          <cell r="E114" t="str">
            <v>WEBSTER</v>
          </cell>
        </row>
        <row r="115">
          <cell r="C115" t="str">
            <v>216-06</v>
          </cell>
          <cell r="D115">
            <v>950000</v>
          </cell>
          <cell r="E115" t="str">
            <v>WEBSTER</v>
          </cell>
        </row>
        <row r="116">
          <cell r="C116" t="str">
            <v>221-06</v>
          </cell>
          <cell r="D116">
            <v>1410000</v>
          </cell>
          <cell r="E116" t="str">
            <v>GOLIGHTLY</v>
          </cell>
        </row>
        <row r="117">
          <cell r="C117" t="str">
            <v>218-06</v>
          </cell>
          <cell r="D117">
            <v>1440000</v>
          </cell>
          <cell r="E117" t="str">
            <v>HONTZ</v>
          </cell>
        </row>
        <row r="118">
          <cell r="C118" t="str">
            <v>223-06</v>
          </cell>
          <cell r="D118">
            <v>1750000</v>
          </cell>
          <cell r="E118" t="str">
            <v>REBOLETTI</v>
          </cell>
        </row>
        <row r="119">
          <cell r="C119" t="str">
            <v>220-06</v>
          </cell>
          <cell r="D119">
            <v>1760000</v>
          </cell>
          <cell r="E119" t="str">
            <v>STRICKLAND</v>
          </cell>
        </row>
        <row r="120">
          <cell r="C120" t="str">
            <v>222-06</v>
          </cell>
          <cell r="D120">
            <v>1410000</v>
          </cell>
          <cell r="E120" t="str">
            <v>GOLIGHTLY</v>
          </cell>
        </row>
        <row r="121">
          <cell r="C121" t="str">
            <v>225-06</v>
          </cell>
          <cell r="D121">
            <v>1440000</v>
          </cell>
          <cell r="E121" t="str">
            <v>HONTZ</v>
          </cell>
        </row>
        <row r="122">
          <cell r="C122" t="str">
            <v>224-06</v>
          </cell>
          <cell r="D122">
            <v>1750000</v>
          </cell>
          <cell r="E122" t="str">
            <v>REBOLETTI</v>
          </cell>
        </row>
        <row r="123">
          <cell r="C123" t="str">
            <v>227-06</v>
          </cell>
          <cell r="D123">
            <v>1760000</v>
          </cell>
          <cell r="E123" t="str">
            <v>STRICKLAND</v>
          </cell>
        </row>
        <row r="124">
          <cell r="C124" t="str">
            <v>229-06</v>
          </cell>
          <cell r="D124">
            <v>1410000</v>
          </cell>
          <cell r="E124" t="str">
            <v>GOLIGHTLY</v>
          </cell>
        </row>
        <row r="125">
          <cell r="C125" t="str">
            <v>226-06</v>
          </cell>
          <cell r="D125">
            <v>1440000</v>
          </cell>
          <cell r="E125" t="str">
            <v>HONTZ</v>
          </cell>
        </row>
        <row r="126">
          <cell r="C126" t="str">
            <v>231-06</v>
          </cell>
          <cell r="D126">
            <v>1750000</v>
          </cell>
          <cell r="E126" t="str">
            <v>REBOLETTI</v>
          </cell>
        </row>
        <row r="127">
          <cell r="C127" t="str">
            <v>228-06</v>
          </cell>
          <cell r="D127">
            <v>1760000</v>
          </cell>
          <cell r="E127" t="str">
            <v>STRICKLAND</v>
          </cell>
        </row>
        <row r="128">
          <cell r="C128" t="str">
            <v>233-06</v>
          </cell>
          <cell r="D128">
            <v>1440000</v>
          </cell>
          <cell r="E128" t="str">
            <v>HONTZ</v>
          </cell>
        </row>
        <row r="129">
          <cell r="C129" t="str">
            <v>230-06</v>
          </cell>
          <cell r="D129">
            <v>1410000</v>
          </cell>
          <cell r="E129" t="str">
            <v>GOLIGHTLY</v>
          </cell>
        </row>
        <row r="130">
          <cell r="C130" t="str">
            <v>232-06</v>
          </cell>
          <cell r="D130">
            <v>1750000</v>
          </cell>
          <cell r="E130" t="str">
            <v>REBOLETTI</v>
          </cell>
        </row>
        <row r="131">
          <cell r="C131" t="str">
            <v>235-06</v>
          </cell>
          <cell r="D131">
            <v>1760000</v>
          </cell>
          <cell r="E131" t="str">
            <v>STRICKLAND</v>
          </cell>
        </row>
        <row r="132">
          <cell r="C132" t="str">
            <v>237-06</v>
          </cell>
          <cell r="D132">
            <v>1410000</v>
          </cell>
          <cell r="E132" t="str">
            <v>GOLIGHTLY</v>
          </cell>
        </row>
        <row r="133">
          <cell r="C133" t="str">
            <v>234-06</v>
          </cell>
          <cell r="D133">
            <v>1440000</v>
          </cell>
          <cell r="E133" t="str">
            <v>HONTZ</v>
          </cell>
        </row>
        <row r="134">
          <cell r="C134" t="str">
            <v>234-06</v>
          </cell>
          <cell r="D134">
            <v>1440000</v>
          </cell>
          <cell r="E134" t="str">
            <v>HONTZ</v>
          </cell>
        </row>
        <row r="135">
          <cell r="C135" t="str">
            <v>231-06</v>
          </cell>
          <cell r="D135">
            <v>1750000</v>
          </cell>
          <cell r="E135" t="str">
            <v>REBOLETTI</v>
          </cell>
        </row>
        <row r="136">
          <cell r="C136" t="str">
            <v>239-06</v>
          </cell>
          <cell r="D136">
            <v>1750000</v>
          </cell>
          <cell r="E136" t="str">
            <v>REBOLETTI</v>
          </cell>
        </row>
        <row r="137">
          <cell r="C137" t="str">
            <v>236-06</v>
          </cell>
          <cell r="D137">
            <v>1760000</v>
          </cell>
          <cell r="E137" t="str">
            <v>STRICKLAND</v>
          </cell>
        </row>
        <row r="138">
          <cell r="C138" t="str">
            <v>241-06</v>
          </cell>
          <cell r="D138">
            <v>1440000</v>
          </cell>
          <cell r="E138" t="str">
            <v>HONTZ</v>
          </cell>
        </row>
        <row r="139">
          <cell r="C139" t="str">
            <v>238-06</v>
          </cell>
          <cell r="D139">
            <v>1410000</v>
          </cell>
          <cell r="E139" t="str">
            <v>GOLIGHTLY</v>
          </cell>
        </row>
        <row r="140">
          <cell r="C140" t="str">
            <v>240-06</v>
          </cell>
          <cell r="D140">
            <v>1750000</v>
          </cell>
          <cell r="E140" t="str">
            <v>REBOLETTI</v>
          </cell>
        </row>
        <row r="141">
          <cell r="C141" t="str">
            <v>243-06</v>
          </cell>
          <cell r="D141">
            <v>1760000</v>
          </cell>
          <cell r="E141" t="str">
            <v>STRICKLAND</v>
          </cell>
        </row>
        <row r="142">
          <cell r="C142" t="str">
            <v>245-06</v>
          </cell>
          <cell r="D142">
            <v>1410000</v>
          </cell>
          <cell r="E142" t="str">
            <v>GOLIGHTLY</v>
          </cell>
        </row>
        <row r="143">
          <cell r="C143" t="str">
            <v>242-06</v>
          </cell>
          <cell r="D143">
            <v>1440000</v>
          </cell>
          <cell r="E143" t="str">
            <v>HONTZ</v>
          </cell>
        </row>
        <row r="144">
          <cell r="C144" t="str">
            <v>242-06</v>
          </cell>
          <cell r="D144">
            <v>1440000</v>
          </cell>
          <cell r="E144" t="str">
            <v>HONTZ</v>
          </cell>
        </row>
        <row r="145">
          <cell r="C145" t="str">
            <v>244-06</v>
          </cell>
          <cell r="D145">
            <v>1760000</v>
          </cell>
          <cell r="E145" t="str">
            <v>STRICKLAND</v>
          </cell>
        </row>
        <row r="146">
          <cell r="C146" t="str">
            <v>246-06</v>
          </cell>
          <cell r="D146">
            <v>1410000</v>
          </cell>
          <cell r="E146" t="str">
            <v>GOLIGHTLY</v>
          </cell>
        </row>
        <row r="147">
          <cell r="C147" t="str">
            <v>101-07</v>
          </cell>
          <cell r="D147">
            <v>1300000</v>
          </cell>
          <cell r="E147" t="str">
            <v>LEVIN</v>
          </cell>
        </row>
        <row r="148">
          <cell r="C148" t="str">
            <v>101-07</v>
          </cell>
          <cell r="D148">
            <v>1300000</v>
          </cell>
          <cell r="E148" t="str">
            <v>LEVIN</v>
          </cell>
        </row>
        <row r="149">
          <cell r="C149" t="str">
            <v>103-07</v>
          </cell>
          <cell r="D149">
            <v>1480000</v>
          </cell>
          <cell r="E149" t="str">
            <v>STURGEON</v>
          </cell>
        </row>
        <row r="150">
          <cell r="C150" t="str">
            <v>103-07</v>
          </cell>
          <cell r="D150">
            <v>1480000</v>
          </cell>
          <cell r="E150" t="str">
            <v>STURGEON</v>
          </cell>
        </row>
        <row r="151">
          <cell r="C151" t="str">
            <v>102-07</v>
          </cell>
          <cell r="D151">
            <v>1300000</v>
          </cell>
          <cell r="E151" t="str">
            <v>LEVIN</v>
          </cell>
        </row>
        <row r="152">
          <cell r="C152" t="str">
            <v>105-07</v>
          </cell>
          <cell r="D152">
            <v>1430000</v>
          </cell>
          <cell r="E152" t="str">
            <v>LEDERHAUSE</v>
          </cell>
        </row>
        <row r="153">
          <cell r="C153" t="str">
            <v>107-07</v>
          </cell>
          <cell r="D153">
            <v>1360000</v>
          </cell>
          <cell r="E153" t="str">
            <v>SANTIZO</v>
          </cell>
        </row>
        <row r="154">
          <cell r="C154" t="str">
            <v>104-07</v>
          </cell>
          <cell r="D154">
            <v>1480000</v>
          </cell>
          <cell r="E154" t="str">
            <v>STURGEON</v>
          </cell>
        </row>
        <row r="155">
          <cell r="C155" t="str">
            <v>109-07</v>
          </cell>
          <cell r="D155">
            <v>1310000</v>
          </cell>
          <cell r="E155" t="str">
            <v>MALAVE</v>
          </cell>
        </row>
        <row r="156">
          <cell r="C156" t="str">
            <v>111-07</v>
          </cell>
          <cell r="D156">
            <v>1100000</v>
          </cell>
          <cell r="E156" t="str">
            <v>GEBRETEKLE</v>
          </cell>
        </row>
        <row r="157">
          <cell r="C157" t="str">
            <v>106-07</v>
          </cell>
          <cell r="D157">
            <v>1430000</v>
          </cell>
          <cell r="E157" t="str">
            <v>LEDERHAUSE</v>
          </cell>
        </row>
        <row r="158">
          <cell r="C158" t="str">
            <v>113-07</v>
          </cell>
          <cell r="D158">
            <v>1300000</v>
          </cell>
          <cell r="E158" t="str">
            <v>LEVIN</v>
          </cell>
        </row>
        <row r="159">
          <cell r="C159" t="str">
            <v>111-07</v>
          </cell>
          <cell r="D159">
            <v>1100000</v>
          </cell>
          <cell r="E159" t="str">
            <v>GEBRETEKLE</v>
          </cell>
        </row>
        <row r="160">
          <cell r="C160" t="str">
            <v>108-07</v>
          </cell>
          <cell r="D160">
            <v>1360000</v>
          </cell>
          <cell r="E160" t="str">
            <v>SANTIZO</v>
          </cell>
        </row>
        <row r="161">
          <cell r="C161" t="str">
            <v>115-07</v>
          </cell>
          <cell r="D161">
            <v>1110000</v>
          </cell>
          <cell r="E161" t="str">
            <v>STARKS</v>
          </cell>
        </row>
        <row r="162">
          <cell r="C162" t="str">
            <v>117-07</v>
          </cell>
          <cell r="D162">
            <v>1480000</v>
          </cell>
          <cell r="E162" t="str">
            <v>STURGEON</v>
          </cell>
        </row>
        <row r="163">
          <cell r="C163" t="str">
            <v>110-07</v>
          </cell>
          <cell r="D163">
            <v>1310000</v>
          </cell>
          <cell r="E163" t="str">
            <v>MALAVE</v>
          </cell>
        </row>
        <row r="164">
          <cell r="C164" t="str">
            <v>112-07</v>
          </cell>
          <cell r="D164">
            <v>1100000</v>
          </cell>
          <cell r="E164" t="str">
            <v>GEBRETEKLE</v>
          </cell>
        </row>
        <row r="165">
          <cell r="C165" t="str">
            <v>119-07</v>
          </cell>
          <cell r="D165">
            <v>1430000</v>
          </cell>
          <cell r="E165" t="str">
            <v>LEDERHAUSE</v>
          </cell>
        </row>
        <row r="166">
          <cell r="C166" t="str">
            <v>114-07</v>
          </cell>
          <cell r="D166">
            <v>1300000</v>
          </cell>
          <cell r="E166" t="str">
            <v>LEVIN</v>
          </cell>
        </row>
        <row r="167">
          <cell r="C167" t="str">
            <v>121-07</v>
          </cell>
          <cell r="D167">
            <v>1360000</v>
          </cell>
          <cell r="E167" t="str">
            <v>SANTIZO</v>
          </cell>
        </row>
        <row r="168">
          <cell r="C168" t="str">
            <v>116-07</v>
          </cell>
          <cell r="D168">
            <v>1110000</v>
          </cell>
          <cell r="E168" t="str">
            <v>STARKS</v>
          </cell>
        </row>
        <row r="169">
          <cell r="C169" t="str">
            <v>123-07</v>
          </cell>
          <cell r="D169">
            <v>1310000</v>
          </cell>
          <cell r="E169" t="str">
            <v>MALAVE</v>
          </cell>
        </row>
        <row r="170">
          <cell r="C170" t="str">
            <v>118-07</v>
          </cell>
          <cell r="D170">
            <v>1480000</v>
          </cell>
          <cell r="E170" t="str">
            <v>STURGEON</v>
          </cell>
        </row>
        <row r="171">
          <cell r="C171" t="str">
            <v>111-07</v>
          </cell>
          <cell r="D171">
            <v>1100000</v>
          </cell>
          <cell r="E171" t="str">
            <v>GEBRETEKLE</v>
          </cell>
        </row>
        <row r="172">
          <cell r="C172" t="str">
            <v>120-07</v>
          </cell>
          <cell r="D172">
            <v>1430000</v>
          </cell>
          <cell r="E172" t="str">
            <v>LEDERHAUSE</v>
          </cell>
        </row>
        <row r="173">
          <cell r="C173" t="str">
            <v>127-07</v>
          </cell>
          <cell r="D173">
            <v>1300000</v>
          </cell>
          <cell r="E173" t="str">
            <v>LEVIN</v>
          </cell>
        </row>
        <row r="174">
          <cell r="C174" t="str">
            <v>129-07</v>
          </cell>
          <cell r="D174">
            <v>1110000</v>
          </cell>
          <cell r="E174" t="str">
            <v>STARKS</v>
          </cell>
        </row>
        <row r="175">
          <cell r="C175" t="str">
            <v>122-07</v>
          </cell>
          <cell r="D175">
            <v>1360000</v>
          </cell>
          <cell r="E175" t="str">
            <v>SANTIZO</v>
          </cell>
        </row>
        <row r="176">
          <cell r="C176" t="str">
            <v>124-07</v>
          </cell>
          <cell r="D176">
            <v>1310000</v>
          </cell>
          <cell r="E176" t="str">
            <v>MALAVE</v>
          </cell>
        </row>
        <row r="177">
          <cell r="C177" t="str">
            <v>131-07</v>
          </cell>
          <cell r="D177">
            <v>1480000</v>
          </cell>
          <cell r="E177" t="str">
            <v>STURGEON</v>
          </cell>
        </row>
        <row r="178">
          <cell r="C178" t="str">
            <v>133-07</v>
          </cell>
          <cell r="D178">
            <v>1430000</v>
          </cell>
          <cell r="E178" t="str">
            <v>LEDERHAUSE</v>
          </cell>
        </row>
        <row r="179">
          <cell r="C179" t="str">
            <v>133-07</v>
          </cell>
          <cell r="D179">
            <v>1430000</v>
          </cell>
          <cell r="E179" t="str">
            <v>LEDERHAUSE</v>
          </cell>
        </row>
        <row r="180">
          <cell r="C180" t="str">
            <v>126-07</v>
          </cell>
          <cell r="D180">
            <v>1100000</v>
          </cell>
          <cell r="E180" t="str">
            <v>GEBRETEKLE</v>
          </cell>
        </row>
        <row r="181">
          <cell r="C181" t="str">
            <v>133-07</v>
          </cell>
          <cell r="D181">
            <v>1430000</v>
          </cell>
          <cell r="E181" t="str">
            <v>LEDERHAUSE</v>
          </cell>
        </row>
        <row r="182">
          <cell r="C182" t="str">
            <v>128-07</v>
          </cell>
          <cell r="D182">
            <v>1300000</v>
          </cell>
          <cell r="E182" t="str">
            <v>LEVIN</v>
          </cell>
        </row>
        <row r="183">
          <cell r="C183" t="str">
            <v>135-07</v>
          </cell>
          <cell r="D183">
            <v>1360000</v>
          </cell>
          <cell r="E183" t="str">
            <v>SANTIZO</v>
          </cell>
        </row>
        <row r="184">
          <cell r="C184" t="str">
            <v>130-07</v>
          </cell>
          <cell r="D184">
            <v>1110000</v>
          </cell>
          <cell r="E184" t="str">
            <v>STARKS</v>
          </cell>
        </row>
        <row r="185">
          <cell r="C185" t="str">
            <v>137-07</v>
          </cell>
          <cell r="D185">
            <v>1310000</v>
          </cell>
          <cell r="E185" t="str">
            <v>MALAVE</v>
          </cell>
        </row>
        <row r="186">
          <cell r="C186" t="str">
            <v>111-07</v>
          </cell>
          <cell r="D186">
            <v>1100000</v>
          </cell>
          <cell r="E186" t="str">
            <v>GEBRETEKLE</v>
          </cell>
        </row>
        <row r="187">
          <cell r="C187" t="str">
            <v>132-07</v>
          </cell>
          <cell r="D187">
            <v>1480000</v>
          </cell>
          <cell r="E187" t="str">
            <v>STURGEON</v>
          </cell>
        </row>
        <row r="188">
          <cell r="C188" t="str">
            <v>141-07</v>
          </cell>
          <cell r="D188">
            <v>1300000</v>
          </cell>
          <cell r="E188" t="str">
            <v>LEVIN</v>
          </cell>
        </row>
        <row r="189">
          <cell r="C189" t="str">
            <v>134-07</v>
          </cell>
          <cell r="D189">
            <v>1430000</v>
          </cell>
          <cell r="E189" t="str">
            <v>LEDERHAUSE</v>
          </cell>
        </row>
        <row r="190">
          <cell r="C190" t="str">
            <v>136-07</v>
          </cell>
          <cell r="D190">
            <v>1360000</v>
          </cell>
          <cell r="E190" t="str">
            <v>SANTIZO</v>
          </cell>
        </row>
        <row r="191">
          <cell r="C191" t="str">
            <v>143-07</v>
          </cell>
          <cell r="D191">
            <v>1110000</v>
          </cell>
          <cell r="E191" t="str">
            <v>STARKS</v>
          </cell>
        </row>
        <row r="192">
          <cell r="C192" t="str">
            <v>138-07</v>
          </cell>
          <cell r="D192">
            <v>1310000</v>
          </cell>
          <cell r="E192" t="str">
            <v>MALAVE</v>
          </cell>
        </row>
        <row r="193">
          <cell r="C193" t="str">
            <v>145-07</v>
          </cell>
          <cell r="D193">
            <v>1480000</v>
          </cell>
          <cell r="E193" t="str">
            <v>STURGEON</v>
          </cell>
        </row>
        <row r="194">
          <cell r="C194" t="str">
            <v>140-07</v>
          </cell>
          <cell r="D194">
            <v>1100000</v>
          </cell>
          <cell r="E194" t="str">
            <v>GEBRETEKLE</v>
          </cell>
        </row>
        <row r="195">
          <cell r="C195" t="str">
            <v>147-07</v>
          </cell>
          <cell r="D195">
            <v>1430000</v>
          </cell>
          <cell r="E195" t="str">
            <v>LEDERHAUSE</v>
          </cell>
        </row>
        <row r="196">
          <cell r="C196" t="str">
            <v>138-07</v>
          </cell>
          <cell r="D196">
            <v>1310000</v>
          </cell>
          <cell r="E196" t="str">
            <v>MALAVE</v>
          </cell>
        </row>
        <row r="197">
          <cell r="C197" t="str">
            <v>147-07</v>
          </cell>
          <cell r="D197">
            <v>1430000</v>
          </cell>
          <cell r="E197" t="str">
            <v>LEDERHAUSE</v>
          </cell>
        </row>
        <row r="198">
          <cell r="C198" t="str">
            <v>142-07</v>
          </cell>
          <cell r="D198">
            <v>1300000</v>
          </cell>
          <cell r="E198" t="str">
            <v>LEVIN</v>
          </cell>
        </row>
        <row r="199">
          <cell r="C199" t="str">
            <v>149-07</v>
          </cell>
          <cell r="D199">
            <v>1360000</v>
          </cell>
          <cell r="E199" t="str">
            <v>SANTIZO</v>
          </cell>
        </row>
        <row r="200">
          <cell r="C200" t="str">
            <v>144-07</v>
          </cell>
          <cell r="D200">
            <v>1110000</v>
          </cell>
          <cell r="E200" t="str">
            <v>STARKS</v>
          </cell>
        </row>
        <row r="201">
          <cell r="C201" t="str">
            <v>151-07</v>
          </cell>
          <cell r="D201">
            <v>1310000</v>
          </cell>
          <cell r="E201" t="str">
            <v>MALAVE</v>
          </cell>
        </row>
        <row r="202">
          <cell r="C202" t="str">
            <v>153-07</v>
          </cell>
          <cell r="D202">
            <v>1490000</v>
          </cell>
          <cell r="E202" t="str">
            <v>BUTLER</v>
          </cell>
        </row>
        <row r="203">
          <cell r="C203" t="str">
            <v>146-07</v>
          </cell>
          <cell r="D203">
            <v>1480000</v>
          </cell>
          <cell r="E203" t="str">
            <v>STURGEON</v>
          </cell>
        </row>
        <row r="204">
          <cell r="C204" t="str">
            <v>148-07</v>
          </cell>
          <cell r="D204">
            <v>1430000</v>
          </cell>
          <cell r="E204" t="str">
            <v>LEDERHAUSE</v>
          </cell>
        </row>
        <row r="205">
          <cell r="C205" t="str">
            <v>155-07</v>
          </cell>
          <cell r="D205">
            <v>1100000</v>
          </cell>
          <cell r="E205" t="str">
            <v>GEBRETEKLE</v>
          </cell>
        </row>
        <row r="206">
          <cell r="C206" t="str">
            <v>150-07</v>
          </cell>
          <cell r="D206">
            <v>1360000</v>
          </cell>
          <cell r="E206" t="str">
            <v>SANTIZO</v>
          </cell>
        </row>
        <row r="207">
          <cell r="C207" t="str">
            <v>157-07</v>
          </cell>
          <cell r="D207">
            <v>1190000</v>
          </cell>
          <cell r="E207" t="str">
            <v>BRANNON</v>
          </cell>
        </row>
        <row r="208">
          <cell r="C208" t="str">
            <v>152-07</v>
          </cell>
          <cell r="D208">
            <v>1310000</v>
          </cell>
          <cell r="E208" t="str">
            <v>MALAVE</v>
          </cell>
        </row>
        <row r="209">
          <cell r="C209" t="str">
            <v>159-07</v>
          </cell>
          <cell r="D209">
            <v>1110000</v>
          </cell>
          <cell r="E209" t="str">
            <v>STARKS</v>
          </cell>
        </row>
        <row r="210">
          <cell r="C210" t="str">
            <v>154-07</v>
          </cell>
          <cell r="D210">
            <v>1490000</v>
          </cell>
          <cell r="E210" t="str">
            <v>BUTLER</v>
          </cell>
        </row>
        <row r="211">
          <cell r="C211" t="str">
            <v>161-07</v>
          </cell>
          <cell r="D211">
            <v>1500000</v>
          </cell>
          <cell r="E211" t="str">
            <v>GOODNIGHT</v>
          </cell>
        </row>
        <row r="212">
          <cell r="C212" t="str">
            <v>161-07</v>
          </cell>
          <cell r="D212">
            <v>1500000</v>
          </cell>
          <cell r="E212" t="str">
            <v>GOODNIGHT</v>
          </cell>
        </row>
        <row r="213">
          <cell r="C213" t="str">
            <v>161-07</v>
          </cell>
          <cell r="D213">
            <v>1500000</v>
          </cell>
          <cell r="E213" t="str">
            <v>GOODNIGHT</v>
          </cell>
        </row>
        <row r="214">
          <cell r="C214" t="str">
            <v>156-07</v>
          </cell>
          <cell r="D214">
            <v>1100000</v>
          </cell>
          <cell r="E214" t="str">
            <v>GEBRETEKLE</v>
          </cell>
        </row>
        <row r="215">
          <cell r="C215" t="str">
            <v>163-07</v>
          </cell>
          <cell r="D215">
            <v>940000</v>
          </cell>
          <cell r="E215" t="str">
            <v>BONDS</v>
          </cell>
        </row>
        <row r="216">
          <cell r="C216" t="str">
            <v>158-07</v>
          </cell>
          <cell r="D216">
            <v>1190000</v>
          </cell>
          <cell r="E216" t="str">
            <v>BRANNON</v>
          </cell>
        </row>
        <row r="217">
          <cell r="C217" t="str">
            <v>165-07</v>
          </cell>
          <cell r="D217">
            <v>1460000</v>
          </cell>
          <cell r="E217" t="str">
            <v>NELSON</v>
          </cell>
        </row>
        <row r="218">
          <cell r="C218" t="str">
            <v>167-07</v>
          </cell>
          <cell r="D218">
            <v>1490000</v>
          </cell>
          <cell r="E218" t="str">
            <v>BUTLER</v>
          </cell>
        </row>
        <row r="219">
          <cell r="C219" t="str">
            <v>160-07</v>
          </cell>
          <cell r="D219">
            <v>1110000</v>
          </cell>
          <cell r="E219" t="str">
            <v>STARKS</v>
          </cell>
        </row>
        <row r="220">
          <cell r="C220" t="str">
            <v>162-07</v>
          </cell>
          <cell r="D220">
            <v>1500000</v>
          </cell>
          <cell r="E220" t="str">
            <v>GOODNIGHT</v>
          </cell>
        </row>
        <row r="221">
          <cell r="C221" t="str">
            <v>169-07</v>
          </cell>
          <cell r="D221">
            <v>880000</v>
          </cell>
          <cell r="E221" t="str">
            <v>STEWART</v>
          </cell>
        </row>
        <row r="222">
          <cell r="C222" t="str">
            <v>164-07</v>
          </cell>
          <cell r="D222">
            <v>940000</v>
          </cell>
          <cell r="E222" t="str">
            <v>BONDS</v>
          </cell>
        </row>
        <row r="223">
          <cell r="C223" t="str">
            <v>171-07</v>
          </cell>
          <cell r="D223">
            <v>1190000</v>
          </cell>
          <cell r="E223" t="str">
            <v>BRANNON</v>
          </cell>
        </row>
        <row r="224">
          <cell r="C224" t="str">
            <v>166-07</v>
          </cell>
          <cell r="D224">
            <v>1460000</v>
          </cell>
          <cell r="E224" t="str">
            <v>NELSON</v>
          </cell>
        </row>
        <row r="225">
          <cell r="C225" t="str">
            <v>173-07</v>
          </cell>
          <cell r="D225">
            <v>950000</v>
          </cell>
          <cell r="E225" t="str">
            <v>WEBSTER</v>
          </cell>
        </row>
        <row r="226">
          <cell r="C226" t="str">
            <v>168-07</v>
          </cell>
          <cell r="D226">
            <v>1490000</v>
          </cell>
          <cell r="E226" t="str">
            <v>BUTLER</v>
          </cell>
        </row>
        <row r="227">
          <cell r="C227" t="str">
            <v>170-07</v>
          </cell>
          <cell r="D227">
            <v>880000</v>
          </cell>
          <cell r="E227" t="str">
            <v>STEWART</v>
          </cell>
        </row>
        <row r="228">
          <cell r="C228" t="str">
            <v>175-07</v>
          </cell>
          <cell r="D228">
            <v>1500000</v>
          </cell>
          <cell r="E228" t="str">
            <v>GOODNIGHT</v>
          </cell>
        </row>
        <row r="229">
          <cell r="C229" t="str">
            <v>175-07</v>
          </cell>
          <cell r="D229">
            <v>1500000</v>
          </cell>
          <cell r="E229" t="str">
            <v>GOODNIGHT</v>
          </cell>
        </row>
        <row r="230">
          <cell r="C230" t="str">
            <v>177-07</v>
          </cell>
          <cell r="D230">
            <v>940000</v>
          </cell>
          <cell r="E230" t="str">
            <v>BONDS</v>
          </cell>
        </row>
        <row r="231">
          <cell r="C231" t="str">
            <v>172-07</v>
          </cell>
          <cell r="D231">
            <v>1190000</v>
          </cell>
          <cell r="E231" t="str">
            <v>BRANNON</v>
          </cell>
        </row>
        <row r="232">
          <cell r="C232" t="str">
            <v>179-07</v>
          </cell>
          <cell r="D232">
            <v>1460000</v>
          </cell>
          <cell r="E232" t="str">
            <v>NELSON</v>
          </cell>
        </row>
        <row r="233">
          <cell r="C233" t="str">
            <v>174-07</v>
          </cell>
          <cell r="D233">
            <v>950000</v>
          </cell>
          <cell r="E233" t="str">
            <v>WEBSTER</v>
          </cell>
        </row>
        <row r="234">
          <cell r="C234" t="str">
            <v>181-07</v>
          </cell>
          <cell r="D234">
            <v>1490000</v>
          </cell>
          <cell r="E234" t="str">
            <v>BUTLER</v>
          </cell>
        </row>
        <row r="235">
          <cell r="C235" t="str">
            <v>176-07</v>
          </cell>
          <cell r="D235">
            <v>1500000</v>
          </cell>
          <cell r="E235" t="str">
            <v>GOODNIGHT</v>
          </cell>
        </row>
        <row r="236">
          <cell r="C236" t="str">
            <v>183-07</v>
          </cell>
          <cell r="D236">
            <v>880000</v>
          </cell>
          <cell r="E236" t="str">
            <v>STEWART</v>
          </cell>
        </row>
        <row r="237">
          <cell r="C237" t="str">
            <v>178-07</v>
          </cell>
          <cell r="D237">
            <v>940000</v>
          </cell>
          <cell r="E237" t="str">
            <v>BONDS</v>
          </cell>
        </row>
        <row r="238">
          <cell r="C238" t="str">
            <v>185-07</v>
          </cell>
          <cell r="D238">
            <v>1190000</v>
          </cell>
          <cell r="E238" t="str">
            <v>BRANNON</v>
          </cell>
        </row>
        <row r="239">
          <cell r="C239" t="str">
            <v>180-07</v>
          </cell>
          <cell r="D239">
            <v>1460000</v>
          </cell>
          <cell r="E239" t="str">
            <v>NELSON</v>
          </cell>
        </row>
        <row r="240">
          <cell r="C240" t="str">
            <v>187-07</v>
          </cell>
          <cell r="D240">
            <v>950000</v>
          </cell>
          <cell r="E240" t="str">
            <v>WEBSTER</v>
          </cell>
        </row>
        <row r="241">
          <cell r="C241" t="str">
            <v>182-07</v>
          </cell>
          <cell r="D241">
            <v>1490000</v>
          </cell>
          <cell r="E241" t="str">
            <v>BUTLER</v>
          </cell>
        </row>
        <row r="242">
          <cell r="C242" t="str">
            <v>189-07</v>
          </cell>
          <cell r="D242">
            <v>1500000</v>
          </cell>
          <cell r="E242" t="str">
            <v>GOODNIGHT</v>
          </cell>
        </row>
        <row r="243">
          <cell r="C243" t="str">
            <v>189-07</v>
          </cell>
          <cell r="D243">
            <v>1500000</v>
          </cell>
          <cell r="E243" t="str">
            <v>GOODNIGHT</v>
          </cell>
        </row>
        <row r="244">
          <cell r="C244" t="str">
            <v>189-07</v>
          </cell>
          <cell r="D244">
            <v>1500000</v>
          </cell>
          <cell r="E244" t="str">
            <v>GOODNIGHT</v>
          </cell>
        </row>
        <row r="245">
          <cell r="C245" t="str">
            <v>184-07</v>
          </cell>
          <cell r="D245">
            <v>880000</v>
          </cell>
          <cell r="E245" t="str">
            <v>STEWART</v>
          </cell>
        </row>
        <row r="246">
          <cell r="C246" t="str">
            <v>191-07</v>
          </cell>
          <cell r="D246">
            <v>940000</v>
          </cell>
          <cell r="E246" t="str">
            <v>BONDS</v>
          </cell>
        </row>
        <row r="247">
          <cell r="C247" t="str">
            <v>186-07</v>
          </cell>
          <cell r="D247">
            <v>1190000</v>
          </cell>
          <cell r="E247" t="str">
            <v>BRANNON</v>
          </cell>
        </row>
        <row r="248">
          <cell r="C248" t="str">
            <v>186-07</v>
          </cell>
          <cell r="D248">
            <v>1190000</v>
          </cell>
          <cell r="E248" t="str">
            <v>BRANNON</v>
          </cell>
        </row>
        <row r="249">
          <cell r="C249" t="str">
            <v>193-07</v>
          </cell>
          <cell r="D249">
            <v>1460000</v>
          </cell>
          <cell r="E249" t="str">
            <v>NELSON</v>
          </cell>
        </row>
        <row r="250">
          <cell r="C250" t="str">
            <v>188-07</v>
          </cell>
          <cell r="D250">
            <v>950000</v>
          </cell>
          <cell r="E250" t="str">
            <v>WEBSTER</v>
          </cell>
        </row>
        <row r="251">
          <cell r="C251" t="str">
            <v>195-07</v>
          </cell>
          <cell r="D251">
            <v>1510000</v>
          </cell>
          <cell r="E251" t="str">
            <v>COCA</v>
          </cell>
        </row>
        <row r="252">
          <cell r="C252" t="str">
            <v>190-07</v>
          </cell>
          <cell r="D252">
            <v>1500000</v>
          </cell>
          <cell r="E252" t="str">
            <v>GOODNIGHT</v>
          </cell>
        </row>
        <row r="253">
          <cell r="C253" t="str">
            <v>197-07</v>
          </cell>
          <cell r="D253">
            <v>880000</v>
          </cell>
          <cell r="E253" t="str">
            <v>STEWART</v>
          </cell>
        </row>
        <row r="254">
          <cell r="C254" t="str">
            <v>192-07</v>
          </cell>
          <cell r="D254">
            <v>940000</v>
          </cell>
          <cell r="E254" t="str">
            <v>BONDS</v>
          </cell>
        </row>
        <row r="255">
          <cell r="C255" t="str">
            <v>199-07</v>
          </cell>
          <cell r="D255">
            <v>1190000</v>
          </cell>
          <cell r="E255" t="str">
            <v>BRANNON</v>
          </cell>
        </row>
        <row r="256">
          <cell r="C256" t="str">
            <v>194-07</v>
          </cell>
          <cell r="D256">
            <v>1460000</v>
          </cell>
          <cell r="E256" t="str">
            <v>NELSON</v>
          </cell>
        </row>
        <row r="257">
          <cell r="C257" t="str">
            <v>201-07</v>
          </cell>
          <cell r="D257">
            <v>950000</v>
          </cell>
          <cell r="E257" t="str">
            <v>WEBSTER</v>
          </cell>
        </row>
        <row r="258">
          <cell r="C258" t="str">
            <v>196-07</v>
          </cell>
          <cell r="D258">
            <v>1510000</v>
          </cell>
          <cell r="E258" t="str">
            <v>COCA</v>
          </cell>
        </row>
        <row r="259">
          <cell r="C259" t="str">
            <v>196-07</v>
          </cell>
          <cell r="D259">
            <v>1510000</v>
          </cell>
          <cell r="E259" t="str">
            <v>COCA</v>
          </cell>
        </row>
        <row r="260">
          <cell r="C260" t="str">
            <v>196-07</v>
          </cell>
          <cell r="D260">
            <v>1510000</v>
          </cell>
          <cell r="E260" t="str">
            <v>COCA</v>
          </cell>
        </row>
        <row r="261">
          <cell r="C261" t="str">
            <v>203-07</v>
          </cell>
          <cell r="D261">
            <v>1500000</v>
          </cell>
          <cell r="E261" t="str">
            <v>GOODNIGHT</v>
          </cell>
        </row>
        <row r="262">
          <cell r="C262" t="str">
            <v>203-07</v>
          </cell>
          <cell r="D262">
            <v>1500000</v>
          </cell>
          <cell r="E262" t="str">
            <v>GOODNIGHT</v>
          </cell>
        </row>
        <row r="263">
          <cell r="C263" t="str">
            <v>198-07</v>
          </cell>
          <cell r="D263">
            <v>880000</v>
          </cell>
          <cell r="E263" t="str">
            <v>STEWART</v>
          </cell>
        </row>
        <row r="264">
          <cell r="C264" t="str">
            <v>205-07</v>
          </cell>
          <cell r="D264">
            <v>940000</v>
          </cell>
          <cell r="E264" t="str">
            <v>BONDS</v>
          </cell>
        </row>
        <row r="265">
          <cell r="C265" t="str">
            <v>200-07</v>
          </cell>
          <cell r="D265">
            <v>1190000</v>
          </cell>
          <cell r="E265" t="str">
            <v>BRANNON</v>
          </cell>
        </row>
        <row r="266">
          <cell r="C266" t="str">
            <v>207-07</v>
          </cell>
          <cell r="D266">
            <v>1460000</v>
          </cell>
          <cell r="E266" t="str">
            <v>NELSON</v>
          </cell>
        </row>
        <row r="267">
          <cell r="C267" t="str">
            <v>200-07</v>
          </cell>
          <cell r="D267">
            <v>1190000</v>
          </cell>
          <cell r="E267" t="str">
            <v>BRANNON</v>
          </cell>
        </row>
        <row r="268">
          <cell r="C268" t="str">
            <v>202-07</v>
          </cell>
          <cell r="D268">
            <v>950000</v>
          </cell>
          <cell r="E268" t="str">
            <v>WEBSTER</v>
          </cell>
        </row>
        <row r="269">
          <cell r="C269" t="str">
            <v>209-07</v>
          </cell>
          <cell r="D269">
            <v>1490000</v>
          </cell>
          <cell r="E269" t="str">
            <v>BUTLER</v>
          </cell>
        </row>
        <row r="270">
          <cell r="C270" t="str">
            <v>204-07</v>
          </cell>
          <cell r="D270">
            <v>1500000</v>
          </cell>
          <cell r="E270" t="str">
            <v>GOODNIGHT</v>
          </cell>
        </row>
        <row r="271">
          <cell r="C271" t="str">
            <v>211-07</v>
          </cell>
          <cell r="D271">
            <v>880000</v>
          </cell>
          <cell r="E271" t="str">
            <v>STEWART</v>
          </cell>
        </row>
        <row r="272">
          <cell r="C272" t="str">
            <v>206-07</v>
          </cell>
          <cell r="D272">
            <v>940000</v>
          </cell>
          <cell r="E272" t="str">
            <v>BONDS</v>
          </cell>
        </row>
        <row r="273">
          <cell r="C273" t="str">
            <v>213-07</v>
          </cell>
          <cell r="D273">
            <v>1180000</v>
          </cell>
          <cell r="E273" t="str">
            <v>LEVERE</v>
          </cell>
        </row>
        <row r="274">
          <cell r="C274" t="str">
            <v>208-07</v>
          </cell>
          <cell r="D274">
            <v>1460000</v>
          </cell>
          <cell r="E274" t="str">
            <v>NELSON</v>
          </cell>
        </row>
        <row r="275">
          <cell r="C275" t="str">
            <v>215-07</v>
          </cell>
          <cell r="D275">
            <v>950000</v>
          </cell>
          <cell r="E275" t="str">
            <v>WEBSTER</v>
          </cell>
        </row>
        <row r="276">
          <cell r="C276" t="str">
            <v>210-07</v>
          </cell>
          <cell r="D276">
            <v>1490000</v>
          </cell>
          <cell r="E276" t="str">
            <v>BUTLER</v>
          </cell>
        </row>
        <row r="277">
          <cell r="C277" t="str">
            <v>210-07</v>
          </cell>
          <cell r="D277">
            <v>1490000</v>
          </cell>
          <cell r="E277" t="str">
            <v>BUTLER</v>
          </cell>
        </row>
        <row r="278">
          <cell r="C278" t="str">
            <v>210-07</v>
          </cell>
          <cell r="D278">
            <v>1490000</v>
          </cell>
          <cell r="E278" t="str">
            <v>BUTLER</v>
          </cell>
        </row>
        <row r="279">
          <cell r="C279" t="str">
            <v>217-07</v>
          </cell>
          <cell r="D279">
            <v>1440000</v>
          </cell>
          <cell r="E279" t="str">
            <v>HONTZ</v>
          </cell>
        </row>
        <row r="280">
          <cell r="C280" t="str">
            <v>212-07</v>
          </cell>
          <cell r="D280">
            <v>880000</v>
          </cell>
          <cell r="E280" t="str">
            <v>STEWART</v>
          </cell>
        </row>
        <row r="281">
          <cell r="C281" t="str">
            <v>219-07</v>
          </cell>
          <cell r="D281">
            <v>1240000</v>
          </cell>
          <cell r="E281" t="str">
            <v>GRASTON</v>
          </cell>
        </row>
        <row r="282">
          <cell r="C282" t="str">
            <v>214-07</v>
          </cell>
          <cell r="D282">
            <v>1180000</v>
          </cell>
          <cell r="E282" t="str">
            <v>LEVERE</v>
          </cell>
        </row>
        <row r="283">
          <cell r="C283" t="str">
            <v>214-07</v>
          </cell>
          <cell r="D283">
            <v>1180000</v>
          </cell>
          <cell r="E283" t="str">
            <v>LEVERE</v>
          </cell>
        </row>
        <row r="284">
          <cell r="C284" t="str">
            <v>216-07</v>
          </cell>
          <cell r="D284">
            <v>950000</v>
          </cell>
          <cell r="E284" t="str">
            <v>WEBSTER</v>
          </cell>
        </row>
        <row r="285">
          <cell r="C285" t="str">
            <v>221-07</v>
          </cell>
          <cell r="D285">
            <v>1410000</v>
          </cell>
          <cell r="E285" t="str">
            <v>GOLIGHTLY</v>
          </cell>
        </row>
        <row r="286">
          <cell r="C286" t="str">
            <v>218-07</v>
          </cell>
          <cell r="D286">
            <v>1440000</v>
          </cell>
          <cell r="E286" t="str">
            <v>HONTZ</v>
          </cell>
        </row>
        <row r="287">
          <cell r="C287" t="str">
            <v>220-07</v>
          </cell>
          <cell r="D287">
            <v>1240000</v>
          </cell>
          <cell r="E287" t="str">
            <v>GRASTON</v>
          </cell>
        </row>
        <row r="288">
          <cell r="C288" t="str">
            <v>223-07</v>
          </cell>
          <cell r="D288">
            <v>1180000</v>
          </cell>
          <cell r="E288" t="str">
            <v>LEVERE</v>
          </cell>
        </row>
        <row r="289">
          <cell r="C289" t="str">
            <v>222-07</v>
          </cell>
          <cell r="D289">
            <v>1410000</v>
          </cell>
          <cell r="E289" t="str">
            <v>GOLIGHTLY</v>
          </cell>
        </row>
        <row r="290">
          <cell r="C290" t="str">
            <v>222-07</v>
          </cell>
          <cell r="D290">
            <v>1410000</v>
          </cell>
          <cell r="E290" t="str">
            <v>GOLIGHTLY</v>
          </cell>
        </row>
        <row r="291">
          <cell r="C291" t="str">
            <v>225-07</v>
          </cell>
          <cell r="D291">
            <v>1440000</v>
          </cell>
          <cell r="E291" t="str">
            <v>HONTZ</v>
          </cell>
        </row>
        <row r="292">
          <cell r="C292" t="str">
            <v>225-07</v>
          </cell>
          <cell r="D292">
            <v>1440000</v>
          </cell>
          <cell r="E292" t="str">
            <v>HONTZ</v>
          </cell>
        </row>
        <row r="293">
          <cell r="C293" t="str">
            <v>224-07</v>
          </cell>
          <cell r="D293">
            <v>1180000</v>
          </cell>
          <cell r="E293" t="str">
            <v>LEVERE</v>
          </cell>
        </row>
        <row r="294">
          <cell r="C294" t="str">
            <v>227-07</v>
          </cell>
          <cell r="D294">
            <v>1240000</v>
          </cell>
          <cell r="E294" t="str">
            <v>GRASTON</v>
          </cell>
        </row>
        <row r="295">
          <cell r="C295" t="str">
            <v>229-07</v>
          </cell>
          <cell r="D295">
            <v>1410000</v>
          </cell>
          <cell r="E295" t="str">
            <v>GOLIGHTLY</v>
          </cell>
        </row>
        <row r="296">
          <cell r="C296" t="str">
            <v>226-07</v>
          </cell>
          <cell r="D296">
            <v>1440000</v>
          </cell>
          <cell r="E296" t="str">
            <v>HONTZ</v>
          </cell>
        </row>
        <row r="297">
          <cell r="C297" t="str">
            <v>231-07</v>
          </cell>
          <cell r="D297">
            <v>1180000</v>
          </cell>
          <cell r="E297" t="str">
            <v>LEVERE</v>
          </cell>
        </row>
        <row r="298">
          <cell r="C298" t="str">
            <v>228-07</v>
          </cell>
          <cell r="D298">
            <v>1240000</v>
          </cell>
          <cell r="E298" t="str">
            <v>GRASTON</v>
          </cell>
        </row>
        <row r="299">
          <cell r="C299" t="str">
            <v>233-07</v>
          </cell>
          <cell r="D299">
            <v>1440000</v>
          </cell>
          <cell r="E299" t="str">
            <v>HONTZ</v>
          </cell>
        </row>
        <row r="300">
          <cell r="C300" t="str">
            <v>230-07</v>
          </cell>
          <cell r="D300">
            <v>1410000</v>
          </cell>
          <cell r="E300" t="str">
            <v>GOLIGHTLY</v>
          </cell>
        </row>
        <row r="301">
          <cell r="C301" t="str">
            <v>232-07</v>
          </cell>
          <cell r="D301">
            <v>1180000</v>
          </cell>
          <cell r="E301" t="str">
            <v>LEVERE</v>
          </cell>
        </row>
        <row r="302">
          <cell r="C302" t="str">
            <v>232-07</v>
          </cell>
          <cell r="D302">
            <v>1180000</v>
          </cell>
          <cell r="E302" t="str">
            <v>LEVERE</v>
          </cell>
        </row>
        <row r="303">
          <cell r="C303" t="str">
            <v>235-07</v>
          </cell>
          <cell r="D303">
            <v>1240000</v>
          </cell>
          <cell r="E303" t="str">
            <v>GRASTON</v>
          </cell>
        </row>
        <row r="304">
          <cell r="C304" t="str">
            <v>237-07</v>
          </cell>
          <cell r="D304">
            <v>1410000</v>
          </cell>
          <cell r="E304" t="str">
            <v>GOLIGHTLY</v>
          </cell>
        </row>
        <row r="305">
          <cell r="C305" t="str">
            <v>237-07</v>
          </cell>
          <cell r="D305">
            <v>1410000</v>
          </cell>
          <cell r="E305" t="str">
            <v>GOLIGHTLY</v>
          </cell>
        </row>
        <row r="306">
          <cell r="C306" t="str">
            <v>234-07</v>
          </cell>
          <cell r="D306">
            <v>1440000</v>
          </cell>
          <cell r="E306" t="str">
            <v>HONTZ</v>
          </cell>
        </row>
        <row r="307">
          <cell r="C307" t="str">
            <v>239-07</v>
          </cell>
          <cell r="D307">
            <v>1180000</v>
          </cell>
          <cell r="E307" t="str">
            <v>LEVERE</v>
          </cell>
        </row>
        <row r="308">
          <cell r="C308" t="str">
            <v>236-07</v>
          </cell>
          <cell r="D308">
            <v>1240000</v>
          </cell>
          <cell r="E308" t="str">
            <v>GRASTON</v>
          </cell>
        </row>
        <row r="309">
          <cell r="C309" t="str">
            <v>241-07</v>
          </cell>
          <cell r="D309">
            <v>1440000</v>
          </cell>
          <cell r="E309" t="str">
            <v>HONTZ</v>
          </cell>
        </row>
        <row r="310">
          <cell r="C310" t="str">
            <v>238-07</v>
          </cell>
          <cell r="D310">
            <v>1410000</v>
          </cell>
          <cell r="E310" t="str">
            <v>GOLIGHTLY</v>
          </cell>
        </row>
        <row r="311">
          <cell r="C311" t="str">
            <v>241-07</v>
          </cell>
          <cell r="D311">
            <v>1440000</v>
          </cell>
          <cell r="E311" t="str">
            <v>HONTZ</v>
          </cell>
        </row>
        <row r="312">
          <cell r="C312" t="str">
            <v>238-07</v>
          </cell>
          <cell r="D312">
            <v>1410000</v>
          </cell>
          <cell r="E312" t="str">
            <v>GOLIGHTLY</v>
          </cell>
        </row>
        <row r="313">
          <cell r="C313" t="str">
            <v>240-07</v>
          </cell>
          <cell r="D313">
            <v>1180000</v>
          </cell>
          <cell r="E313" t="str">
            <v>LEVERE</v>
          </cell>
        </row>
        <row r="314">
          <cell r="C314" t="str">
            <v>240-07</v>
          </cell>
          <cell r="D314">
            <v>1180000</v>
          </cell>
          <cell r="E314" t="str">
            <v>LEVERE</v>
          </cell>
        </row>
        <row r="315">
          <cell r="C315" t="str">
            <v>243-07</v>
          </cell>
          <cell r="D315">
            <v>1240000</v>
          </cell>
          <cell r="E315" t="str">
            <v>GRASTON</v>
          </cell>
        </row>
        <row r="316">
          <cell r="C316" t="str">
            <v>242-07</v>
          </cell>
          <cell r="D316">
            <v>1440000</v>
          </cell>
          <cell r="E316" t="str">
            <v>HONTZ</v>
          </cell>
        </row>
        <row r="317">
          <cell r="C317" t="str">
            <v>245-07</v>
          </cell>
          <cell r="D317">
            <v>1410000</v>
          </cell>
          <cell r="E317" t="str">
            <v>GOLIGHTLY</v>
          </cell>
        </row>
        <row r="318">
          <cell r="C318" t="str">
            <v>244-07</v>
          </cell>
          <cell r="D318">
            <v>1240000</v>
          </cell>
          <cell r="E318" t="str">
            <v>GRASTON</v>
          </cell>
        </row>
        <row r="319">
          <cell r="C319" t="str">
            <v>246-07</v>
          </cell>
          <cell r="D319">
            <v>1410000</v>
          </cell>
          <cell r="E319" t="str">
            <v>GOLIGHTLY</v>
          </cell>
        </row>
        <row r="320">
          <cell r="C320" t="str">
            <v>101-08</v>
          </cell>
          <cell r="D320">
            <v>1300000</v>
          </cell>
          <cell r="E320" t="str">
            <v>LEVIN</v>
          </cell>
        </row>
        <row r="321">
          <cell r="C321" t="str">
            <v>103-08</v>
          </cell>
          <cell r="D321">
            <v>1480000</v>
          </cell>
          <cell r="E321" t="str">
            <v>STURGEON</v>
          </cell>
        </row>
        <row r="322">
          <cell r="C322" t="str">
            <v>102-08</v>
          </cell>
          <cell r="D322">
            <v>1300000</v>
          </cell>
          <cell r="E322" t="str">
            <v>LEVIN</v>
          </cell>
        </row>
        <row r="323">
          <cell r="C323" t="str">
            <v>105-08</v>
          </cell>
          <cell r="D323">
            <v>1430000</v>
          </cell>
          <cell r="E323" t="str">
            <v>LEDERHAUSE</v>
          </cell>
        </row>
        <row r="324">
          <cell r="C324" t="str">
            <v>107-08</v>
          </cell>
          <cell r="D324">
            <v>1360000</v>
          </cell>
          <cell r="E324" t="str">
            <v>SANTIZO</v>
          </cell>
        </row>
        <row r="325">
          <cell r="C325" t="str">
            <v>104-08</v>
          </cell>
          <cell r="D325">
            <v>1480000</v>
          </cell>
          <cell r="E325" t="str">
            <v>STURGEON</v>
          </cell>
        </row>
        <row r="326">
          <cell r="C326" t="str">
            <v>109-08</v>
          </cell>
          <cell r="D326">
            <v>1310000</v>
          </cell>
          <cell r="E326" t="str">
            <v>MALAVE</v>
          </cell>
        </row>
        <row r="327">
          <cell r="C327" t="str">
            <v>111-08</v>
          </cell>
          <cell r="D327">
            <v>1100000</v>
          </cell>
          <cell r="E327" t="str">
            <v>GEBRETEKLE</v>
          </cell>
        </row>
        <row r="328">
          <cell r="C328" t="str">
            <v>113-08</v>
          </cell>
          <cell r="D328">
            <v>1300000</v>
          </cell>
          <cell r="E328" t="str">
            <v>LEVIN</v>
          </cell>
        </row>
        <row r="329">
          <cell r="C329" t="str">
            <v>106-08</v>
          </cell>
          <cell r="D329">
            <v>1430000</v>
          </cell>
          <cell r="E329" t="str">
            <v>LEDERHAUSE</v>
          </cell>
        </row>
        <row r="330">
          <cell r="C330" t="str">
            <v>108-08</v>
          </cell>
          <cell r="D330">
            <v>1360000</v>
          </cell>
          <cell r="E330" t="str">
            <v>SANTIZO</v>
          </cell>
        </row>
        <row r="331">
          <cell r="C331" t="str">
            <v>115-08</v>
          </cell>
          <cell r="D331">
            <v>1450000</v>
          </cell>
          <cell r="E331" t="str">
            <v>BRABO</v>
          </cell>
        </row>
        <row r="332">
          <cell r="C332" t="str">
            <v>110-08</v>
          </cell>
          <cell r="D332">
            <v>1310000</v>
          </cell>
          <cell r="E332" t="str">
            <v>MALAVE</v>
          </cell>
        </row>
        <row r="333">
          <cell r="C333" t="str">
            <v>117-08</v>
          </cell>
          <cell r="D333">
            <v>1480000</v>
          </cell>
          <cell r="E333" t="str">
            <v>STURGEON</v>
          </cell>
        </row>
        <row r="334">
          <cell r="C334" t="str">
            <v>112-08</v>
          </cell>
          <cell r="D334">
            <v>1100000</v>
          </cell>
          <cell r="E334" t="str">
            <v>GEBRETEKLE</v>
          </cell>
        </row>
        <row r="335">
          <cell r="C335" t="str">
            <v>112-08</v>
          </cell>
          <cell r="D335">
            <v>1100000</v>
          </cell>
          <cell r="E335" t="str">
            <v>GEBRETEKLE</v>
          </cell>
        </row>
        <row r="336">
          <cell r="C336" t="str">
            <v>112-08</v>
          </cell>
          <cell r="D336">
            <v>1100000</v>
          </cell>
          <cell r="E336" t="str">
            <v>GEBRETEKLE</v>
          </cell>
        </row>
        <row r="337">
          <cell r="C337" t="str">
            <v>119-08</v>
          </cell>
          <cell r="D337">
            <v>1430000</v>
          </cell>
          <cell r="E337" t="str">
            <v>LEDERHAUSE</v>
          </cell>
        </row>
        <row r="338">
          <cell r="C338" t="str">
            <v>114-08</v>
          </cell>
          <cell r="D338">
            <v>1300000</v>
          </cell>
          <cell r="E338" t="str">
            <v>LEVIN</v>
          </cell>
        </row>
        <row r="339">
          <cell r="C339" t="str">
            <v>121-08</v>
          </cell>
          <cell r="D339">
            <v>1360000</v>
          </cell>
          <cell r="E339" t="str">
            <v>SANTIZO</v>
          </cell>
        </row>
        <row r="340">
          <cell r="C340" t="str">
            <v>121-08</v>
          </cell>
          <cell r="D340">
            <v>1360000</v>
          </cell>
          <cell r="E340" t="str">
            <v>SANTIZO</v>
          </cell>
        </row>
        <row r="341">
          <cell r="C341" t="str">
            <v>116-08</v>
          </cell>
          <cell r="D341">
            <v>1450000</v>
          </cell>
          <cell r="E341" t="str">
            <v>BRABO</v>
          </cell>
        </row>
        <row r="342">
          <cell r="C342" t="str">
            <v>123-08</v>
          </cell>
          <cell r="D342">
            <v>1310000</v>
          </cell>
          <cell r="E342" t="str">
            <v>MALAVE</v>
          </cell>
        </row>
        <row r="343">
          <cell r="C343" t="str">
            <v>118-08</v>
          </cell>
          <cell r="D343">
            <v>1480000</v>
          </cell>
          <cell r="E343" t="str">
            <v>STURGEON</v>
          </cell>
        </row>
        <row r="344">
          <cell r="C344" t="str">
            <v>125-08</v>
          </cell>
          <cell r="D344">
            <v>1100000</v>
          </cell>
          <cell r="E344" t="str">
            <v>GEBRETEKLE</v>
          </cell>
        </row>
        <row r="345">
          <cell r="C345" t="str">
            <v>120-08</v>
          </cell>
          <cell r="D345">
            <v>1430000</v>
          </cell>
          <cell r="E345" t="str">
            <v>LEDERHAUSE</v>
          </cell>
        </row>
      </sheetData>
      <sheetData sheetId="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230-08</v>
          </cell>
          <cell r="D1">
            <v>1510000</v>
          </cell>
          <cell r="E1" t="str">
            <v>COCA</v>
          </cell>
        </row>
        <row r="2">
          <cell r="C2" t="str">
            <v>202-09</v>
          </cell>
          <cell r="D2">
            <v>950000</v>
          </cell>
          <cell r="E2" t="str">
            <v>WEBSTER</v>
          </cell>
        </row>
        <row r="3">
          <cell r="C3" t="str">
            <v>212-09</v>
          </cell>
          <cell r="D3">
            <v>1760000</v>
          </cell>
          <cell r="E3" t="str">
            <v>STRICKLAND</v>
          </cell>
        </row>
        <row r="4">
          <cell r="C4" t="str">
            <v>175-09</v>
          </cell>
          <cell r="D4">
            <v>1470000</v>
          </cell>
          <cell r="E4" t="str">
            <v>RIVERA</v>
          </cell>
        </row>
        <row r="5">
          <cell r="C5" t="str">
            <v>176-09</v>
          </cell>
          <cell r="D5">
            <v>1470000</v>
          </cell>
          <cell r="E5" t="str">
            <v>RIVERA</v>
          </cell>
        </row>
        <row r="6">
          <cell r="C6" t="str">
            <v>208-09</v>
          </cell>
          <cell r="D6">
            <v>1460000</v>
          </cell>
          <cell r="E6" t="str">
            <v>NELSON</v>
          </cell>
        </row>
        <row r="7">
          <cell r="C7" t="str">
            <v>218-09</v>
          </cell>
          <cell r="D7">
            <v>1770000</v>
          </cell>
          <cell r="E7" t="str">
            <v>BRUDER</v>
          </cell>
        </row>
        <row r="8">
          <cell r="C8" t="str">
            <v>235-09</v>
          </cell>
          <cell r="D8">
            <v>1280000</v>
          </cell>
          <cell r="E8" t="str">
            <v>BARTLETT</v>
          </cell>
        </row>
        <row r="9">
          <cell r="C9" t="str">
            <v>184-09</v>
          </cell>
          <cell r="D9">
            <v>1760000</v>
          </cell>
          <cell r="E9" t="str">
            <v>STRICKLAND</v>
          </cell>
        </row>
        <row r="10">
          <cell r="C10" t="str">
            <v>195-09</v>
          </cell>
          <cell r="D10">
            <v>1260000</v>
          </cell>
          <cell r="E10" t="str">
            <v>ACKERMAN</v>
          </cell>
        </row>
        <row r="11">
          <cell r="C11" t="str">
            <v>110-09</v>
          </cell>
          <cell r="D11">
            <v>1090000</v>
          </cell>
          <cell r="E11" t="str">
            <v>SPECTOR</v>
          </cell>
        </row>
        <row r="12">
          <cell r="C12" t="str">
            <v>222-09</v>
          </cell>
          <cell r="D12">
            <v>1140000</v>
          </cell>
          <cell r="E12" t="str">
            <v>YOUNG</v>
          </cell>
        </row>
        <row r="13">
          <cell r="C13" t="str">
            <v>228-08</v>
          </cell>
          <cell r="D13">
            <v>1280000</v>
          </cell>
          <cell r="E13" t="str">
            <v>BARTLETT</v>
          </cell>
        </row>
        <row r="14">
          <cell r="C14" t="str">
            <v>114-10</v>
          </cell>
          <cell r="D14">
            <v>1800000</v>
          </cell>
          <cell r="E14" t="str">
            <v>CHANDLER</v>
          </cell>
        </row>
        <row r="15">
          <cell r="C15" t="str">
            <v>149-09</v>
          </cell>
          <cell r="D15">
            <v>1830000</v>
          </cell>
          <cell r="E15" t="str">
            <v>YORK</v>
          </cell>
        </row>
        <row r="16">
          <cell r="C16" t="str">
            <v>168-09</v>
          </cell>
          <cell r="D16">
            <v>1260000</v>
          </cell>
          <cell r="E16" t="str">
            <v>ACKERMAN</v>
          </cell>
        </row>
        <row r="17">
          <cell r="C17" t="str">
            <v>114-09</v>
          </cell>
          <cell r="D17">
            <v>1300000</v>
          </cell>
          <cell r="E17" t="str">
            <v>LEVIN</v>
          </cell>
        </row>
        <row r="18">
          <cell r="C18" t="str">
            <v>166-09</v>
          </cell>
          <cell r="D18">
            <v>1460000</v>
          </cell>
          <cell r="E18" t="str">
            <v>NELSON</v>
          </cell>
        </row>
        <row r="19">
          <cell r="C19" t="str">
            <v>108-09</v>
          </cell>
          <cell r="D19">
            <v>1830000</v>
          </cell>
          <cell r="E19" t="str">
            <v>YORK</v>
          </cell>
        </row>
        <row r="20">
          <cell r="C20" t="str">
            <v>181-09</v>
          </cell>
          <cell r="D20">
            <v>1260000</v>
          </cell>
          <cell r="E20" t="str">
            <v>ACKERMAN</v>
          </cell>
        </row>
        <row r="21">
          <cell r="C21" t="str">
            <v>151-09</v>
          </cell>
          <cell r="D21">
            <v>1090000</v>
          </cell>
          <cell r="E21" t="str">
            <v>SPECTOR</v>
          </cell>
        </row>
        <row r="22">
          <cell r="C22" t="str">
            <v>229-09</v>
          </cell>
          <cell r="D22">
            <v>1140000</v>
          </cell>
          <cell r="E22" t="str">
            <v>YOUNG</v>
          </cell>
        </row>
        <row r="23">
          <cell r="C23" t="str">
            <v>101-09</v>
          </cell>
          <cell r="D23">
            <v>1300000</v>
          </cell>
          <cell r="E23" t="str">
            <v>LEVIN</v>
          </cell>
        </row>
        <row r="24">
          <cell r="C24" t="str">
            <v>178-09</v>
          </cell>
          <cell r="D24">
            <v>1740000</v>
          </cell>
          <cell r="E24" t="str">
            <v>STORY</v>
          </cell>
        </row>
        <row r="25">
          <cell r="C25" t="str">
            <v>244-08</v>
          </cell>
          <cell r="D25">
            <v>1280000</v>
          </cell>
          <cell r="E25" t="str">
            <v>BARTLETT</v>
          </cell>
        </row>
        <row r="26">
          <cell r="C26" t="str">
            <v>190-09</v>
          </cell>
          <cell r="D26">
            <v>1470000</v>
          </cell>
          <cell r="E26" t="str">
            <v>RIVERA</v>
          </cell>
        </row>
        <row r="27">
          <cell r="C27" t="str">
            <v>157-09</v>
          </cell>
          <cell r="D27">
            <v>1820000</v>
          </cell>
          <cell r="E27" t="str">
            <v>ADANE</v>
          </cell>
        </row>
        <row r="28">
          <cell r="C28" t="str">
            <v>243-09</v>
          </cell>
          <cell r="D28">
            <v>1280000</v>
          </cell>
          <cell r="E28" t="str">
            <v>BARTLETT</v>
          </cell>
        </row>
        <row r="29">
          <cell r="C29" t="str">
            <v>128-09</v>
          </cell>
          <cell r="D29">
            <v>1300000</v>
          </cell>
          <cell r="E29" t="str">
            <v>LEVIN</v>
          </cell>
        </row>
        <row r="30">
          <cell r="C30" t="str">
            <v>105-10</v>
          </cell>
          <cell r="D30">
            <v>1810000</v>
          </cell>
          <cell r="E30" t="str">
            <v>NEWELL</v>
          </cell>
        </row>
        <row r="31">
          <cell r="C31" t="str">
            <v>122-09</v>
          </cell>
          <cell r="D31">
            <v>1830000</v>
          </cell>
          <cell r="E31" t="str">
            <v>YORK</v>
          </cell>
        </row>
        <row r="32">
          <cell r="C32" t="str">
            <v>194-09</v>
          </cell>
          <cell r="D32">
            <v>1460000</v>
          </cell>
          <cell r="E32" t="str">
            <v>NELSON</v>
          </cell>
        </row>
        <row r="33">
          <cell r="C33" t="str">
            <v>120-09</v>
          </cell>
          <cell r="D33">
            <v>1200000</v>
          </cell>
          <cell r="E33" t="str">
            <v>CUSHING</v>
          </cell>
        </row>
        <row r="34">
          <cell r="C34" t="str">
            <v>203-09</v>
          </cell>
          <cell r="D34">
            <v>1470000</v>
          </cell>
          <cell r="E34" t="str">
            <v>RIVERA</v>
          </cell>
        </row>
        <row r="35">
          <cell r="C35" t="str">
            <v>123-10</v>
          </cell>
          <cell r="D35">
            <v>1260000</v>
          </cell>
          <cell r="E35" t="str">
            <v>ACKERMAN</v>
          </cell>
        </row>
        <row r="36">
          <cell r="C36" t="str">
            <v>238-09</v>
          </cell>
          <cell r="D36">
            <v>1140000</v>
          </cell>
          <cell r="E36" t="str">
            <v>YOUNG</v>
          </cell>
        </row>
        <row r="37">
          <cell r="C37" t="str">
            <v>121-10</v>
          </cell>
          <cell r="D37">
            <v>1830000</v>
          </cell>
          <cell r="E37" t="str">
            <v>YORK</v>
          </cell>
        </row>
        <row r="38">
          <cell r="C38" t="str">
            <v>222-08</v>
          </cell>
          <cell r="D38">
            <v>1510000</v>
          </cell>
          <cell r="E38" t="str">
            <v>COCA</v>
          </cell>
        </row>
        <row r="39">
          <cell r="C39" t="str">
            <v>241-09</v>
          </cell>
          <cell r="D39">
            <v>1770000</v>
          </cell>
          <cell r="E39" t="str">
            <v>BRUDER</v>
          </cell>
        </row>
        <row r="40">
          <cell r="C40" t="str">
            <v>311-08</v>
          </cell>
          <cell r="D40">
            <v>1140000</v>
          </cell>
          <cell r="E40" t="str">
            <v>YOUNG</v>
          </cell>
        </row>
        <row r="41">
          <cell r="C41" t="str">
            <v>106-10</v>
          </cell>
          <cell r="D41">
            <v>1810000</v>
          </cell>
          <cell r="E41" t="str">
            <v>NEWELL</v>
          </cell>
        </row>
        <row r="42">
          <cell r="C42" t="str">
            <v>224-08</v>
          </cell>
          <cell r="D42">
            <v>1140000</v>
          </cell>
          <cell r="E42" t="str">
            <v>YOUNG</v>
          </cell>
        </row>
        <row r="43">
          <cell r="C43" t="str">
            <v>242-09</v>
          </cell>
          <cell r="D43">
            <v>1770000</v>
          </cell>
          <cell r="E43" t="str">
            <v>BRUDER</v>
          </cell>
        </row>
        <row r="44">
          <cell r="C44" t="str">
            <v>113-09</v>
          </cell>
          <cell r="D44">
            <v>1300000</v>
          </cell>
          <cell r="E44" t="str">
            <v>LEVIN</v>
          </cell>
        </row>
        <row r="45">
          <cell r="C45" t="str">
            <v>236-09</v>
          </cell>
          <cell r="D45">
            <v>1280000</v>
          </cell>
          <cell r="E45" t="str">
            <v>BARTLETT</v>
          </cell>
        </row>
        <row r="46">
          <cell r="C46" t="str">
            <v>115-09</v>
          </cell>
          <cell r="D46">
            <v>1310000</v>
          </cell>
          <cell r="E46" t="str">
            <v>MALAVE</v>
          </cell>
        </row>
        <row r="47">
          <cell r="C47" t="str">
            <v>230-09</v>
          </cell>
          <cell r="D47">
            <v>1140000</v>
          </cell>
          <cell r="E47" t="str">
            <v>YOUNG</v>
          </cell>
        </row>
        <row r="48">
          <cell r="C48" t="str">
            <v>235-08</v>
          </cell>
          <cell r="D48">
            <v>1280000</v>
          </cell>
          <cell r="E48" t="str">
            <v>BARTLETT</v>
          </cell>
        </row>
        <row r="49">
          <cell r="C49" t="str">
            <v>117-10</v>
          </cell>
          <cell r="D49">
            <v>1110000</v>
          </cell>
          <cell r="E49" t="str">
            <v>STARKS</v>
          </cell>
        </row>
        <row r="50">
          <cell r="C50" t="str">
            <v>237-08</v>
          </cell>
          <cell r="D50">
            <v>1510000</v>
          </cell>
          <cell r="E50" t="str">
            <v>COCA</v>
          </cell>
        </row>
        <row r="51">
          <cell r="C51" t="str">
            <v>113-10</v>
          </cell>
          <cell r="D51">
            <v>1800000</v>
          </cell>
          <cell r="E51" t="str">
            <v>CHANDLER</v>
          </cell>
        </row>
        <row r="52">
          <cell r="C52" t="str">
            <v>236-08</v>
          </cell>
          <cell r="D52">
            <v>1280000</v>
          </cell>
          <cell r="E52" t="str">
            <v>BARTLETT</v>
          </cell>
        </row>
        <row r="53">
          <cell r="C53" t="str">
            <v>103-10</v>
          </cell>
          <cell r="D53">
            <v>1110000</v>
          </cell>
          <cell r="E53" t="str">
            <v>STARKS</v>
          </cell>
        </row>
        <row r="54">
          <cell r="C54" t="str">
            <v>243-08</v>
          </cell>
          <cell r="D54">
            <v>1280000</v>
          </cell>
          <cell r="E54" t="str">
            <v>BARTLETT</v>
          </cell>
        </row>
        <row r="55">
          <cell r="C55" t="str">
            <v>188-09</v>
          </cell>
          <cell r="D55">
            <v>950000</v>
          </cell>
          <cell r="E55" t="str">
            <v>WEBSTER</v>
          </cell>
        </row>
        <row r="56">
          <cell r="C56" t="str">
            <v>104-09</v>
          </cell>
          <cell r="D56">
            <v>1800000</v>
          </cell>
          <cell r="E56" t="str">
            <v>CHANDLER</v>
          </cell>
        </row>
        <row r="57">
          <cell r="C57" t="str">
            <v>174-09</v>
          </cell>
          <cell r="D57">
            <v>950000</v>
          </cell>
          <cell r="E57" t="str">
            <v>WEBSTER</v>
          </cell>
        </row>
        <row r="58">
          <cell r="C58" t="str">
            <v>137-09</v>
          </cell>
          <cell r="D58">
            <v>1090000</v>
          </cell>
          <cell r="E58" t="str">
            <v>SPECTOR</v>
          </cell>
        </row>
        <row r="59">
          <cell r="C59" t="str">
            <v>167-09</v>
          </cell>
          <cell r="D59">
            <v>1260000</v>
          </cell>
          <cell r="E59" t="str">
            <v>ACKERMAN</v>
          </cell>
        </row>
        <row r="60">
          <cell r="C60" t="str">
            <v>130-09</v>
          </cell>
          <cell r="D60">
            <v>1310000</v>
          </cell>
          <cell r="E60" t="str">
            <v>MALAVE</v>
          </cell>
        </row>
        <row r="61">
          <cell r="C61" t="str">
            <v>135-09</v>
          </cell>
          <cell r="D61">
            <v>1830000</v>
          </cell>
          <cell r="E61" t="str">
            <v>YORK</v>
          </cell>
        </row>
        <row r="62">
          <cell r="C62" t="str">
            <v>134-09</v>
          </cell>
          <cell r="D62">
            <v>1200000</v>
          </cell>
          <cell r="E62" t="str">
            <v>CUSHING</v>
          </cell>
        </row>
        <row r="63">
          <cell r="C63" t="str">
            <v>123-09</v>
          </cell>
          <cell r="D63">
            <v>1090000</v>
          </cell>
          <cell r="E63" t="str">
            <v>SPECTOR</v>
          </cell>
        </row>
        <row r="64">
          <cell r="C64" t="str">
            <v>138-09</v>
          </cell>
          <cell r="D64">
            <v>1090000</v>
          </cell>
          <cell r="E64" t="str">
            <v>SPECTOR</v>
          </cell>
        </row>
        <row r="65">
          <cell r="C65" t="str">
            <v>234-08</v>
          </cell>
          <cell r="D65">
            <v>1440000</v>
          </cell>
          <cell r="E65" t="str">
            <v>HONTZ</v>
          </cell>
        </row>
        <row r="66">
          <cell r="C66" t="str">
            <v>166-09</v>
          </cell>
          <cell r="D66">
            <v>1460000</v>
          </cell>
          <cell r="E66" t="str">
            <v>NELSON</v>
          </cell>
        </row>
        <row r="67">
          <cell r="C67" t="str">
            <v>186-09</v>
          </cell>
          <cell r="D67">
            <v>1820000</v>
          </cell>
          <cell r="E67" t="str">
            <v>ADANE</v>
          </cell>
        </row>
        <row r="68">
          <cell r="C68" t="str">
            <v>192-09</v>
          </cell>
          <cell r="D68">
            <v>1740000</v>
          </cell>
          <cell r="E68" t="str">
            <v>STORY</v>
          </cell>
        </row>
        <row r="69">
          <cell r="C69" t="str">
            <v>191-09</v>
          </cell>
          <cell r="D69">
            <v>1740000</v>
          </cell>
          <cell r="E69" t="str">
            <v>STORY</v>
          </cell>
        </row>
        <row r="70">
          <cell r="C70" t="str">
            <v>211-09</v>
          </cell>
          <cell r="D70">
            <v>1760000</v>
          </cell>
          <cell r="E70" t="str">
            <v>STRICKLAND</v>
          </cell>
        </row>
        <row r="71">
          <cell r="C71" t="str">
            <v>187-09</v>
          </cell>
          <cell r="D71">
            <v>950000</v>
          </cell>
          <cell r="E71" t="str">
            <v>WEBSTER</v>
          </cell>
        </row>
        <row r="72">
          <cell r="C72" t="str">
            <v>206-09</v>
          </cell>
          <cell r="D72">
            <v>1740000</v>
          </cell>
          <cell r="E72" t="str">
            <v>STORY</v>
          </cell>
        </row>
        <row r="73">
          <cell r="C73" t="str">
            <v>177-09</v>
          </cell>
          <cell r="D73">
            <v>1740000</v>
          </cell>
          <cell r="E73" t="str">
            <v>STORY</v>
          </cell>
        </row>
        <row r="74">
          <cell r="C74" t="str">
            <v>216-09</v>
          </cell>
          <cell r="D74">
            <v>950000</v>
          </cell>
          <cell r="E74" t="str">
            <v>WEBSTER</v>
          </cell>
        </row>
        <row r="75">
          <cell r="C75" t="str">
            <v>169-09</v>
          </cell>
          <cell r="D75">
            <v>1760000</v>
          </cell>
          <cell r="E75" t="str">
            <v>STRICKLAND</v>
          </cell>
        </row>
        <row r="76">
          <cell r="C76" t="str">
            <v>103-10</v>
          </cell>
          <cell r="D76">
            <v>1110000</v>
          </cell>
          <cell r="E76" t="str">
            <v>STARKS</v>
          </cell>
        </row>
        <row r="77">
          <cell r="C77" t="str">
            <v>154-09</v>
          </cell>
          <cell r="D77">
            <v>1260000</v>
          </cell>
          <cell r="E77" t="str">
            <v>ACKERMAN</v>
          </cell>
        </row>
        <row r="78">
          <cell r="C78" t="str">
            <v>103-10</v>
          </cell>
          <cell r="D78">
            <v>1110000</v>
          </cell>
          <cell r="E78" t="str">
            <v>STARKS</v>
          </cell>
        </row>
        <row r="79">
          <cell r="C79" t="str">
            <v>152-09</v>
          </cell>
          <cell r="D79">
            <v>1090000</v>
          </cell>
          <cell r="E79" t="str">
            <v>SPECTOR</v>
          </cell>
        </row>
        <row r="80">
          <cell r="C80" t="str">
            <v>112-10</v>
          </cell>
          <cell r="D80">
            <v>1840000</v>
          </cell>
          <cell r="E80" t="str">
            <v>CANFIELD</v>
          </cell>
        </row>
        <row r="81">
          <cell r="C81" t="str">
            <v>148-09</v>
          </cell>
          <cell r="D81">
            <v>1200000</v>
          </cell>
          <cell r="E81" t="str">
            <v>CUSHING</v>
          </cell>
        </row>
        <row r="82">
          <cell r="C82" t="str">
            <v>233-09</v>
          </cell>
          <cell r="D82">
            <v>1770000</v>
          </cell>
          <cell r="E82" t="str">
            <v>BRUDER</v>
          </cell>
        </row>
        <row r="83">
          <cell r="C83" t="str">
            <v>141-09</v>
          </cell>
          <cell r="D83">
            <v>1300000</v>
          </cell>
          <cell r="E83" t="str">
            <v>LEVIN</v>
          </cell>
        </row>
        <row r="84">
          <cell r="C84" t="str">
            <v>235-09</v>
          </cell>
          <cell r="D84">
            <v>1280000</v>
          </cell>
          <cell r="E84" t="str">
            <v>BARTLETT</v>
          </cell>
        </row>
        <row r="85">
          <cell r="C85" t="str">
            <v>111-09</v>
          </cell>
          <cell r="D85">
            <v>1840000</v>
          </cell>
          <cell r="E85" t="str">
            <v>CANFIELD</v>
          </cell>
        </row>
        <row r="86">
          <cell r="C86" t="str">
            <v>234-09</v>
          </cell>
          <cell r="D86">
            <v>1770000</v>
          </cell>
          <cell r="E86" t="str">
            <v>BRUDER</v>
          </cell>
        </row>
        <row r="87">
          <cell r="C87" t="str">
            <v>231-08</v>
          </cell>
          <cell r="D87">
            <v>1140000</v>
          </cell>
          <cell r="E87" t="str">
            <v>YOUNG</v>
          </cell>
        </row>
        <row r="88">
          <cell r="C88" t="str">
            <v>311-09</v>
          </cell>
          <cell r="D88">
            <v>970000</v>
          </cell>
          <cell r="E88" t="str">
            <v>JACKSON</v>
          </cell>
        </row>
        <row r="89">
          <cell r="C89" t="str">
            <v>171-09</v>
          </cell>
          <cell r="D89">
            <v>1820000</v>
          </cell>
          <cell r="E89" t="str">
            <v>ADANE</v>
          </cell>
        </row>
        <row r="90">
          <cell r="C90" t="str">
            <v>244-09</v>
          </cell>
          <cell r="D90">
            <v>1280000</v>
          </cell>
          <cell r="E90" t="str">
            <v>BARTLETT</v>
          </cell>
        </row>
        <row r="91">
          <cell r="C91" t="str">
            <v>162-09</v>
          </cell>
          <cell r="D91">
            <v>1470000</v>
          </cell>
          <cell r="E91" t="str">
            <v>RIVERA</v>
          </cell>
        </row>
        <row r="92">
          <cell r="C92" t="str">
            <v>114-10</v>
          </cell>
          <cell r="D92">
            <v>1800000</v>
          </cell>
          <cell r="E92" t="str">
            <v>CHANDLER</v>
          </cell>
        </row>
        <row r="93">
          <cell r="C93" t="str">
            <v>155-09</v>
          </cell>
          <cell r="D93">
            <v>1840000</v>
          </cell>
          <cell r="E93" t="str">
            <v>CANFIELD</v>
          </cell>
        </row>
        <row r="94">
          <cell r="C94" t="str">
            <v>116-09</v>
          </cell>
          <cell r="D94">
            <v>1310000</v>
          </cell>
          <cell r="E94" t="str">
            <v>MALAVE</v>
          </cell>
        </row>
        <row r="95">
          <cell r="C95" t="str">
            <v>147-09</v>
          </cell>
          <cell r="D95">
            <v>1200000</v>
          </cell>
          <cell r="E95" t="str">
            <v>CUSHING</v>
          </cell>
        </row>
        <row r="96">
          <cell r="C96" t="str">
            <v>131-09</v>
          </cell>
          <cell r="D96">
            <v>1800000</v>
          </cell>
          <cell r="E96" t="str">
            <v>CHANDLER</v>
          </cell>
        </row>
        <row r="97">
          <cell r="C97" t="str">
            <v>126-09</v>
          </cell>
          <cell r="D97">
            <v>1840000</v>
          </cell>
          <cell r="E97" t="str">
            <v>CANFIELD</v>
          </cell>
        </row>
        <row r="98">
          <cell r="C98" t="str">
            <v>142-09</v>
          </cell>
          <cell r="D98">
            <v>1300000</v>
          </cell>
          <cell r="E98" t="str">
            <v>LEVIN</v>
          </cell>
        </row>
        <row r="99">
          <cell r="C99" t="str">
            <v>109-09</v>
          </cell>
          <cell r="D99">
            <v>1090000</v>
          </cell>
          <cell r="E99" t="str">
            <v>SPECTOR</v>
          </cell>
        </row>
        <row r="100">
          <cell r="C100" t="str">
            <v>150-09</v>
          </cell>
          <cell r="D100">
            <v>1830000</v>
          </cell>
          <cell r="E100" t="str">
            <v>YORK</v>
          </cell>
        </row>
        <row r="101">
          <cell r="C101" t="str">
            <v>243-08</v>
          </cell>
          <cell r="D101">
            <v>1280000</v>
          </cell>
          <cell r="E101" t="str">
            <v>BARTLETT</v>
          </cell>
        </row>
        <row r="102">
          <cell r="C102" t="str">
            <v>169-09</v>
          </cell>
          <cell r="D102">
            <v>1760000</v>
          </cell>
          <cell r="E102" t="str">
            <v>STRICKLAND</v>
          </cell>
        </row>
        <row r="103">
          <cell r="C103" t="str">
            <v>226-08</v>
          </cell>
          <cell r="D103">
            <v>1440000</v>
          </cell>
          <cell r="E103" t="str">
            <v>HONTZ</v>
          </cell>
        </row>
        <row r="104">
          <cell r="C104" t="str">
            <v>172-09</v>
          </cell>
          <cell r="D104">
            <v>1820000</v>
          </cell>
          <cell r="E104" t="str">
            <v>ADANE</v>
          </cell>
        </row>
        <row r="105">
          <cell r="C105" t="str">
            <v>224-09</v>
          </cell>
          <cell r="D105">
            <v>970000</v>
          </cell>
          <cell r="E105" t="str">
            <v>JACKSON</v>
          </cell>
        </row>
        <row r="106">
          <cell r="C106" t="str">
            <v>121-09</v>
          </cell>
          <cell r="D106">
            <v>1830000</v>
          </cell>
          <cell r="E106" t="str">
            <v>YORK</v>
          </cell>
        </row>
        <row r="107">
          <cell r="C107" t="str">
            <v>220-09</v>
          </cell>
          <cell r="D107">
            <v>1280000</v>
          </cell>
          <cell r="E107" t="str">
            <v>BARTLETT</v>
          </cell>
        </row>
        <row r="108">
          <cell r="C108" t="str">
            <v>125-09</v>
          </cell>
          <cell r="D108">
            <v>1840000</v>
          </cell>
          <cell r="E108" t="str">
            <v>CANFIELD</v>
          </cell>
        </row>
        <row r="109">
          <cell r="C109" t="str">
            <v>214-09</v>
          </cell>
          <cell r="D109">
            <v>970000</v>
          </cell>
          <cell r="E109" t="str">
            <v>JACKSON</v>
          </cell>
        </row>
        <row r="110">
          <cell r="C110" t="str">
            <v>127-09</v>
          </cell>
          <cell r="D110">
            <v>1300000</v>
          </cell>
          <cell r="E110" t="str">
            <v>LEVIN</v>
          </cell>
        </row>
        <row r="111">
          <cell r="C111" t="str">
            <v>219-09</v>
          </cell>
          <cell r="D111">
            <v>1280000</v>
          </cell>
          <cell r="E111" t="str">
            <v>BARTLETT</v>
          </cell>
        </row>
        <row r="112">
          <cell r="C112" t="str">
            <v>129-09</v>
          </cell>
          <cell r="D112">
            <v>1310000</v>
          </cell>
          <cell r="E112" t="str">
            <v>MALAVE</v>
          </cell>
        </row>
        <row r="113">
          <cell r="C113" t="str">
            <v>217-09</v>
          </cell>
          <cell r="D113">
            <v>1770000</v>
          </cell>
          <cell r="E113" t="str">
            <v>BRUDER</v>
          </cell>
        </row>
        <row r="114">
          <cell r="C114" t="str">
            <v>139-09</v>
          </cell>
          <cell r="D114">
            <v>1840000</v>
          </cell>
          <cell r="E114" t="str">
            <v>CANFIELD</v>
          </cell>
        </row>
        <row r="115">
          <cell r="C115" t="str">
            <v>210-09</v>
          </cell>
          <cell r="D115">
            <v>1140000</v>
          </cell>
          <cell r="E115" t="str">
            <v>YOUNG</v>
          </cell>
        </row>
        <row r="116">
          <cell r="C116" t="str">
            <v>153-09</v>
          </cell>
          <cell r="D116">
            <v>1260000</v>
          </cell>
          <cell r="E116" t="str">
            <v>ACKERMAN</v>
          </cell>
        </row>
        <row r="117">
          <cell r="C117" t="str">
            <v>200-09</v>
          </cell>
          <cell r="D117">
            <v>1820000</v>
          </cell>
          <cell r="E117" t="str">
            <v>ADANE</v>
          </cell>
        </row>
        <row r="118">
          <cell r="C118" t="str">
            <v>159-09</v>
          </cell>
          <cell r="D118">
            <v>1310000</v>
          </cell>
          <cell r="E118" t="str">
            <v>MALAVE</v>
          </cell>
        </row>
        <row r="119">
          <cell r="C119" t="str">
            <v>198-09</v>
          </cell>
          <cell r="D119">
            <v>1760000</v>
          </cell>
          <cell r="E119" t="str">
            <v>STRICKLAND</v>
          </cell>
        </row>
        <row r="120">
          <cell r="C120" t="str">
            <v>158-09</v>
          </cell>
          <cell r="D120">
            <v>1820000</v>
          </cell>
          <cell r="E120" t="str">
            <v>ADANE</v>
          </cell>
        </row>
        <row r="121">
          <cell r="C121" t="str">
            <v>205-09</v>
          </cell>
          <cell r="D121">
            <v>1740000</v>
          </cell>
          <cell r="E121" t="str">
            <v>STORY</v>
          </cell>
        </row>
        <row r="122">
          <cell r="C122" t="str">
            <v>197-09</v>
          </cell>
          <cell r="D122">
            <v>1760000</v>
          </cell>
          <cell r="E122" t="str">
            <v>STRICKLAND</v>
          </cell>
        </row>
        <row r="123">
          <cell r="C123" t="str">
            <v>109-10</v>
          </cell>
          <cell r="D123">
            <v>1260000</v>
          </cell>
          <cell r="E123" t="str">
            <v>ACKERMAN</v>
          </cell>
        </row>
        <row r="124">
          <cell r="C124" t="str">
            <v>221-09</v>
          </cell>
          <cell r="D124">
            <v>1140000</v>
          </cell>
          <cell r="E124" t="str">
            <v>YOUNG</v>
          </cell>
        </row>
        <row r="125">
          <cell r="C125" t="str">
            <v>118-10</v>
          </cell>
          <cell r="D125">
            <v>1110000</v>
          </cell>
          <cell r="E125" t="str">
            <v>STARKS</v>
          </cell>
        </row>
        <row r="126">
          <cell r="C126" t="str">
            <v>111-10</v>
          </cell>
          <cell r="D126">
            <v>1840000</v>
          </cell>
          <cell r="E126" t="str">
            <v>CANFIELD</v>
          </cell>
        </row>
        <row r="127">
          <cell r="C127" t="str">
            <v>116-10</v>
          </cell>
          <cell r="D127">
            <v>1090000</v>
          </cell>
          <cell r="E127" t="str">
            <v>SPECTOR</v>
          </cell>
        </row>
        <row r="128">
          <cell r="C128" t="str">
            <v>225-08</v>
          </cell>
          <cell r="D128">
            <v>1440000</v>
          </cell>
          <cell r="E128" t="str">
            <v>HONTZ</v>
          </cell>
        </row>
        <row r="129">
          <cell r="C129" t="str">
            <v>110-10</v>
          </cell>
          <cell r="D129">
            <v>1260000</v>
          </cell>
          <cell r="E129" t="str">
            <v>ACKERMAN</v>
          </cell>
        </row>
        <row r="130">
          <cell r="C130" t="str">
            <v>241-08</v>
          </cell>
          <cell r="D130">
            <v>1440000</v>
          </cell>
          <cell r="E130" t="str">
            <v>HONTZ</v>
          </cell>
        </row>
        <row r="131">
          <cell r="C131" t="str">
            <v>104-10</v>
          </cell>
          <cell r="D131">
            <v>1110000</v>
          </cell>
          <cell r="E131" t="str">
            <v>STARKS</v>
          </cell>
        </row>
        <row r="132">
          <cell r="C132" t="str">
            <v>124-09</v>
          </cell>
          <cell r="D132">
            <v>1090000</v>
          </cell>
          <cell r="E132" t="str">
            <v>SPECTOR</v>
          </cell>
        </row>
        <row r="133">
          <cell r="C133" t="str">
            <v>120-10</v>
          </cell>
          <cell r="D133">
            <v>1810000</v>
          </cell>
          <cell r="E133" t="str">
            <v>NEWELL</v>
          </cell>
        </row>
        <row r="134">
          <cell r="C134" t="str">
            <v>132-09</v>
          </cell>
          <cell r="D134">
            <v>1800000</v>
          </cell>
          <cell r="E134" t="str">
            <v>CHANDLER</v>
          </cell>
        </row>
        <row r="135">
          <cell r="C135" t="str">
            <v>125-10</v>
          </cell>
          <cell r="D135">
            <v>1840000</v>
          </cell>
          <cell r="E135" t="str">
            <v>CANFIELD</v>
          </cell>
        </row>
        <row r="136">
          <cell r="C136" t="str">
            <v>144-09</v>
          </cell>
          <cell r="D136">
            <v>1310000</v>
          </cell>
          <cell r="E136" t="str">
            <v>MALAVE</v>
          </cell>
        </row>
        <row r="137">
          <cell r="C137" t="str">
            <v>114-10</v>
          </cell>
          <cell r="D137">
            <v>1800000</v>
          </cell>
          <cell r="E137" t="str">
            <v>CHANDLER</v>
          </cell>
        </row>
        <row r="138">
          <cell r="C138" t="str">
            <v>146-09</v>
          </cell>
          <cell r="D138">
            <v>1800000</v>
          </cell>
          <cell r="E138" t="str">
            <v>CHANDLER</v>
          </cell>
        </row>
        <row r="139">
          <cell r="C139" t="str">
            <v>102-10</v>
          </cell>
          <cell r="D139">
            <v>1800000</v>
          </cell>
          <cell r="E139" t="str">
            <v>CHANDLER</v>
          </cell>
        </row>
        <row r="140">
          <cell r="C140" t="str">
            <v>233-08</v>
          </cell>
          <cell r="D140">
            <v>1440000</v>
          </cell>
          <cell r="E140" t="str">
            <v>HONTZ</v>
          </cell>
        </row>
        <row r="141">
          <cell r="C141" t="str">
            <v>239-09</v>
          </cell>
          <cell r="D141">
            <v>970000</v>
          </cell>
          <cell r="E141" t="str">
            <v>JACKSON</v>
          </cell>
        </row>
        <row r="142">
          <cell r="C142" t="str">
            <v>239-08</v>
          </cell>
          <cell r="D142">
            <v>1140000</v>
          </cell>
          <cell r="E142" t="str">
            <v>YOUNG</v>
          </cell>
        </row>
        <row r="143">
          <cell r="C143" t="str">
            <v>225-09</v>
          </cell>
          <cell r="D143">
            <v>1770000</v>
          </cell>
          <cell r="E143" t="str">
            <v>BRUDER</v>
          </cell>
        </row>
        <row r="144">
          <cell r="C144" t="str">
            <v>229-08</v>
          </cell>
          <cell r="D144">
            <v>1510000</v>
          </cell>
          <cell r="E144" t="str">
            <v>COCA</v>
          </cell>
        </row>
        <row r="145">
          <cell r="C145" t="str">
            <v>223-09</v>
          </cell>
          <cell r="D145">
            <v>970000</v>
          </cell>
          <cell r="E145" t="str">
            <v>JACKSON</v>
          </cell>
        </row>
        <row r="146">
          <cell r="C146" t="str">
            <v>240-08</v>
          </cell>
          <cell r="D146">
            <v>1140000</v>
          </cell>
          <cell r="E146" t="str">
            <v>YOUNG</v>
          </cell>
        </row>
        <row r="147">
          <cell r="C147" t="str">
            <v>186-09</v>
          </cell>
          <cell r="D147">
            <v>1820000</v>
          </cell>
          <cell r="E147" t="str">
            <v>ADANE</v>
          </cell>
        </row>
        <row r="148">
          <cell r="C148" t="str">
            <v>103-09</v>
          </cell>
          <cell r="D148">
            <v>1800000</v>
          </cell>
          <cell r="E148" t="str">
            <v>CHANDLER</v>
          </cell>
        </row>
        <row r="149">
          <cell r="C149" t="str">
            <v>189-09</v>
          </cell>
          <cell r="D149">
            <v>1470000</v>
          </cell>
          <cell r="E149" t="str">
            <v>RIVERA</v>
          </cell>
        </row>
        <row r="150">
          <cell r="C150" t="str">
            <v>112-09</v>
          </cell>
          <cell r="D150">
            <v>1840000</v>
          </cell>
          <cell r="E150" t="str">
            <v>CANFIELD</v>
          </cell>
        </row>
        <row r="151">
          <cell r="C151" t="str">
            <v>180-09</v>
          </cell>
          <cell r="D151">
            <v>1460000</v>
          </cell>
          <cell r="E151" t="str">
            <v>NELSON</v>
          </cell>
        </row>
        <row r="152">
          <cell r="C152" t="str">
            <v>305-08</v>
          </cell>
          <cell r="D152">
            <v>880000</v>
          </cell>
          <cell r="E152" t="str">
            <v>STEWART</v>
          </cell>
        </row>
        <row r="153">
          <cell r="C153" t="str">
            <v>185-09</v>
          </cell>
          <cell r="D153">
            <v>1820000</v>
          </cell>
          <cell r="E153" t="str">
            <v>ADANE</v>
          </cell>
        </row>
        <row r="154">
          <cell r="C154" t="str">
            <v>143-09</v>
          </cell>
          <cell r="D154">
            <v>1310000</v>
          </cell>
          <cell r="E154" t="str">
            <v>MALAVE</v>
          </cell>
        </row>
        <row r="155">
          <cell r="C155" t="str">
            <v>170-09</v>
          </cell>
          <cell r="D155">
            <v>1760000</v>
          </cell>
          <cell r="E155" t="str">
            <v>STRICKLAND</v>
          </cell>
        </row>
        <row r="156">
          <cell r="C156" t="str">
            <v>161-09</v>
          </cell>
          <cell r="D156">
            <v>1470000</v>
          </cell>
          <cell r="E156" t="str">
            <v>RIVERA</v>
          </cell>
        </row>
        <row r="157">
          <cell r="C157" t="str">
            <v>169-09</v>
          </cell>
          <cell r="D157">
            <v>890000</v>
          </cell>
          <cell r="E157" t="str">
            <v>LOZA</v>
          </cell>
        </row>
        <row r="158">
          <cell r="C158" t="str">
            <v>165-09</v>
          </cell>
          <cell r="D158">
            <v>1460000</v>
          </cell>
          <cell r="E158" t="str">
            <v>NELSON</v>
          </cell>
        </row>
        <row r="159">
          <cell r="C159" t="str">
            <v>163-09</v>
          </cell>
          <cell r="D159">
            <v>1740000</v>
          </cell>
          <cell r="E159" t="str">
            <v>STORY</v>
          </cell>
        </row>
        <row r="160">
          <cell r="C160" t="str">
            <v>160-09</v>
          </cell>
          <cell r="D160">
            <v>1310000</v>
          </cell>
          <cell r="E160" t="str">
            <v>MALAVE</v>
          </cell>
        </row>
        <row r="161">
          <cell r="C161" t="str">
            <v>156-09</v>
          </cell>
          <cell r="D161">
            <v>1840000</v>
          </cell>
          <cell r="E161" t="str">
            <v>CANFIELD</v>
          </cell>
        </row>
        <row r="162">
          <cell r="C162" t="str">
            <v>164-09</v>
          </cell>
          <cell r="D162">
            <v>1740000</v>
          </cell>
          <cell r="E162" t="str">
            <v>STORY</v>
          </cell>
        </row>
        <row r="163">
          <cell r="C163" t="str">
            <v>120-09</v>
          </cell>
          <cell r="D163">
            <v>1200000</v>
          </cell>
          <cell r="E163" t="str">
            <v>CUSHING</v>
          </cell>
        </row>
        <row r="164">
          <cell r="C164" t="str">
            <v>166-09</v>
          </cell>
          <cell r="D164">
            <v>1460000</v>
          </cell>
          <cell r="E164" t="str">
            <v>NELSON</v>
          </cell>
        </row>
        <row r="165">
          <cell r="C165" t="str">
            <v>117-09</v>
          </cell>
          <cell r="D165">
            <v>1800000</v>
          </cell>
          <cell r="E165" t="str">
            <v>CHANDLER</v>
          </cell>
        </row>
        <row r="166">
          <cell r="C166" t="str">
            <v>179-09</v>
          </cell>
          <cell r="D166">
            <v>1460000</v>
          </cell>
          <cell r="E166" t="str">
            <v>NELSON</v>
          </cell>
        </row>
        <row r="167">
          <cell r="C167" t="str">
            <v>102-09</v>
          </cell>
          <cell r="D167">
            <v>1300000</v>
          </cell>
          <cell r="E167" t="str">
            <v>LEVIN</v>
          </cell>
        </row>
        <row r="168">
          <cell r="C168" t="str">
            <v>183-09</v>
          </cell>
          <cell r="D168">
            <v>1760000</v>
          </cell>
          <cell r="E168" t="str">
            <v>STRICKLAND</v>
          </cell>
        </row>
        <row r="169">
          <cell r="C169" t="str">
            <v>215-09</v>
          </cell>
          <cell r="D169">
            <v>950000</v>
          </cell>
          <cell r="E169" t="str">
            <v>WEBSTER</v>
          </cell>
        </row>
        <row r="170">
          <cell r="C170" t="str">
            <v>182-09</v>
          </cell>
          <cell r="D170">
            <v>1260000</v>
          </cell>
          <cell r="E170" t="str">
            <v>ACKERMAN</v>
          </cell>
        </row>
        <row r="171">
          <cell r="C171" t="str">
            <v>140-09</v>
          </cell>
          <cell r="D171">
            <v>1840000</v>
          </cell>
          <cell r="E171" t="str">
            <v>CANFIELD</v>
          </cell>
        </row>
        <row r="172">
          <cell r="C172" t="str">
            <v>193-09</v>
          </cell>
          <cell r="D172">
            <v>1460000</v>
          </cell>
          <cell r="E172" t="str">
            <v>NELSON</v>
          </cell>
        </row>
        <row r="173">
          <cell r="C173" t="str">
            <v>106-09</v>
          </cell>
          <cell r="D173">
            <v>1810000</v>
          </cell>
          <cell r="E173" t="str">
            <v>NEWELL</v>
          </cell>
        </row>
        <row r="174">
          <cell r="C174" t="str">
            <v>204-09</v>
          </cell>
          <cell r="D174">
            <v>1470000</v>
          </cell>
          <cell r="E174" t="str">
            <v>RIVERA</v>
          </cell>
        </row>
        <row r="175">
          <cell r="C175" t="str">
            <v>107-09</v>
          </cell>
          <cell r="D175">
            <v>1830000</v>
          </cell>
          <cell r="E175" t="str">
            <v>YORK</v>
          </cell>
        </row>
        <row r="176">
          <cell r="C176" t="str">
            <v>226-09</v>
          </cell>
          <cell r="D176">
            <v>1770000</v>
          </cell>
          <cell r="E176" t="str">
            <v>BRUDER</v>
          </cell>
        </row>
        <row r="177">
          <cell r="C177" t="str">
            <v>228-08</v>
          </cell>
          <cell r="D177">
            <v>1280000</v>
          </cell>
          <cell r="E177" t="str">
            <v>BARTLETT</v>
          </cell>
        </row>
        <row r="178">
          <cell r="C178" t="str">
            <v>232-09</v>
          </cell>
          <cell r="D178">
            <v>970000</v>
          </cell>
          <cell r="E178" t="str">
            <v>JACKSON</v>
          </cell>
        </row>
        <row r="179">
          <cell r="C179" t="str">
            <v>231-09</v>
          </cell>
          <cell r="D179">
            <v>970000</v>
          </cell>
          <cell r="E179" t="str">
            <v>JACKSON</v>
          </cell>
        </row>
        <row r="180">
          <cell r="C180" t="str">
            <v>237-09</v>
          </cell>
          <cell r="D180">
            <v>1140000</v>
          </cell>
          <cell r="E180" t="str">
            <v>YOUNG</v>
          </cell>
        </row>
        <row r="181">
          <cell r="C181" t="str">
            <v>219-09</v>
          </cell>
          <cell r="D181">
            <v>1280000</v>
          </cell>
          <cell r="E181" t="str">
            <v>BARTLETT</v>
          </cell>
        </row>
        <row r="182">
          <cell r="C182" t="str">
            <v>238-09</v>
          </cell>
          <cell r="D182">
            <v>1140000</v>
          </cell>
          <cell r="E182" t="str">
            <v>YOUNG</v>
          </cell>
        </row>
        <row r="183">
          <cell r="C183" t="str">
            <v>145-09</v>
          </cell>
          <cell r="D183">
            <v>1800000</v>
          </cell>
          <cell r="E183" t="str">
            <v>CHANDLER</v>
          </cell>
        </row>
        <row r="184">
          <cell r="C184" t="str">
            <v>108-10</v>
          </cell>
          <cell r="D184">
            <v>1830000</v>
          </cell>
          <cell r="E184" t="str">
            <v>YORK</v>
          </cell>
        </row>
        <row r="185">
          <cell r="C185" t="str">
            <v>120-09</v>
          </cell>
          <cell r="D185">
            <v>1810000</v>
          </cell>
          <cell r="E185" t="str">
            <v>NEWELL</v>
          </cell>
        </row>
        <row r="186">
          <cell r="C186" t="str">
            <v>115-10</v>
          </cell>
          <cell r="D186">
            <v>1090000</v>
          </cell>
          <cell r="E186" t="str">
            <v>SPECTOR</v>
          </cell>
        </row>
        <row r="187">
          <cell r="C187" t="str">
            <v>118-09</v>
          </cell>
          <cell r="D187">
            <v>1800000</v>
          </cell>
          <cell r="E187" t="str">
            <v>CHANDLER</v>
          </cell>
        </row>
        <row r="188">
          <cell r="C188" t="str">
            <v>119-10</v>
          </cell>
          <cell r="D188">
            <v>1810000</v>
          </cell>
          <cell r="E188" t="str">
            <v>NEWELL</v>
          </cell>
        </row>
        <row r="189">
          <cell r="C189" t="str">
            <v>119-09</v>
          </cell>
          <cell r="D189">
            <v>1810000</v>
          </cell>
          <cell r="E189" t="str">
            <v>NEWELL</v>
          </cell>
        </row>
        <row r="190">
          <cell r="C190" t="str">
            <v>199-09</v>
          </cell>
          <cell r="D190">
            <v>1820000</v>
          </cell>
          <cell r="E190" t="str">
            <v>ADANE</v>
          </cell>
        </row>
        <row r="191">
          <cell r="C191" t="str">
            <v>106-09</v>
          </cell>
          <cell r="D191">
            <v>1810000</v>
          </cell>
          <cell r="E191" t="str">
            <v>NEWELL</v>
          </cell>
        </row>
        <row r="192">
          <cell r="C192" t="str">
            <v>213-09</v>
          </cell>
          <cell r="D192">
            <v>970000</v>
          </cell>
          <cell r="E192" t="str">
            <v>JACKSON</v>
          </cell>
        </row>
        <row r="193">
          <cell r="C193" t="str">
            <v>105-09</v>
          </cell>
          <cell r="D193">
            <v>1810000</v>
          </cell>
          <cell r="E193" t="str">
            <v>NEWELL</v>
          </cell>
        </row>
        <row r="194">
          <cell r="C194" t="str">
            <v>240-09</v>
          </cell>
          <cell r="D194">
            <v>970000</v>
          </cell>
          <cell r="E194" t="str">
            <v>JACKSON</v>
          </cell>
        </row>
        <row r="195">
          <cell r="C195" t="str">
            <v>242-08</v>
          </cell>
          <cell r="D195">
            <v>1440000</v>
          </cell>
          <cell r="E195" t="str">
            <v>HONTZ</v>
          </cell>
        </row>
        <row r="196">
          <cell r="C196" t="str">
            <v>101-10</v>
          </cell>
          <cell r="D196">
            <v>1800000</v>
          </cell>
          <cell r="E196" t="str">
            <v>CHANDLER</v>
          </cell>
        </row>
        <row r="197">
          <cell r="C197" t="str">
            <v>243-08</v>
          </cell>
          <cell r="D197">
            <v>1280000</v>
          </cell>
          <cell r="E197" t="str">
            <v>BARTLETT</v>
          </cell>
        </row>
        <row r="198">
          <cell r="C198" t="str">
            <v>107-10</v>
          </cell>
          <cell r="D198">
            <v>1830000</v>
          </cell>
          <cell r="E198" t="str">
            <v>YORK</v>
          </cell>
        </row>
        <row r="199">
          <cell r="C199" t="str">
            <v>238-08</v>
          </cell>
          <cell r="D199">
            <v>1510000</v>
          </cell>
          <cell r="E199" t="str">
            <v>COCA</v>
          </cell>
        </row>
        <row r="200">
          <cell r="C200" t="str">
            <v>201-09</v>
          </cell>
          <cell r="D200">
            <v>950000</v>
          </cell>
          <cell r="E200" t="str">
            <v>WEBSTER</v>
          </cell>
        </row>
        <row r="201">
          <cell r="C201" t="str">
            <v>232-08</v>
          </cell>
          <cell r="D201">
            <v>1140000</v>
          </cell>
          <cell r="E201" t="str">
            <v>YOUNG</v>
          </cell>
        </row>
        <row r="202">
          <cell r="C202" t="str">
            <v>228-09</v>
          </cell>
          <cell r="D202">
            <v>1280000</v>
          </cell>
          <cell r="E202" t="str">
            <v>BARTLETT</v>
          </cell>
        </row>
        <row r="203">
          <cell r="C203" t="str">
            <v>227-08</v>
          </cell>
          <cell r="D203">
            <v>1280000</v>
          </cell>
          <cell r="E203" t="str">
            <v>BARTLETT</v>
          </cell>
        </row>
        <row r="204">
          <cell r="C204" t="str">
            <v>237-09</v>
          </cell>
          <cell r="D204">
            <v>1140000</v>
          </cell>
          <cell r="E204" t="str">
            <v>YOUNG</v>
          </cell>
        </row>
        <row r="205">
          <cell r="C205" t="str">
            <v>223-08</v>
          </cell>
          <cell r="D205">
            <v>1140000</v>
          </cell>
          <cell r="E205" t="str">
            <v>YOUNG</v>
          </cell>
        </row>
        <row r="206">
          <cell r="C206" t="str">
            <v>102-10</v>
          </cell>
          <cell r="D206">
            <v>1800000</v>
          </cell>
          <cell r="E206" t="str">
            <v>CHANDLER</v>
          </cell>
        </row>
        <row r="207">
          <cell r="C207" t="str">
            <v>220-08</v>
          </cell>
          <cell r="D207">
            <v>1280000</v>
          </cell>
          <cell r="E207" t="str">
            <v>BARTLETT</v>
          </cell>
        </row>
        <row r="208">
          <cell r="C208" t="str">
            <v>112-10</v>
          </cell>
          <cell r="D208">
            <v>1840000</v>
          </cell>
          <cell r="E208" t="str">
            <v>CANFIELD</v>
          </cell>
        </row>
        <row r="209">
          <cell r="C209" t="str">
            <v>218-08</v>
          </cell>
          <cell r="D209">
            <v>1440000</v>
          </cell>
          <cell r="E209" t="str">
            <v>HONTZ</v>
          </cell>
        </row>
        <row r="210">
          <cell r="C210" t="str">
            <v>114-10</v>
          </cell>
          <cell r="D210">
            <v>1800000</v>
          </cell>
          <cell r="E210" t="str">
            <v>CHANDLER</v>
          </cell>
        </row>
        <row r="211">
          <cell r="C211" t="str">
            <v>232-09</v>
          </cell>
          <cell r="D211">
            <v>970000</v>
          </cell>
          <cell r="E211" t="str">
            <v>JACKSON</v>
          </cell>
        </row>
        <row r="212">
          <cell r="C212" t="str">
            <v>127-10</v>
          </cell>
          <cell r="D212">
            <v>1800000</v>
          </cell>
          <cell r="E212" t="str">
            <v>CHANDLER</v>
          </cell>
        </row>
        <row r="213">
          <cell r="C213" t="str">
            <v>209-09</v>
          </cell>
          <cell r="D213">
            <v>1140000</v>
          </cell>
          <cell r="E213" t="str">
            <v>YOUNG</v>
          </cell>
        </row>
        <row r="214">
          <cell r="C214" t="str">
            <v>196-09</v>
          </cell>
          <cell r="D214">
            <v>1260000</v>
          </cell>
          <cell r="E214" t="str">
            <v>ACKERMAN</v>
          </cell>
        </row>
        <row r="215">
          <cell r="C215" t="str">
            <v>173-09</v>
          </cell>
          <cell r="D215">
            <v>950000</v>
          </cell>
          <cell r="E215" t="str">
            <v>WEBSTER</v>
          </cell>
        </row>
        <row r="216">
          <cell r="C216" t="str">
            <v>227-09</v>
          </cell>
          <cell r="D216">
            <v>1280000</v>
          </cell>
          <cell r="E216" t="str">
            <v>BARTLETT</v>
          </cell>
        </row>
        <row r="217">
          <cell r="C217" t="str">
            <v>136-09</v>
          </cell>
          <cell r="D217">
            <v>1830000</v>
          </cell>
          <cell r="E217" t="str">
            <v>YORK</v>
          </cell>
        </row>
        <row r="218">
          <cell r="C218" t="str">
            <v>230-09</v>
          </cell>
          <cell r="D218">
            <v>1140000</v>
          </cell>
          <cell r="E218" t="str">
            <v>YOUNG</v>
          </cell>
        </row>
        <row r="219">
          <cell r="C219" t="str">
            <v>207-09</v>
          </cell>
          <cell r="D219">
            <v>1460000</v>
          </cell>
          <cell r="E219" t="str">
            <v>NELSON</v>
          </cell>
        </row>
      </sheetData>
      <sheetData sheetId="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102-10</v>
          </cell>
          <cell r="D1">
            <v>1800000</v>
          </cell>
          <cell r="E1" t="str">
            <v>CHANDLER</v>
          </cell>
        </row>
        <row r="2">
          <cell r="C2" t="str">
            <v>199-10</v>
          </cell>
          <cell r="D2">
            <v>1740000</v>
          </cell>
          <cell r="E2" t="str">
            <v>STORY</v>
          </cell>
        </row>
        <row r="3">
          <cell r="C3" t="str">
            <v>204-10</v>
          </cell>
          <cell r="D3">
            <v>1820000</v>
          </cell>
          <cell r="E3" t="str">
            <v>ADANE</v>
          </cell>
        </row>
        <row r="4">
          <cell r="C4" t="str">
            <v>211-10</v>
          </cell>
          <cell r="D4">
            <v>1140000</v>
          </cell>
          <cell r="E4" t="str">
            <v>YOUNG</v>
          </cell>
        </row>
        <row r="5">
          <cell r="C5" t="str">
            <v>189-10</v>
          </cell>
          <cell r="D5">
            <v>1820000</v>
          </cell>
          <cell r="E5" t="str">
            <v>ADANE</v>
          </cell>
        </row>
        <row r="6">
          <cell r="C6" t="str">
            <v>124-10</v>
          </cell>
          <cell r="D6">
            <v>1260000</v>
          </cell>
          <cell r="E6" t="str">
            <v>ACKERMAN</v>
          </cell>
        </row>
        <row r="7">
          <cell r="C7" t="str">
            <v>135-10</v>
          </cell>
          <cell r="D7">
            <v>1830000</v>
          </cell>
          <cell r="E7" t="str">
            <v>YORK</v>
          </cell>
        </row>
        <row r="8">
          <cell r="C8" t="str">
            <v>134-10</v>
          </cell>
          <cell r="D8">
            <v>1810000</v>
          </cell>
          <cell r="E8" t="str">
            <v>NEWELL</v>
          </cell>
        </row>
        <row r="9">
          <cell r="C9" t="str">
            <v>162-10</v>
          </cell>
          <cell r="D9">
            <v>1820000</v>
          </cell>
          <cell r="E9" t="str">
            <v>ADANE</v>
          </cell>
        </row>
        <row r="10">
          <cell r="C10" t="str">
            <v>171-10</v>
          </cell>
          <cell r="D10">
            <v>1740000</v>
          </cell>
          <cell r="E10" t="str">
            <v>STORY</v>
          </cell>
        </row>
        <row r="11">
          <cell r="C11" t="str">
            <v>179-10</v>
          </cell>
          <cell r="D11">
            <v>1750000</v>
          </cell>
          <cell r="E11" t="str">
            <v>REBOLETTI</v>
          </cell>
        </row>
        <row r="12">
          <cell r="C12" t="str">
            <v>185-10</v>
          </cell>
          <cell r="D12">
            <v>1740000</v>
          </cell>
          <cell r="E12" t="str">
            <v>STORY</v>
          </cell>
        </row>
        <row r="13">
          <cell r="C13" t="str">
            <v>166-10</v>
          </cell>
          <cell r="D13">
            <v>1750000</v>
          </cell>
          <cell r="E13" t="str">
            <v>REBOLETTI</v>
          </cell>
        </row>
        <row r="14">
          <cell r="C14" t="str">
            <v>196-10</v>
          </cell>
          <cell r="D14">
            <v>1470000</v>
          </cell>
          <cell r="E14" t="str">
            <v>RIVERA</v>
          </cell>
        </row>
        <row r="15">
          <cell r="C15" t="str">
            <v>169-10</v>
          </cell>
          <cell r="D15">
            <v>1140000</v>
          </cell>
          <cell r="E15" t="str">
            <v>YOUNG</v>
          </cell>
        </row>
        <row r="16">
          <cell r="C16" t="str">
            <v>216-10</v>
          </cell>
          <cell r="D16">
            <v>970000</v>
          </cell>
          <cell r="E16" t="str">
            <v>JACKSON</v>
          </cell>
        </row>
        <row r="17">
          <cell r="C17" t="str">
            <v>157-10</v>
          </cell>
          <cell r="D17">
            <v>1740000</v>
          </cell>
          <cell r="E17" t="str">
            <v>STORY</v>
          </cell>
        </row>
        <row r="18">
          <cell r="C18" t="str">
            <v>105-10</v>
          </cell>
          <cell r="D18">
            <v>1810000</v>
          </cell>
          <cell r="E18" t="str">
            <v>NEWELL</v>
          </cell>
        </row>
        <row r="19">
          <cell r="C19" t="str">
            <v>154-10</v>
          </cell>
          <cell r="D19">
            <v>1470000</v>
          </cell>
          <cell r="E19" t="str">
            <v>RIVERA</v>
          </cell>
        </row>
        <row r="20">
          <cell r="C20" t="str">
            <v>142-10</v>
          </cell>
          <cell r="D20">
            <v>1800000</v>
          </cell>
          <cell r="E20" t="str">
            <v>CHANDLER</v>
          </cell>
        </row>
        <row r="21">
          <cell r="C21" t="str">
            <v>146-10</v>
          </cell>
          <cell r="D21">
            <v>1110000</v>
          </cell>
          <cell r="E21" t="str">
            <v>STARKS</v>
          </cell>
        </row>
        <row r="22">
          <cell r="C22" t="str">
            <v>160-10</v>
          </cell>
          <cell r="D22">
            <v>1090000</v>
          </cell>
          <cell r="E22" t="str">
            <v>SPECTOR</v>
          </cell>
        </row>
        <row r="23">
          <cell r="C23" t="str">
            <v>143-10</v>
          </cell>
          <cell r="D23">
            <v>1090000</v>
          </cell>
          <cell r="E23" t="str">
            <v>SPECTOR</v>
          </cell>
        </row>
        <row r="24">
          <cell r="C24" t="str">
            <v>190-10</v>
          </cell>
          <cell r="D24">
            <v>1820000</v>
          </cell>
          <cell r="E24" t="str">
            <v>ADANE</v>
          </cell>
        </row>
        <row r="25">
          <cell r="C25" t="str">
            <v>114-10</v>
          </cell>
          <cell r="D25">
            <v>1800000</v>
          </cell>
          <cell r="E25" t="str">
            <v>CHANDLER</v>
          </cell>
        </row>
        <row r="26">
          <cell r="C26" t="str">
            <v>197-10</v>
          </cell>
          <cell r="D26">
            <v>1140000</v>
          </cell>
          <cell r="E26" t="str">
            <v>YOUNG</v>
          </cell>
        </row>
        <row r="27">
          <cell r="C27" t="str">
            <v>238-10</v>
          </cell>
          <cell r="D27">
            <v>1180000</v>
          </cell>
          <cell r="E27" t="str">
            <v>LEVERE</v>
          </cell>
        </row>
        <row r="28">
          <cell r="C28" t="str">
            <v>196-10</v>
          </cell>
          <cell r="D28">
            <v>1470000</v>
          </cell>
          <cell r="E28" t="str">
            <v>RIVERA</v>
          </cell>
        </row>
        <row r="29">
          <cell r="C29" t="str">
            <v>220-10</v>
          </cell>
          <cell r="D29">
            <v>1280000</v>
          </cell>
          <cell r="E29" t="str">
            <v>BARTLETT</v>
          </cell>
        </row>
        <row r="30">
          <cell r="C30" t="str">
            <v>200-10</v>
          </cell>
          <cell r="D30">
            <v>1740000</v>
          </cell>
          <cell r="E30" t="str">
            <v>STORY</v>
          </cell>
        </row>
        <row r="31">
          <cell r="C31" t="str">
            <v>219-10</v>
          </cell>
          <cell r="D31">
            <v>1280000</v>
          </cell>
          <cell r="E31" t="str">
            <v>BARTLETT</v>
          </cell>
        </row>
        <row r="32">
          <cell r="C32" t="str">
            <v>222-10</v>
          </cell>
          <cell r="D32">
            <v>1180000</v>
          </cell>
          <cell r="E32" t="str">
            <v>LEVERE</v>
          </cell>
        </row>
        <row r="33">
          <cell r="C33" t="str">
            <v>215-10</v>
          </cell>
          <cell r="D33">
            <v>970000</v>
          </cell>
          <cell r="E33" t="str">
            <v>JACKSON</v>
          </cell>
        </row>
        <row r="34">
          <cell r="C34" t="str">
            <v>232-10</v>
          </cell>
          <cell r="D34">
            <v>1760000</v>
          </cell>
          <cell r="E34" t="str">
            <v>STRICKLAND</v>
          </cell>
        </row>
        <row r="35">
          <cell r="C35" t="str">
            <v>242-10</v>
          </cell>
          <cell r="D35">
            <v>1770000</v>
          </cell>
          <cell r="E35" t="str">
            <v>BRUDER</v>
          </cell>
        </row>
        <row r="36">
          <cell r="C36" t="str">
            <v>237-10</v>
          </cell>
          <cell r="D36">
            <v>1180000</v>
          </cell>
          <cell r="E36" t="str">
            <v>LEVERE</v>
          </cell>
        </row>
        <row r="37">
          <cell r="C37" t="str">
            <v>207-10</v>
          </cell>
          <cell r="D37">
            <v>1750000</v>
          </cell>
          <cell r="E37" t="str">
            <v>REBOLETTI</v>
          </cell>
        </row>
        <row r="38">
          <cell r="C38" t="str">
            <v>103-10</v>
          </cell>
          <cell r="D38">
            <v>1110000</v>
          </cell>
          <cell r="E38" t="str">
            <v>STARKS</v>
          </cell>
        </row>
        <row r="39">
          <cell r="C39" t="str">
            <v>195-10</v>
          </cell>
          <cell r="D39">
            <v>1470000</v>
          </cell>
          <cell r="E39" t="str">
            <v>RIVERA</v>
          </cell>
        </row>
        <row r="40">
          <cell r="C40" t="str">
            <v>103-10</v>
          </cell>
          <cell r="D40">
            <v>1110000</v>
          </cell>
          <cell r="E40" t="str">
            <v>STARKS</v>
          </cell>
        </row>
        <row r="41">
          <cell r="C41" t="str">
            <v>187-10</v>
          </cell>
          <cell r="D41">
            <v>970000</v>
          </cell>
          <cell r="E41" t="str">
            <v>JACKSON</v>
          </cell>
        </row>
        <row r="42">
          <cell r="C42" t="str">
            <v>112-10</v>
          </cell>
          <cell r="D42">
            <v>1840000</v>
          </cell>
          <cell r="E42" t="str">
            <v>CANFIELD</v>
          </cell>
        </row>
        <row r="43">
          <cell r="C43" t="str">
            <v>172-10</v>
          </cell>
          <cell r="D43">
            <v>1740000</v>
          </cell>
          <cell r="E43" t="str">
            <v>STORY</v>
          </cell>
        </row>
        <row r="44">
          <cell r="C44" t="str">
            <v>114-10</v>
          </cell>
          <cell r="D44">
            <v>1800000</v>
          </cell>
          <cell r="E44" t="str">
            <v>CHANDLER</v>
          </cell>
        </row>
        <row r="45">
          <cell r="C45" t="str">
            <v>156-10</v>
          </cell>
          <cell r="D45">
            <v>1840000</v>
          </cell>
          <cell r="E45" t="str">
            <v>CANFIELD</v>
          </cell>
        </row>
        <row r="46">
          <cell r="C46" t="str">
            <v>111-10</v>
          </cell>
          <cell r="D46">
            <v>1840000</v>
          </cell>
          <cell r="E46" t="str">
            <v>CANFIELD</v>
          </cell>
        </row>
        <row r="47">
          <cell r="C47" t="str">
            <v>155-10</v>
          </cell>
          <cell r="D47">
            <v>1840000</v>
          </cell>
          <cell r="E47" t="str">
            <v>CANFIELD</v>
          </cell>
        </row>
        <row r="48">
          <cell r="C48" t="str">
            <v>145-10</v>
          </cell>
          <cell r="D48">
            <v>1110000</v>
          </cell>
          <cell r="E48" t="str">
            <v>STARKS</v>
          </cell>
        </row>
        <row r="49">
          <cell r="C49" t="str">
            <v>141-10</v>
          </cell>
          <cell r="D49">
            <v>1800000</v>
          </cell>
          <cell r="E49" t="str">
            <v>CHANDLER</v>
          </cell>
        </row>
        <row r="50">
          <cell r="C50" t="str">
            <v>153-10</v>
          </cell>
          <cell r="D50">
            <v>1470000</v>
          </cell>
          <cell r="E50" t="str">
            <v>RIVERA</v>
          </cell>
        </row>
        <row r="51">
          <cell r="C51" t="str">
            <v>132-10</v>
          </cell>
          <cell r="D51">
            <v>1110000</v>
          </cell>
          <cell r="E51" t="str">
            <v>STARKS</v>
          </cell>
        </row>
        <row r="52">
          <cell r="C52" t="str">
            <v>181-10</v>
          </cell>
          <cell r="D52">
            <v>1470000</v>
          </cell>
          <cell r="E52" t="str">
            <v>RIVERA</v>
          </cell>
        </row>
        <row r="53">
          <cell r="C53" t="str">
            <v>122-10</v>
          </cell>
          <cell r="D53">
            <v>1830000</v>
          </cell>
          <cell r="E53" t="str">
            <v>YORK</v>
          </cell>
        </row>
        <row r="54">
          <cell r="C54" t="str">
            <v>180-10</v>
          </cell>
          <cell r="D54">
            <v>1750000</v>
          </cell>
          <cell r="E54" t="str">
            <v>REBOLETTI</v>
          </cell>
        </row>
        <row r="55">
          <cell r="C55" t="str">
            <v>106-10</v>
          </cell>
          <cell r="D55">
            <v>1810000</v>
          </cell>
          <cell r="E55" t="str">
            <v>NEWELL</v>
          </cell>
        </row>
        <row r="56">
          <cell r="C56" t="str">
            <v>205-10</v>
          </cell>
          <cell r="D56">
            <v>1290000</v>
          </cell>
          <cell r="E56" t="str">
            <v>COOLAHAN</v>
          </cell>
        </row>
        <row r="57">
          <cell r="C57" t="str">
            <v>184-10</v>
          </cell>
          <cell r="D57">
            <v>1140000</v>
          </cell>
          <cell r="E57" t="str">
            <v>YOUNG</v>
          </cell>
        </row>
        <row r="58">
          <cell r="C58" t="str">
            <v>231-10</v>
          </cell>
          <cell r="D58">
            <v>1760000</v>
          </cell>
          <cell r="E58" t="str">
            <v>STRICKLAND</v>
          </cell>
        </row>
        <row r="59">
          <cell r="C59" t="str">
            <v>167-10</v>
          </cell>
          <cell r="D59">
            <v>1470000</v>
          </cell>
          <cell r="E59" t="str">
            <v>RIVERA</v>
          </cell>
        </row>
        <row r="60">
          <cell r="C60" t="str">
            <v>128-10</v>
          </cell>
          <cell r="D60">
            <v>1800000</v>
          </cell>
          <cell r="E60" t="str">
            <v>CHANDLER</v>
          </cell>
        </row>
        <row r="61">
          <cell r="C61" t="str">
            <v>159-10</v>
          </cell>
          <cell r="D61">
            <v>1090000</v>
          </cell>
          <cell r="E61" t="str">
            <v>SPECTOR</v>
          </cell>
        </row>
        <row r="62">
          <cell r="C62" t="str">
            <v>144-10</v>
          </cell>
          <cell r="D62">
            <v>1090000</v>
          </cell>
          <cell r="E62" t="str">
            <v>SPECTOR</v>
          </cell>
        </row>
        <row r="63">
          <cell r="C63" t="str">
            <v>138-10</v>
          </cell>
          <cell r="D63">
            <v>1260000</v>
          </cell>
          <cell r="E63" t="str">
            <v>ACKERMAN</v>
          </cell>
        </row>
        <row r="64">
          <cell r="C64" t="str">
            <v>148-10</v>
          </cell>
          <cell r="D64">
            <v>1810000</v>
          </cell>
          <cell r="E64" t="str">
            <v>NEWELL</v>
          </cell>
        </row>
        <row r="65">
          <cell r="C65" t="str">
            <v>133-10</v>
          </cell>
          <cell r="D65">
            <v>1810000</v>
          </cell>
          <cell r="E65" t="str">
            <v>NEWELL</v>
          </cell>
        </row>
        <row r="66">
          <cell r="C66" t="str">
            <v>159-10</v>
          </cell>
          <cell r="D66">
            <v>1090000</v>
          </cell>
          <cell r="E66" t="str">
            <v>SPECTOR</v>
          </cell>
        </row>
        <row r="67">
          <cell r="C67" t="str">
            <v>131-10</v>
          </cell>
          <cell r="D67">
            <v>1110000</v>
          </cell>
          <cell r="E67" t="str">
            <v>STARKS</v>
          </cell>
        </row>
        <row r="68">
          <cell r="C68" t="str">
            <v>170-10</v>
          </cell>
          <cell r="D68">
            <v>1140000</v>
          </cell>
          <cell r="E68" t="str">
            <v>YOUNG</v>
          </cell>
        </row>
        <row r="69">
          <cell r="C69" t="str">
            <v>129-10</v>
          </cell>
          <cell r="D69">
            <v>1090000</v>
          </cell>
          <cell r="E69" t="str">
            <v>SPECTOR</v>
          </cell>
        </row>
        <row r="70">
          <cell r="C70" t="str">
            <v>174-10</v>
          </cell>
          <cell r="D70">
            <v>970000</v>
          </cell>
          <cell r="E70" t="str">
            <v>JACKSON</v>
          </cell>
        </row>
        <row r="71">
          <cell r="C71" t="str">
            <v>117-10</v>
          </cell>
          <cell r="D71">
            <v>1110000</v>
          </cell>
          <cell r="E71" t="str">
            <v>STARKS</v>
          </cell>
        </row>
        <row r="72">
          <cell r="C72" t="str">
            <v>193-10</v>
          </cell>
          <cell r="D72">
            <v>1750000</v>
          </cell>
          <cell r="E72" t="str">
            <v>REBOLETTI</v>
          </cell>
        </row>
        <row r="73">
          <cell r="C73" t="str">
            <v>113-10</v>
          </cell>
          <cell r="D73">
            <v>1800000</v>
          </cell>
          <cell r="E73" t="str">
            <v>CHANDLER</v>
          </cell>
        </row>
        <row r="74">
          <cell r="C74" t="str">
            <v>209-10</v>
          </cell>
          <cell r="D74">
            <v>1180000</v>
          </cell>
          <cell r="E74" t="str">
            <v>LEVERE</v>
          </cell>
        </row>
        <row r="75">
          <cell r="C75" t="str">
            <v>103-10</v>
          </cell>
          <cell r="D75">
            <v>1110000</v>
          </cell>
          <cell r="E75" t="str">
            <v>STARKS</v>
          </cell>
        </row>
        <row r="76">
          <cell r="C76" t="str">
            <v>210-10</v>
          </cell>
          <cell r="D76">
            <v>1180000</v>
          </cell>
          <cell r="E76" t="str">
            <v>LEVERE</v>
          </cell>
        </row>
        <row r="77">
          <cell r="C77" t="str">
            <v>177-10</v>
          </cell>
          <cell r="D77">
            <v>1290000</v>
          </cell>
          <cell r="E77" t="str">
            <v>COOLAHAN</v>
          </cell>
        </row>
        <row r="78">
          <cell r="C78" t="str">
            <v>226-10</v>
          </cell>
          <cell r="D78">
            <v>1770000</v>
          </cell>
          <cell r="E78" t="str">
            <v>BRUDER</v>
          </cell>
        </row>
        <row r="79">
          <cell r="C79" t="str">
            <v>161-10</v>
          </cell>
          <cell r="D79">
            <v>1820000</v>
          </cell>
          <cell r="E79" t="str">
            <v>ADANE</v>
          </cell>
        </row>
        <row r="80">
          <cell r="C80" t="str">
            <v>241-10</v>
          </cell>
          <cell r="D80">
            <v>1770000</v>
          </cell>
          <cell r="E80" t="str">
            <v>BRUDER</v>
          </cell>
        </row>
        <row r="81">
          <cell r="C81" t="str">
            <v>157-10</v>
          </cell>
          <cell r="D81">
            <v>1740000</v>
          </cell>
          <cell r="E81" t="str">
            <v>STORY</v>
          </cell>
        </row>
        <row r="82">
          <cell r="C82" t="str">
            <v>240-10</v>
          </cell>
          <cell r="D82">
            <v>1760000</v>
          </cell>
          <cell r="E82" t="str">
            <v>STRICKLAND</v>
          </cell>
        </row>
        <row r="83">
          <cell r="C83" t="str">
            <v>151-10</v>
          </cell>
          <cell r="D83">
            <v>1260000</v>
          </cell>
          <cell r="E83" t="str">
            <v>ACKERMAN</v>
          </cell>
        </row>
        <row r="84">
          <cell r="C84" t="str">
            <v>147-10</v>
          </cell>
          <cell r="D84">
            <v>1810000</v>
          </cell>
          <cell r="E84" t="str">
            <v>NEWELL</v>
          </cell>
        </row>
        <row r="85">
          <cell r="C85" t="str">
            <v>123-10</v>
          </cell>
          <cell r="D85">
            <v>1260000</v>
          </cell>
          <cell r="E85" t="str">
            <v>ACKERMAN</v>
          </cell>
        </row>
        <row r="86">
          <cell r="C86" t="str">
            <v>140-10</v>
          </cell>
          <cell r="D86">
            <v>1840000</v>
          </cell>
          <cell r="E86" t="str">
            <v>CANFIELD</v>
          </cell>
        </row>
        <row r="87">
          <cell r="C87" t="str">
            <v>121-10</v>
          </cell>
          <cell r="D87">
            <v>1830000</v>
          </cell>
          <cell r="E87" t="str">
            <v>YORK</v>
          </cell>
        </row>
        <row r="88">
          <cell r="C88" t="str">
            <v>163-10</v>
          </cell>
          <cell r="D88">
            <v>1290000</v>
          </cell>
          <cell r="E88" t="str">
            <v>COOLAHAN</v>
          </cell>
        </row>
        <row r="89">
          <cell r="C89" t="str">
            <v>235-10</v>
          </cell>
          <cell r="D89">
            <v>1280000</v>
          </cell>
          <cell r="E89" t="str">
            <v>BARTLETT</v>
          </cell>
        </row>
        <row r="90">
          <cell r="C90" t="str">
            <v>186-10</v>
          </cell>
          <cell r="D90">
            <v>1740000</v>
          </cell>
          <cell r="E90" t="str">
            <v>STORY</v>
          </cell>
        </row>
        <row r="91">
          <cell r="C91" t="str">
            <v>230-10</v>
          </cell>
          <cell r="D91">
            <v>1180000</v>
          </cell>
          <cell r="E91" t="str">
            <v>LEVERE</v>
          </cell>
        </row>
        <row r="92">
          <cell r="C92" t="str">
            <v>192-10</v>
          </cell>
          <cell r="D92">
            <v>1290000</v>
          </cell>
          <cell r="E92" t="str">
            <v>COOLAHAN</v>
          </cell>
        </row>
        <row r="93">
          <cell r="C93" t="str">
            <v>225-10</v>
          </cell>
          <cell r="D93">
            <v>1770000</v>
          </cell>
          <cell r="E93" t="str">
            <v>BRUDER</v>
          </cell>
        </row>
        <row r="94">
          <cell r="C94" t="str">
            <v>216-10</v>
          </cell>
          <cell r="D94">
            <v>970000</v>
          </cell>
          <cell r="E94" t="str">
            <v>JACKSON</v>
          </cell>
        </row>
        <row r="95">
          <cell r="C95" t="str">
            <v>307-10</v>
          </cell>
          <cell r="D95">
            <v>970000</v>
          </cell>
          <cell r="E95" t="str">
            <v>JACKSON</v>
          </cell>
        </row>
        <row r="96">
          <cell r="C96" t="str">
            <v>224-10</v>
          </cell>
          <cell r="D96">
            <v>1760000</v>
          </cell>
          <cell r="E96" t="str">
            <v>STRICKLAND</v>
          </cell>
        </row>
        <row r="97">
          <cell r="C97" t="str">
            <v>218-10</v>
          </cell>
          <cell r="D97">
            <v>1770000</v>
          </cell>
          <cell r="E97" t="str">
            <v>BRUDER</v>
          </cell>
        </row>
        <row r="98">
          <cell r="C98" t="str">
            <v>244-10</v>
          </cell>
          <cell r="D98">
            <v>1280000</v>
          </cell>
          <cell r="E98" t="str">
            <v>BARTLETT</v>
          </cell>
        </row>
        <row r="99">
          <cell r="C99" t="str">
            <v>212-10</v>
          </cell>
          <cell r="D99">
            <v>1140000</v>
          </cell>
          <cell r="E99" t="str">
            <v>YOUNG</v>
          </cell>
        </row>
        <row r="100">
          <cell r="C100" t="str">
            <v>102-10</v>
          </cell>
          <cell r="D100">
            <v>1800000</v>
          </cell>
          <cell r="E100" t="str">
            <v>CHANDLER</v>
          </cell>
        </row>
        <row r="101">
          <cell r="C101" t="str">
            <v>213-10</v>
          </cell>
          <cell r="D101">
            <v>1760000</v>
          </cell>
          <cell r="E101" t="str">
            <v>STRICKLAND</v>
          </cell>
        </row>
        <row r="102">
          <cell r="C102" t="str">
            <v>112-10</v>
          </cell>
          <cell r="D102">
            <v>1840000</v>
          </cell>
          <cell r="E102" t="str">
            <v>CANFIELD</v>
          </cell>
        </row>
        <row r="103">
          <cell r="C103" t="str">
            <v>169-10</v>
          </cell>
          <cell r="D103">
            <v>1140000</v>
          </cell>
          <cell r="E103" t="str">
            <v>YOUNG</v>
          </cell>
        </row>
        <row r="104">
          <cell r="C104" t="str">
            <v>114-10</v>
          </cell>
          <cell r="D104">
            <v>1800000</v>
          </cell>
          <cell r="E104" t="str">
            <v>CHANDLER</v>
          </cell>
        </row>
        <row r="105">
          <cell r="C105" t="str">
            <v>120-10</v>
          </cell>
          <cell r="D105">
            <v>1810000</v>
          </cell>
          <cell r="E105" t="str">
            <v>NEWELL</v>
          </cell>
        </row>
        <row r="106">
          <cell r="C106" t="str">
            <v>127-10</v>
          </cell>
          <cell r="D106">
            <v>1800000</v>
          </cell>
          <cell r="E106" t="str">
            <v>CHANDLER</v>
          </cell>
        </row>
        <row r="107">
          <cell r="C107" t="str">
            <v>125-10</v>
          </cell>
          <cell r="D107">
            <v>1840000</v>
          </cell>
          <cell r="E107" t="str">
            <v>CANFIELD</v>
          </cell>
        </row>
        <row r="108">
          <cell r="C108" t="str">
            <v>175-10</v>
          </cell>
          <cell r="D108">
            <v>1820000</v>
          </cell>
          <cell r="E108" t="str">
            <v>ADANE</v>
          </cell>
        </row>
        <row r="109">
          <cell r="C109" t="str">
            <v>114-10</v>
          </cell>
          <cell r="D109">
            <v>1800000</v>
          </cell>
          <cell r="E109" t="str">
            <v>CHANDLER</v>
          </cell>
        </row>
        <row r="110">
          <cell r="C110" t="str">
            <v>176-10</v>
          </cell>
          <cell r="D110">
            <v>1820000</v>
          </cell>
          <cell r="E110" t="str">
            <v>ADANE</v>
          </cell>
        </row>
        <row r="111">
          <cell r="C111" t="str">
            <v>239-10</v>
          </cell>
          <cell r="D111">
            <v>1760000</v>
          </cell>
          <cell r="E111" t="str">
            <v>STRICKLAND</v>
          </cell>
        </row>
        <row r="112">
          <cell r="C112" t="str">
            <v>136-10</v>
          </cell>
          <cell r="D112">
            <v>1830000</v>
          </cell>
          <cell r="E112" t="str">
            <v>YORK</v>
          </cell>
        </row>
        <row r="113">
          <cell r="C113" t="str">
            <v>234-10</v>
          </cell>
          <cell r="D113">
            <v>1770000</v>
          </cell>
          <cell r="E113" t="str">
            <v>BRUDER</v>
          </cell>
        </row>
        <row r="114">
          <cell r="C114" t="str">
            <v>149-10</v>
          </cell>
          <cell r="D114">
            <v>1830000</v>
          </cell>
          <cell r="E114" t="str">
            <v>YORK</v>
          </cell>
        </row>
        <row r="115">
          <cell r="C115" t="str">
            <v>227-10</v>
          </cell>
          <cell r="D115">
            <v>1280000</v>
          </cell>
          <cell r="E115" t="str">
            <v>BARTLETT</v>
          </cell>
        </row>
        <row r="116">
          <cell r="C116" t="str">
            <v>158-10</v>
          </cell>
          <cell r="D116">
            <v>1740000</v>
          </cell>
          <cell r="E116" t="str">
            <v>STORY</v>
          </cell>
        </row>
        <row r="117">
          <cell r="C117" t="str">
            <v>217-10</v>
          </cell>
          <cell r="D117">
            <v>1770000</v>
          </cell>
          <cell r="E117" t="str">
            <v>BRUDER</v>
          </cell>
        </row>
        <row r="118">
          <cell r="C118" t="str">
            <v>164-10</v>
          </cell>
          <cell r="D118">
            <v>1290000</v>
          </cell>
          <cell r="E118" t="str">
            <v>COOLAHAN</v>
          </cell>
        </row>
        <row r="119">
          <cell r="C119" t="str">
            <v>208-10</v>
          </cell>
          <cell r="D119">
            <v>1750000</v>
          </cell>
          <cell r="E119" t="str">
            <v>REBOLETTI</v>
          </cell>
        </row>
        <row r="120">
          <cell r="C120" t="str">
            <v>183-10</v>
          </cell>
          <cell r="D120">
            <v>1140000</v>
          </cell>
          <cell r="E120" t="str">
            <v>YOUNG</v>
          </cell>
        </row>
        <row r="121">
          <cell r="C121" t="str">
            <v>203-10</v>
          </cell>
          <cell r="D121">
            <v>1820000</v>
          </cell>
          <cell r="E121" t="str">
            <v>ADANE</v>
          </cell>
        </row>
        <row r="122">
          <cell r="C122" t="str">
            <v>182-10</v>
          </cell>
          <cell r="D122">
            <v>1470000</v>
          </cell>
          <cell r="E122" t="str">
            <v>RIVERA</v>
          </cell>
        </row>
        <row r="123">
          <cell r="C123" t="str">
            <v>126-10</v>
          </cell>
          <cell r="D123">
            <v>1840000</v>
          </cell>
          <cell r="E123" t="str">
            <v>CANFIELD</v>
          </cell>
        </row>
        <row r="124">
          <cell r="C124" t="str">
            <v>101-10</v>
          </cell>
          <cell r="D124">
            <v>1800000</v>
          </cell>
          <cell r="E124" t="str">
            <v>CHANDLER</v>
          </cell>
        </row>
        <row r="125">
          <cell r="C125" t="str">
            <v>118-10</v>
          </cell>
          <cell r="D125">
            <v>1110000</v>
          </cell>
          <cell r="E125" t="str">
            <v>STARKS</v>
          </cell>
        </row>
        <row r="126">
          <cell r="C126" t="str">
            <v>107-10</v>
          </cell>
          <cell r="D126">
            <v>1830000</v>
          </cell>
          <cell r="E126" t="str">
            <v>YORK</v>
          </cell>
        </row>
        <row r="127">
          <cell r="C127" t="str">
            <v>116-10</v>
          </cell>
          <cell r="D127">
            <v>1090000</v>
          </cell>
          <cell r="E127" t="str">
            <v>SPECTOR</v>
          </cell>
        </row>
        <row r="128">
          <cell r="C128" t="str">
            <v>139-10</v>
          </cell>
          <cell r="D128">
            <v>1840000</v>
          </cell>
          <cell r="E128" t="str">
            <v>CANFIELD</v>
          </cell>
        </row>
        <row r="129">
          <cell r="C129" t="str">
            <v>110-10</v>
          </cell>
          <cell r="D129">
            <v>1260000</v>
          </cell>
          <cell r="E129" t="str">
            <v>ACKERMAN</v>
          </cell>
        </row>
        <row r="130">
          <cell r="C130" t="str">
            <v>150-10</v>
          </cell>
          <cell r="D130">
            <v>1830000</v>
          </cell>
          <cell r="E130" t="str">
            <v>YORK</v>
          </cell>
        </row>
        <row r="131">
          <cell r="C131" t="str">
            <v>104-10</v>
          </cell>
          <cell r="D131">
            <v>1110000</v>
          </cell>
          <cell r="E131" t="str">
            <v>STARKS</v>
          </cell>
        </row>
        <row r="132">
          <cell r="C132" t="str">
            <v>188-10</v>
          </cell>
          <cell r="D132">
            <v>970000</v>
          </cell>
          <cell r="E132" t="str">
            <v>JACKSON</v>
          </cell>
        </row>
        <row r="133">
          <cell r="C133" t="str">
            <v>243-10</v>
          </cell>
          <cell r="D133">
            <v>1280000</v>
          </cell>
          <cell r="E133" t="str">
            <v>BARTLETT</v>
          </cell>
        </row>
        <row r="134">
          <cell r="C134" t="str">
            <v>108-10</v>
          </cell>
          <cell r="D134">
            <v>1830000</v>
          </cell>
          <cell r="E134" t="str">
            <v>YORK</v>
          </cell>
        </row>
        <row r="135">
          <cell r="C135" t="str">
            <v>233-10</v>
          </cell>
          <cell r="D135">
            <v>1770000</v>
          </cell>
          <cell r="E135" t="str">
            <v>BRUDER</v>
          </cell>
        </row>
        <row r="136">
          <cell r="C136" t="str">
            <v>115-10</v>
          </cell>
          <cell r="D136">
            <v>1090000</v>
          </cell>
          <cell r="E136" t="str">
            <v>SPECTOR</v>
          </cell>
        </row>
        <row r="137">
          <cell r="C137" t="str">
            <v>228-10</v>
          </cell>
          <cell r="D137">
            <v>1280000</v>
          </cell>
          <cell r="E137" t="str">
            <v>BARTLETT</v>
          </cell>
        </row>
        <row r="138">
          <cell r="C138" t="str">
            <v>119-10</v>
          </cell>
          <cell r="D138">
            <v>1810000</v>
          </cell>
          <cell r="E138" t="str">
            <v>NEWELL</v>
          </cell>
        </row>
        <row r="139">
          <cell r="C139" t="str">
            <v>214-10</v>
          </cell>
          <cell r="D139">
            <v>1760000</v>
          </cell>
          <cell r="E139" t="str">
            <v>STRICKLAND</v>
          </cell>
        </row>
        <row r="140">
          <cell r="C140" t="str">
            <v>173-10</v>
          </cell>
          <cell r="D140">
            <v>970000</v>
          </cell>
          <cell r="E140" t="str">
            <v>JACKSON</v>
          </cell>
        </row>
        <row r="141">
          <cell r="C141" t="str">
            <v>191-10</v>
          </cell>
          <cell r="D141">
            <v>1290000</v>
          </cell>
          <cell r="E141" t="str">
            <v>COOLAHAN</v>
          </cell>
        </row>
        <row r="142">
          <cell r="C142" t="str">
            <v>215-10</v>
          </cell>
          <cell r="D142">
            <v>970000</v>
          </cell>
          <cell r="E142" t="str">
            <v>JACKSON</v>
          </cell>
        </row>
        <row r="143">
          <cell r="C143" t="str">
            <v>168-10</v>
          </cell>
          <cell r="D143">
            <v>1470000</v>
          </cell>
          <cell r="E143" t="str">
            <v>RIVERA</v>
          </cell>
        </row>
        <row r="144">
          <cell r="C144" t="str">
            <v>221-10</v>
          </cell>
          <cell r="D144">
            <v>1180000</v>
          </cell>
          <cell r="E144" t="str">
            <v>LEVERE</v>
          </cell>
        </row>
        <row r="145">
          <cell r="C145" t="str">
            <v>137-10</v>
          </cell>
          <cell r="D145">
            <v>1260000</v>
          </cell>
          <cell r="E145" t="str">
            <v>ACKERMAN</v>
          </cell>
        </row>
        <row r="146">
          <cell r="C146" t="str">
            <v>194-10</v>
          </cell>
          <cell r="D146">
            <v>1750000</v>
          </cell>
          <cell r="E146" t="str">
            <v>REBOLETTI</v>
          </cell>
        </row>
        <row r="147">
          <cell r="C147" t="str">
            <v>130-10</v>
          </cell>
          <cell r="D147">
            <v>1090000</v>
          </cell>
          <cell r="E147" t="str">
            <v>SPECTOR</v>
          </cell>
        </row>
        <row r="148">
          <cell r="C148" t="str">
            <v>198-10</v>
          </cell>
          <cell r="D148">
            <v>1140000</v>
          </cell>
          <cell r="E148" t="str">
            <v>YOUNG</v>
          </cell>
        </row>
        <row r="149">
          <cell r="C149" t="str">
            <v>109-10</v>
          </cell>
          <cell r="D149">
            <v>1260000</v>
          </cell>
          <cell r="E149" t="str">
            <v>ACKERMAN</v>
          </cell>
        </row>
        <row r="150">
          <cell r="C150" t="str">
            <v>206-10</v>
          </cell>
          <cell r="D150">
            <v>1290000</v>
          </cell>
          <cell r="E150" t="str">
            <v>COOLAHAN</v>
          </cell>
        </row>
        <row r="151">
          <cell r="C151" t="str">
            <v>236-10</v>
          </cell>
          <cell r="D151">
            <v>1280000</v>
          </cell>
          <cell r="E151" t="str">
            <v>BARTLETT</v>
          </cell>
        </row>
        <row r="152">
          <cell r="C152" t="str">
            <v>215-10</v>
          </cell>
          <cell r="D152">
            <v>970000</v>
          </cell>
          <cell r="E152" t="str">
            <v>JACKSON</v>
          </cell>
        </row>
        <row r="153">
          <cell r="C153" t="str">
            <v>178-10</v>
          </cell>
          <cell r="D153">
            <v>1290000</v>
          </cell>
          <cell r="E153" t="str">
            <v>COOLAHAN</v>
          </cell>
        </row>
        <row r="154">
          <cell r="C154" t="str">
            <v>215-10</v>
          </cell>
          <cell r="D154">
            <v>970000</v>
          </cell>
          <cell r="E154" t="str">
            <v>JACKSON</v>
          </cell>
        </row>
        <row r="155">
          <cell r="C155" t="str">
            <v>165-10</v>
          </cell>
          <cell r="D155">
            <v>1750000</v>
          </cell>
          <cell r="E155" t="str">
            <v>REBOLETTI</v>
          </cell>
        </row>
        <row r="156">
          <cell r="C156" t="str">
            <v>223-10</v>
          </cell>
          <cell r="D156">
            <v>1760000</v>
          </cell>
          <cell r="E156" t="str">
            <v>STRICKLAND</v>
          </cell>
        </row>
        <row r="157">
          <cell r="C157" t="str">
            <v>152-10</v>
          </cell>
          <cell r="D157">
            <v>1260000</v>
          </cell>
          <cell r="E157" t="str">
            <v>ACKERMAN</v>
          </cell>
        </row>
        <row r="158">
          <cell r="C158" t="str">
            <v>229-10</v>
          </cell>
          <cell r="D158">
            <v>1180000</v>
          </cell>
          <cell r="E158" t="str">
            <v>LEVERE</v>
          </cell>
        </row>
        <row r="159">
          <cell r="C159" t="str">
            <v>216-10</v>
          </cell>
          <cell r="D159">
            <v>970000</v>
          </cell>
          <cell r="E159" t="str">
            <v>JACKSON</v>
          </cell>
        </row>
      </sheetData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178-10</v>
          </cell>
          <cell r="D1">
            <v>1290000</v>
          </cell>
          <cell r="E1" t="str">
            <v>COOLAHAN</v>
          </cell>
        </row>
        <row r="2">
          <cell r="C2" t="str">
            <v>120-11</v>
          </cell>
          <cell r="D2">
            <v>1810000</v>
          </cell>
          <cell r="E2" t="str">
            <v>NEWELL</v>
          </cell>
        </row>
        <row r="3">
          <cell r="C3" t="str">
            <v>118-11</v>
          </cell>
          <cell r="D3">
            <v>1110000</v>
          </cell>
          <cell r="E3" t="str">
            <v>STARKS</v>
          </cell>
        </row>
        <row r="4">
          <cell r="C4" t="str">
            <v>131-11</v>
          </cell>
          <cell r="D4">
            <v>1110000</v>
          </cell>
          <cell r="E4" t="str">
            <v>STARKS</v>
          </cell>
        </row>
        <row r="5">
          <cell r="C5" t="str">
            <v>132-11</v>
          </cell>
          <cell r="D5">
            <v>1110000</v>
          </cell>
          <cell r="E5" t="str">
            <v>STARKS</v>
          </cell>
        </row>
        <row r="6">
          <cell r="C6" t="str">
            <v>110-11</v>
          </cell>
          <cell r="D6">
            <v>1260000</v>
          </cell>
          <cell r="E6" t="str">
            <v>ACKERMAN</v>
          </cell>
        </row>
        <row r="7">
          <cell r="C7" t="str">
            <v>152-11</v>
          </cell>
          <cell r="D7">
            <v>1260000</v>
          </cell>
          <cell r="E7" t="str">
            <v>ACKERMAN</v>
          </cell>
        </row>
        <row r="8">
          <cell r="C8" t="str">
            <v>232-10</v>
          </cell>
          <cell r="D8">
            <v>1760000</v>
          </cell>
          <cell r="E8" t="str">
            <v>STRICKLAND</v>
          </cell>
        </row>
        <row r="9">
          <cell r="C9" t="str">
            <v>119-11</v>
          </cell>
          <cell r="D9">
            <v>1810000</v>
          </cell>
          <cell r="E9" t="str">
            <v>NEWELL</v>
          </cell>
        </row>
        <row r="10">
          <cell r="C10" t="str">
            <v>137-11</v>
          </cell>
          <cell r="D10">
            <v>1260000</v>
          </cell>
          <cell r="E10" t="str">
            <v>ACKERMAN</v>
          </cell>
        </row>
        <row r="11">
          <cell r="C11" t="str">
            <v>139-11</v>
          </cell>
          <cell r="D11">
            <v>1820000</v>
          </cell>
          <cell r="E11" t="str">
            <v>ADANE</v>
          </cell>
        </row>
        <row r="12">
          <cell r="C12" t="str">
            <v>237-10</v>
          </cell>
          <cell r="D12">
            <v>1180000</v>
          </cell>
          <cell r="E12" t="str">
            <v>LEVERE</v>
          </cell>
        </row>
        <row r="13">
          <cell r="C13" t="str">
            <v>143-11</v>
          </cell>
          <cell r="D13">
            <v>1840000</v>
          </cell>
          <cell r="E13" t="str">
            <v>CANFIELD</v>
          </cell>
        </row>
        <row r="14">
          <cell r="C14" t="str">
            <v>222-10</v>
          </cell>
          <cell r="D14">
            <v>1180000</v>
          </cell>
          <cell r="E14" t="str">
            <v>LEVERE</v>
          </cell>
        </row>
        <row r="15">
          <cell r="C15" t="str">
            <v>160-11</v>
          </cell>
          <cell r="D15">
            <v>1840000</v>
          </cell>
          <cell r="E15" t="str">
            <v>CANFIELD</v>
          </cell>
        </row>
        <row r="16">
          <cell r="C16" t="str">
            <v>200-10</v>
          </cell>
          <cell r="D16">
            <v>1740000</v>
          </cell>
          <cell r="E16" t="str">
            <v>STORY</v>
          </cell>
        </row>
        <row r="17">
          <cell r="C17" t="str">
            <v>174-11</v>
          </cell>
          <cell r="D17">
            <v>1140000</v>
          </cell>
          <cell r="E17" t="str">
            <v>YOUNG</v>
          </cell>
        </row>
        <row r="18">
          <cell r="C18" t="str">
            <v>196-10</v>
          </cell>
          <cell r="D18">
            <v>1470000</v>
          </cell>
          <cell r="E18" t="str">
            <v>RIVERA</v>
          </cell>
        </row>
        <row r="19">
          <cell r="C19" t="str">
            <v>187-11</v>
          </cell>
          <cell r="D19">
            <v>1140000</v>
          </cell>
          <cell r="E19" t="str">
            <v>YOUNG</v>
          </cell>
        </row>
        <row r="20">
          <cell r="C20" t="str">
            <v>197-10</v>
          </cell>
          <cell r="D20">
            <v>1140000</v>
          </cell>
          <cell r="E20" t="str">
            <v>YOUNG</v>
          </cell>
        </row>
        <row r="21">
          <cell r="C21" t="str">
            <v>184-11</v>
          </cell>
          <cell r="D21">
            <v>880000</v>
          </cell>
          <cell r="E21" t="str">
            <v>STEWART</v>
          </cell>
        </row>
        <row r="22">
          <cell r="C22" t="str">
            <v>190-10</v>
          </cell>
          <cell r="D22">
            <v>1820000</v>
          </cell>
          <cell r="E22" t="str">
            <v>ADANE</v>
          </cell>
        </row>
        <row r="23">
          <cell r="C23" t="str">
            <v>186-11</v>
          </cell>
          <cell r="D23">
            <v>1470000</v>
          </cell>
          <cell r="E23" t="str">
            <v>RIVERA</v>
          </cell>
        </row>
        <row r="24">
          <cell r="C24" t="str">
            <v>216-10</v>
          </cell>
          <cell r="D24">
            <v>970000</v>
          </cell>
          <cell r="E24" t="str">
            <v>JACKSON</v>
          </cell>
        </row>
        <row r="25">
          <cell r="C25" t="str">
            <v>196-11</v>
          </cell>
          <cell r="D25">
            <v>1090000</v>
          </cell>
          <cell r="E25" t="str">
            <v>SPECTOR</v>
          </cell>
        </row>
        <row r="26">
          <cell r="C26" t="str">
            <v>196-10</v>
          </cell>
          <cell r="D26">
            <v>1470000</v>
          </cell>
          <cell r="E26" t="str">
            <v>RIVERA</v>
          </cell>
        </row>
        <row r="27">
          <cell r="C27" t="str">
            <v>203-11</v>
          </cell>
          <cell r="D27">
            <v>1750000</v>
          </cell>
          <cell r="E27" t="str">
            <v>REBOLETTI</v>
          </cell>
        </row>
        <row r="28">
          <cell r="C28" t="str">
            <v>185-10</v>
          </cell>
          <cell r="D28">
            <v>1740000</v>
          </cell>
          <cell r="E28" t="str">
            <v>STORY</v>
          </cell>
        </row>
        <row r="29">
          <cell r="C29" t="str">
            <v>205-11</v>
          </cell>
          <cell r="D29">
            <v>1740000</v>
          </cell>
          <cell r="E29" t="str">
            <v>STORY</v>
          </cell>
        </row>
        <row r="30">
          <cell r="C30" t="str">
            <v>216-10</v>
          </cell>
          <cell r="D30">
            <v>970000</v>
          </cell>
          <cell r="E30" t="str">
            <v>JACKSON</v>
          </cell>
        </row>
        <row r="31">
          <cell r="C31" t="str">
            <v>200-11</v>
          </cell>
          <cell r="D31">
            <v>1470000</v>
          </cell>
          <cell r="E31" t="str">
            <v>RIVERA</v>
          </cell>
        </row>
        <row r="32">
          <cell r="C32" t="str">
            <v>211-10</v>
          </cell>
          <cell r="D32">
            <v>1140000</v>
          </cell>
          <cell r="E32" t="str">
            <v>YOUNG</v>
          </cell>
        </row>
        <row r="33">
          <cell r="C33" t="str">
            <v>227-11</v>
          </cell>
          <cell r="D33">
            <v>1780000</v>
          </cell>
          <cell r="E33" t="str">
            <v>DE LA ROSA</v>
          </cell>
        </row>
        <row r="34">
          <cell r="C34" t="str">
            <v>204-10</v>
          </cell>
          <cell r="D34">
            <v>1820000</v>
          </cell>
          <cell r="E34" t="str">
            <v>ADANE</v>
          </cell>
        </row>
        <row r="35">
          <cell r="C35" t="str">
            <v>233-11</v>
          </cell>
          <cell r="D35">
            <v>1770000</v>
          </cell>
          <cell r="E35" t="str">
            <v>BRUDER</v>
          </cell>
        </row>
        <row r="36">
          <cell r="C36" t="str">
            <v>199-10</v>
          </cell>
          <cell r="D36">
            <v>1740000</v>
          </cell>
          <cell r="E36" t="str">
            <v>STORY</v>
          </cell>
        </row>
        <row r="37">
          <cell r="C37" t="str">
            <v>230-11</v>
          </cell>
          <cell r="D37">
            <v>1280000</v>
          </cell>
          <cell r="E37" t="str">
            <v>BARTLETT</v>
          </cell>
        </row>
        <row r="38">
          <cell r="C38" t="str">
            <v>189-10</v>
          </cell>
          <cell r="D38">
            <v>1820000</v>
          </cell>
          <cell r="E38" t="str">
            <v>ADANE</v>
          </cell>
        </row>
        <row r="39">
          <cell r="C39" t="str">
            <v>237-11</v>
          </cell>
          <cell r="D39">
            <v>1280000</v>
          </cell>
          <cell r="E39" t="str">
            <v>BARTLETT</v>
          </cell>
        </row>
        <row r="40">
          <cell r="C40" t="str">
            <v>179-10</v>
          </cell>
          <cell r="D40">
            <v>1750000</v>
          </cell>
          <cell r="E40" t="str">
            <v>REBOLETTI</v>
          </cell>
        </row>
        <row r="41">
          <cell r="C41" t="str">
            <v>236-11</v>
          </cell>
          <cell r="D41">
            <v>1780000</v>
          </cell>
          <cell r="E41" t="str">
            <v>DE LA ROSA</v>
          </cell>
        </row>
        <row r="42">
          <cell r="C42" t="str">
            <v>222-11</v>
          </cell>
          <cell r="D42">
            <v>1280000</v>
          </cell>
          <cell r="E42" t="str">
            <v>BARTLETT</v>
          </cell>
        </row>
        <row r="43">
          <cell r="C43" t="str">
            <v>240-11</v>
          </cell>
          <cell r="D43">
            <v>1760000</v>
          </cell>
          <cell r="E43" t="str">
            <v>STRICKLAND</v>
          </cell>
        </row>
        <row r="44">
          <cell r="C44" t="str">
            <v>208-11</v>
          </cell>
          <cell r="D44">
            <v>970000</v>
          </cell>
          <cell r="E44" t="str">
            <v>JACKSON</v>
          </cell>
        </row>
        <row r="45">
          <cell r="C45" t="str">
            <v>242-11</v>
          </cell>
          <cell r="D45">
            <v>1770000</v>
          </cell>
          <cell r="E45" t="str">
            <v>BRUDER</v>
          </cell>
        </row>
        <row r="46">
          <cell r="C46" t="str">
            <v>107-12</v>
          </cell>
          <cell r="D46">
            <v>1830000</v>
          </cell>
          <cell r="E46" t="str">
            <v>YORK</v>
          </cell>
        </row>
        <row r="47">
          <cell r="C47" t="str">
            <v>244-11</v>
          </cell>
          <cell r="D47">
            <v>1780000</v>
          </cell>
          <cell r="E47" t="str">
            <v>DE LA ROSA</v>
          </cell>
        </row>
        <row r="48">
          <cell r="C48" t="str">
            <v>241-11</v>
          </cell>
          <cell r="D48">
            <v>1770000</v>
          </cell>
          <cell r="E48" t="str">
            <v>BRUDER</v>
          </cell>
        </row>
        <row r="49">
          <cell r="C49" t="str">
            <v>244-11</v>
          </cell>
          <cell r="D49">
            <v>1780000</v>
          </cell>
          <cell r="E49" t="str">
            <v>DE LA ROSA</v>
          </cell>
        </row>
        <row r="50">
          <cell r="C50" t="str">
            <v>207-11</v>
          </cell>
          <cell r="D50">
            <v>970000</v>
          </cell>
          <cell r="E50" t="str">
            <v>JACKSON</v>
          </cell>
        </row>
        <row r="51">
          <cell r="C51" t="str">
            <v>107-12</v>
          </cell>
          <cell r="D51">
            <v>1830000</v>
          </cell>
          <cell r="E51" t="str">
            <v>YORK</v>
          </cell>
        </row>
        <row r="52">
          <cell r="C52" t="str">
            <v>239-11</v>
          </cell>
          <cell r="D52">
            <v>1760000</v>
          </cell>
          <cell r="E52" t="str">
            <v>STRICKLAND</v>
          </cell>
        </row>
        <row r="53">
          <cell r="C53" t="str">
            <v>181-10</v>
          </cell>
          <cell r="D53">
            <v>1470000</v>
          </cell>
          <cell r="E53" t="str">
            <v>RIVERA</v>
          </cell>
        </row>
        <row r="54">
          <cell r="C54" t="str">
            <v>214-11</v>
          </cell>
          <cell r="D54">
            <v>1760000</v>
          </cell>
          <cell r="E54" t="str">
            <v>STRICKLAND</v>
          </cell>
        </row>
        <row r="55">
          <cell r="C55" t="str">
            <v>180-10</v>
          </cell>
          <cell r="D55">
            <v>1750000</v>
          </cell>
          <cell r="E55" t="str">
            <v>REBOLETTI</v>
          </cell>
        </row>
        <row r="56">
          <cell r="C56" t="str">
            <v>303-11</v>
          </cell>
          <cell r="D56">
            <v>0</v>
          </cell>
          <cell r="E56" t="str">
            <v>HAUSER</v>
          </cell>
        </row>
        <row r="57">
          <cell r="C57" t="str">
            <v>205-10</v>
          </cell>
          <cell r="D57">
            <v>1290000</v>
          </cell>
          <cell r="E57" t="str">
            <v>COOLAHAN</v>
          </cell>
        </row>
        <row r="58">
          <cell r="C58" t="str">
            <v>198-11</v>
          </cell>
          <cell r="D58">
            <v>880000</v>
          </cell>
          <cell r="E58" t="str">
            <v>STEWART</v>
          </cell>
        </row>
        <row r="59">
          <cell r="C59" t="str">
            <v>231-10</v>
          </cell>
          <cell r="D59">
            <v>1760000</v>
          </cell>
          <cell r="E59" t="str">
            <v>STRICKLAND</v>
          </cell>
        </row>
        <row r="60">
          <cell r="C60" t="str">
            <v>201-11</v>
          </cell>
          <cell r="D60">
            <v>1140000</v>
          </cell>
          <cell r="E60" t="str">
            <v>YOUNG</v>
          </cell>
        </row>
        <row r="61">
          <cell r="C61" t="str">
            <v>170-10</v>
          </cell>
          <cell r="D61">
            <v>1140000</v>
          </cell>
          <cell r="E61" t="str">
            <v>YOUNG</v>
          </cell>
        </row>
        <row r="62">
          <cell r="C62" t="str">
            <v>201-11</v>
          </cell>
          <cell r="D62">
            <v>1140000</v>
          </cell>
          <cell r="E62" t="str">
            <v>YOUNG</v>
          </cell>
        </row>
        <row r="63">
          <cell r="C63" t="str">
            <v>174-10</v>
          </cell>
          <cell r="D63">
            <v>970000</v>
          </cell>
          <cell r="E63" t="str">
            <v>JACKSON</v>
          </cell>
        </row>
        <row r="64">
          <cell r="C64" t="str">
            <v>192-11</v>
          </cell>
          <cell r="D64">
            <v>1740000</v>
          </cell>
          <cell r="E64" t="str">
            <v>STORY</v>
          </cell>
        </row>
        <row r="65">
          <cell r="C65" t="str">
            <v>193-10</v>
          </cell>
          <cell r="D65">
            <v>1750000</v>
          </cell>
          <cell r="E65" t="str">
            <v>REBOLETTI</v>
          </cell>
        </row>
        <row r="66">
          <cell r="C66" t="str">
            <v>197-11</v>
          </cell>
          <cell r="D66">
            <v>880000</v>
          </cell>
          <cell r="E66" t="str">
            <v>STEWART</v>
          </cell>
        </row>
        <row r="67">
          <cell r="C67" t="str">
            <v>209-10</v>
          </cell>
          <cell r="D67">
            <v>1180000</v>
          </cell>
          <cell r="E67" t="str">
            <v>LEVERE</v>
          </cell>
        </row>
        <row r="68">
          <cell r="C68" t="str">
            <v>188-11</v>
          </cell>
          <cell r="D68">
            <v>1140000</v>
          </cell>
          <cell r="E68" t="str">
            <v>YOUNG</v>
          </cell>
        </row>
        <row r="69">
          <cell r="C69" t="str">
            <v>210-10</v>
          </cell>
          <cell r="D69">
            <v>1180000</v>
          </cell>
          <cell r="E69" t="str">
            <v>LEVERE</v>
          </cell>
        </row>
        <row r="70">
          <cell r="C70" t="str">
            <v>193-11</v>
          </cell>
          <cell r="D70">
            <v>970000</v>
          </cell>
          <cell r="E70" t="str">
            <v>JACKSON</v>
          </cell>
        </row>
        <row r="71">
          <cell r="C71" t="str">
            <v>226-10</v>
          </cell>
          <cell r="D71">
            <v>1770000</v>
          </cell>
          <cell r="E71" t="str">
            <v>BRUDER</v>
          </cell>
        </row>
        <row r="72">
          <cell r="C72" t="str">
            <v>182-11</v>
          </cell>
          <cell r="D72">
            <v>1090000</v>
          </cell>
          <cell r="E72" t="str">
            <v>SPECTOR</v>
          </cell>
        </row>
        <row r="73">
          <cell r="C73" t="str">
            <v>241-10</v>
          </cell>
          <cell r="D73">
            <v>1770000</v>
          </cell>
          <cell r="E73" t="str">
            <v>BRUDER</v>
          </cell>
        </row>
        <row r="74">
          <cell r="C74" t="str">
            <v>185-11</v>
          </cell>
          <cell r="D74">
            <v>1470000</v>
          </cell>
          <cell r="E74" t="str">
            <v>RIVERA</v>
          </cell>
        </row>
        <row r="75">
          <cell r="C75" t="str">
            <v>240-10</v>
          </cell>
          <cell r="D75">
            <v>1760000</v>
          </cell>
          <cell r="E75" t="str">
            <v>STRICKLAND</v>
          </cell>
        </row>
        <row r="76">
          <cell r="C76" t="str">
            <v>178-11</v>
          </cell>
          <cell r="D76">
            <v>1740000</v>
          </cell>
          <cell r="E76" t="str">
            <v>STORY</v>
          </cell>
        </row>
        <row r="77">
          <cell r="C77" t="str">
            <v>186-10</v>
          </cell>
          <cell r="D77">
            <v>1740000</v>
          </cell>
          <cell r="E77" t="str">
            <v>STORY</v>
          </cell>
        </row>
        <row r="78">
          <cell r="C78" t="str">
            <v>176-11</v>
          </cell>
          <cell r="D78">
            <v>1750000</v>
          </cell>
          <cell r="E78" t="str">
            <v>REBOLETTI</v>
          </cell>
        </row>
        <row r="79">
          <cell r="C79" t="str">
            <v>192-10</v>
          </cell>
          <cell r="D79">
            <v>1290000</v>
          </cell>
          <cell r="E79" t="str">
            <v>COOLAHAN</v>
          </cell>
        </row>
        <row r="80">
          <cell r="C80" t="str">
            <v>179-11</v>
          </cell>
          <cell r="D80">
            <v>970000</v>
          </cell>
          <cell r="E80" t="str">
            <v>JACKSON</v>
          </cell>
        </row>
        <row r="81">
          <cell r="C81" t="str">
            <v>216-10</v>
          </cell>
          <cell r="D81">
            <v>970000</v>
          </cell>
          <cell r="E81" t="str">
            <v>JACKSON</v>
          </cell>
        </row>
        <row r="82">
          <cell r="C82" t="str">
            <v>170-11</v>
          </cell>
          <cell r="D82">
            <v>880000</v>
          </cell>
          <cell r="E82" t="str">
            <v>STEWART</v>
          </cell>
        </row>
        <row r="83">
          <cell r="C83" t="str">
            <v>224-10</v>
          </cell>
          <cell r="D83">
            <v>1760000</v>
          </cell>
          <cell r="E83" t="str">
            <v>STRICKLAND</v>
          </cell>
        </row>
        <row r="84">
          <cell r="C84" t="str">
            <v>175-11</v>
          </cell>
          <cell r="D84">
            <v>1750000</v>
          </cell>
          <cell r="E84" t="str">
            <v>REBOLETTI</v>
          </cell>
        </row>
        <row r="85">
          <cell r="C85" t="str">
            <v>101-11</v>
          </cell>
          <cell r="D85">
            <v>1800000</v>
          </cell>
          <cell r="E85" t="str">
            <v>CHANDLER</v>
          </cell>
        </row>
        <row r="86">
          <cell r="C86" t="str">
            <v>171-11</v>
          </cell>
          <cell r="D86">
            <v>1470000</v>
          </cell>
          <cell r="E86" t="str">
            <v>RIVERA</v>
          </cell>
        </row>
        <row r="87">
          <cell r="C87" t="str">
            <v>107-11</v>
          </cell>
          <cell r="D87">
            <v>1830000</v>
          </cell>
          <cell r="E87" t="str">
            <v>YORK</v>
          </cell>
        </row>
        <row r="88">
          <cell r="C88" t="str">
            <v>162-11</v>
          </cell>
          <cell r="D88">
            <v>1750000</v>
          </cell>
          <cell r="E88" t="str">
            <v>REBOLETTI</v>
          </cell>
        </row>
        <row r="89">
          <cell r="C89" t="str">
            <v>117-11</v>
          </cell>
          <cell r="D89">
            <v>1110000</v>
          </cell>
          <cell r="E89" t="str">
            <v>STARKS</v>
          </cell>
        </row>
        <row r="90">
          <cell r="C90" t="str">
            <v>160-11</v>
          </cell>
          <cell r="D90">
            <v>1840000</v>
          </cell>
          <cell r="E90" t="str">
            <v>CANFIELD</v>
          </cell>
        </row>
        <row r="91">
          <cell r="C91" t="str">
            <v>123-11</v>
          </cell>
          <cell r="D91">
            <v>1260000</v>
          </cell>
          <cell r="E91" t="str">
            <v>ACKERMAN</v>
          </cell>
        </row>
        <row r="92">
          <cell r="C92" t="str">
            <v>163-11</v>
          </cell>
          <cell r="D92">
            <v>1740000</v>
          </cell>
          <cell r="E92" t="str">
            <v>STORY</v>
          </cell>
        </row>
        <row r="93">
          <cell r="C93" t="str">
            <v>130-11</v>
          </cell>
          <cell r="D93">
            <v>1840000</v>
          </cell>
          <cell r="E93" t="str">
            <v>CANFIELD</v>
          </cell>
        </row>
        <row r="94">
          <cell r="C94" t="str">
            <v>156-11</v>
          </cell>
          <cell r="D94">
            <v>1820000</v>
          </cell>
          <cell r="E94" t="str">
            <v>ADANE</v>
          </cell>
        </row>
        <row r="95">
          <cell r="C95" t="str">
            <v>148-11</v>
          </cell>
          <cell r="D95">
            <v>1810000</v>
          </cell>
          <cell r="E95" t="str">
            <v>NEWELL</v>
          </cell>
        </row>
        <row r="96">
          <cell r="C96" t="str">
            <v>157-11</v>
          </cell>
          <cell r="D96">
            <v>1470000</v>
          </cell>
          <cell r="E96" t="str">
            <v>RIVERA</v>
          </cell>
        </row>
        <row r="97">
          <cell r="C97" t="str">
            <v>146-11</v>
          </cell>
          <cell r="D97">
            <v>1110000</v>
          </cell>
          <cell r="E97" t="str">
            <v>STARKS</v>
          </cell>
        </row>
        <row r="98">
          <cell r="C98" t="str">
            <v>146-11</v>
          </cell>
          <cell r="D98">
            <v>1110000</v>
          </cell>
          <cell r="E98" t="str">
            <v>STARKS</v>
          </cell>
        </row>
        <row r="99">
          <cell r="C99" t="str">
            <v>159-11</v>
          </cell>
          <cell r="D99">
            <v>1840000</v>
          </cell>
          <cell r="E99" t="str">
            <v>CANFIELD</v>
          </cell>
        </row>
        <row r="100">
          <cell r="C100" t="str">
            <v>149-11</v>
          </cell>
          <cell r="D100">
            <v>1830000</v>
          </cell>
          <cell r="E100" t="str">
            <v>YORK</v>
          </cell>
        </row>
        <row r="101">
          <cell r="C101" t="str">
            <v>158-11</v>
          </cell>
          <cell r="D101">
            <v>1470000</v>
          </cell>
          <cell r="E101" t="str">
            <v>RIVERA</v>
          </cell>
        </row>
        <row r="102">
          <cell r="C102" t="str">
            <v>147-11</v>
          </cell>
          <cell r="D102">
            <v>1100000</v>
          </cell>
          <cell r="E102" t="str">
            <v>GEBRETEKLE</v>
          </cell>
        </row>
        <row r="103">
          <cell r="C103" t="str">
            <v>165-11</v>
          </cell>
          <cell r="D103">
            <v>970000</v>
          </cell>
          <cell r="E103" t="str">
            <v>JACKSON</v>
          </cell>
        </row>
        <row r="104">
          <cell r="C104" t="str">
            <v>138-11</v>
          </cell>
          <cell r="D104">
            <v>1260000</v>
          </cell>
          <cell r="E104" t="str">
            <v>ACKERMAN</v>
          </cell>
        </row>
        <row r="105">
          <cell r="C105" t="str">
            <v>173-11</v>
          </cell>
          <cell r="D105">
            <v>1140000</v>
          </cell>
          <cell r="E105" t="str">
            <v>YOUNG</v>
          </cell>
        </row>
        <row r="106">
          <cell r="C106" t="str">
            <v>141-11</v>
          </cell>
          <cell r="D106">
            <v>1800000</v>
          </cell>
          <cell r="E106" t="str">
            <v>CHANDLER</v>
          </cell>
        </row>
        <row r="107">
          <cell r="C107" t="str">
            <v>168-11</v>
          </cell>
          <cell r="D107">
            <v>1090000</v>
          </cell>
          <cell r="E107" t="str">
            <v>SPECTOR</v>
          </cell>
        </row>
        <row r="108">
          <cell r="C108" t="str">
            <v>134-11</v>
          </cell>
          <cell r="D108">
            <v>1810000</v>
          </cell>
          <cell r="E108" t="str">
            <v>NEWELL</v>
          </cell>
        </row>
        <row r="109">
          <cell r="C109" t="str">
            <v>244-10</v>
          </cell>
          <cell r="D109">
            <v>1280000</v>
          </cell>
          <cell r="E109" t="str">
            <v>BARTLETT</v>
          </cell>
        </row>
        <row r="110">
          <cell r="C110" t="str">
            <v>139-11</v>
          </cell>
          <cell r="D110">
            <v>1820000</v>
          </cell>
          <cell r="E110" t="str">
            <v>ADANE</v>
          </cell>
        </row>
        <row r="111">
          <cell r="C111" t="str">
            <v>105-11</v>
          </cell>
          <cell r="D111">
            <v>1810000</v>
          </cell>
          <cell r="E111" t="str">
            <v>NEWELL</v>
          </cell>
        </row>
        <row r="112">
          <cell r="C112" t="str">
            <v>135-11</v>
          </cell>
          <cell r="D112">
            <v>1830000</v>
          </cell>
          <cell r="E112" t="str">
            <v>YORK</v>
          </cell>
        </row>
        <row r="113">
          <cell r="C113" t="str">
            <v>121-11</v>
          </cell>
          <cell r="D113">
            <v>1830000</v>
          </cell>
          <cell r="E113" t="str">
            <v>YORK</v>
          </cell>
        </row>
        <row r="114">
          <cell r="C114" t="str">
            <v>127-11</v>
          </cell>
          <cell r="D114">
            <v>1800000</v>
          </cell>
          <cell r="E114" t="str">
            <v>CHANDLER</v>
          </cell>
        </row>
        <row r="115">
          <cell r="C115" t="str">
            <v>128-11</v>
          </cell>
          <cell r="D115">
            <v>1800000</v>
          </cell>
          <cell r="E115" t="str">
            <v>CHANDLER</v>
          </cell>
        </row>
        <row r="116">
          <cell r="C116" t="str">
            <v>116-11</v>
          </cell>
          <cell r="D116">
            <v>1840000</v>
          </cell>
          <cell r="E116" t="str">
            <v>CANFIELD</v>
          </cell>
        </row>
        <row r="117">
          <cell r="C117" t="str">
            <v>135-11</v>
          </cell>
          <cell r="D117">
            <v>1830000</v>
          </cell>
          <cell r="E117" t="str">
            <v>YORK</v>
          </cell>
        </row>
        <row r="118">
          <cell r="C118" t="str">
            <v>114-11</v>
          </cell>
          <cell r="D118">
            <v>1800000</v>
          </cell>
          <cell r="E118" t="str">
            <v>CHANDLER</v>
          </cell>
        </row>
        <row r="119">
          <cell r="C119" t="str">
            <v>145-11</v>
          </cell>
          <cell r="D119">
            <v>1110000</v>
          </cell>
          <cell r="E119" t="str">
            <v>STARKS</v>
          </cell>
        </row>
        <row r="120">
          <cell r="C120" t="str">
            <v>111-11</v>
          </cell>
          <cell r="D120">
            <v>1820000</v>
          </cell>
          <cell r="E120" t="str">
            <v>ADANE</v>
          </cell>
        </row>
        <row r="121">
          <cell r="C121" t="str">
            <v>140-11</v>
          </cell>
          <cell r="D121">
            <v>1820000</v>
          </cell>
          <cell r="E121" t="str">
            <v>ADANE</v>
          </cell>
        </row>
        <row r="122">
          <cell r="C122" t="str">
            <v>109-11</v>
          </cell>
          <cell r="D122">
            <v>1260000</v>
          </cell>
          <cell r="E122" t="str">
            <v>ACKERMAN</v>
          </cell>
        </row>
        <row r="123">
          <cell r="C123" t="str">
            <v>146-11</v>
          </cell>
          <cell r="D123">
            <v>1110000</v>
          </cell>
          <cell r="E123" t="str">
            <v>STARKS</v>
          </cell>
        </row>
        <row r="124">
          <cell r="C124" t="str">
            <v>238-10</v>
          </cell>
          <cell r="D124">
            <v>1180000</v>
          </cell>
          <cell r="E124" t="str">
            <v>LEVERE</v>
          </cell>
        </row>
        <row r="125">
          <cell r="C125" t="str">
            <v>161-11</v>
          </cell>
          <cell r="D125">
            <v>1750000</v>
          </cell>
          <cell r="E125" t="str">
            <v>REBOLETTI</v>
          </cell>
        </row>
        <row r="126">
          <cell r="C126" t="str">
            <v>220-10</v>
          </cell>
          <cell r="D126">
            <v>1280000</v>
          </cell>
          <cell r="E126" t="str">
            <v>BARTLETT</v>
          </cell>
        </row>
        <row r="127">
          <cell r="C127" t="str">
            <v>167-11</v>
          </cell>
          <cell r="D127">
            <v>1090000</v>
          </cell>
          <cell r="E127" t="str">
            <v>SPECTOR</v>
          </cell>
        </row>
        <row r="128">
          <cell r="C128" t="str">
            <v>219-10</v>
          </cell>
          <cell r="D128">
            <v>1280000</v>
          </cell>
          <cell r="E128" t="str">
            <v>BARTLETT</v>
          </cell>
        </row>
        <row r="129">
          <cell r="C129" t="str">
            <v>172-11</v>
          </cell>
          <cell r="D129">
            <v>1470000</v>
          </cell>
          <cell r="E129" t="str">
            <v>RIVERA</v>
          </cell>
        </row>
        <row r="130">
          <cell r="C130" t="str">
            <v>215-10</v>
          </cell>
          <cell r="D130">
            <v>970000</v>
          </cell>
          <cell r="E130" t="str">
            <v>JACKSON</v>
          </cell>
        </row>
        <row r="131">
          <cell r="C131" t="str">
            <v>187-11</v>
          </cell>
          <cell r="D131">
            <v>1140000</v>
          </cell>
          <cell r="E131" t="str">
            <v>YOUNG</v>
          </cell>
        </row>
        <row r="132">
          <cell r="C132" t="str">
            <v>120-11</v>
          </cell>
          <cell r="D132">
            <v>1810000</v>
          </cell>
          <cell r="E132" t="str">
            <v>NEWELL</v>
          </cell>
        </row>
        <row r="133">
          <cell r="C133" t="str">
            <v>195-11</v>
          </cell>
          <cell r="D133">
            <v>1090000</v>
          </cell>
          <cell r="E133" t="str">
            <v>SPECTOR</v>
          </cell>
        </row>
        <row r="134">
          <cell r="C134" t="str">
            <v>113-11</v>
          </cell>
          <cell r="D134">
            <v>1800000</v>
          </cell>
          <cell r="E134" t="str">
            <v>CHANDLER</v>
          </cell>
        </row>
        <row r="135">
          <cell r="C135" t="str">
            <v>190-11</v>
          </cell>
          <cell r="D135">
            <v>1750000</v>
          </cell>
          <cell r="E135" t="str">
            <v>REBOLETTI</v>
          </cell>
        </row>
        <row r="136">
          <cell r="C136" t="str">
            <v>103-11</v>
          </cell>
          <cell r="D136">
            <v>1110000</v>
          </cell>
          <cell r="E136" t="str">
            <v>STARKS</v>
          </cell>
        </row>
        <row r="137">
          <cell r="C137" t="str">
            <v>199-11</v>
          </cell>
          <cell r="D137">
            <v>1470000</v>
          </cell>
          <cell r="E137" t="str">
            <v>RIVERA</v>
          </cell>
        </row>
        <row r="138">
          <cell r="C138" t="str">
            <v>242-10</v>
          </cell>
          <cell r="D138">
            <v>1770000</v>
          </cell>
          <cell r="E138" t="str">
            <v>BRUDER</v>
          </cell>
        </row>
        <row r="139">
          <cell r="C139" t="str">
            <v>209-11</v>
          </cell>
          <cell r="D139">
            <v>1280000</v>
          </cell>
          <cell r="E139" t="str">
            <v>BARTLETT</v>
          </cell>
        </row>
        <row r="140">
          <cell r="C140" t="str">
            <v>207-10</v>
          </cell>
          <cell r="D140">
            <v>1750000</v>
          </cell>
          <cell r="E140" t="str">
            <v>REBOLETTI</v>
          </cell>
        </row>
        <row r="141">
          <cell r="C141" t="str">
            <v>206-11</v>
          </cell>
          <cell r="D141">
            <v>1740000</v>
          </cell>
          <cell r="E141" t="str">
            <v>STORY</v>
          </cell>
        </row>
        <row r="142">
          <cell r="C142" t="str">
            <v>172-10</v>
          </cell>
          <cell r="D142">
            <v>1740000</v>
          </cell>
          <cell r="E142" t="str">
            <v>STORY</v>
          </cell>
        </row>
        <row r="143">
          <cell r="C143" t="str">
            <v>213-11</v>
          </cell>
          <cell r="D143">
            <v>1760000</v>
          </cell>
          <cell r="E143" t="str">
            <v>STRICKLAND</v>
          </cell>
        </row>
        <row r="144">
          <cell r="C144" t="str">
            <v>177-10</v>
          </cell>
          <cell r="D144">
            <v>1290000</v>
          </cell>
          <cell r="E144" t="str">
            <v>COOLAHAN</v>
          </cell>
        </row>
        <row r="145">
          <cell r="C145" t="str">
            <v>208-11</v>
          </cell>
          <cell r="D145">
            <v>970000</v>
          </cell>
          <cell r="E145" t="str">
            <v>JACKSON</v>
          </cell>
        </row>
        <row r="146">
          <cell r="C146" t="str">
            <v>195-10</v>
          </cell>
          <cell r="D146">
            <v>1470000</v>
          </cell>
          <cell r="E146" t="str">
            <v>RIVERA</v>
          </cell>
        </row>
        <row r="147">
          <cell r="C147" t="str">
            <v>221-11</v>
          </cell>
          <cell r="D147">
            <v>1280000</v>
          </cell>
          <cell r="E147" t="str">
            <v>BARTLETT</v>
          </cell>
        </row>
        <row r="148">
          <cell r="C148" t="str">
            <v>184-10</v>
          </cell>
          <cell r="D148">
            <v>1140000</v>
          </cell>
          <cell r="E148" t="str">
            <v>YOUNG</v>
          </cell>
        </row>
        <row r="149">
          <cell r="C149" t="str">
            <v>220-11</v>
          </cell>
          <cell r="D149">
            <v>1780000</v>
          </cell>
          <cell r="E149" t="str">
            <v>DE LA ROSA</v>
          </cell>
        </row>
        <row r="150">
          <cell r="C150" t="str">
            <v>187-10</v>
          </cell>
          <cell r="D150">
            <v>970000</v>
          </cell>
          <cell r="E150" t="str">
            <v>JACKSON</v>
          </cell>
        </row>
        <row r="151">
          <cell r="C151" t="str">
            <v>231-11</v>
          </cell>
          <cell r="D151">
            <v>1760000</v>
          </cell>
          <cell r="E151" t="str">
            <v>STRICKLAND</v>
          </cell>
        </row>
        <row r="152">
          <cell r="C152" t="str">
            <v>102-12</v>
          </cell>
          <cell r="D152">
            <v>1300000</v>
          </cell>
          <cell r="E152" t="str">
            <v>LEVIN</v>
          </cell>
        </row>
        <row r="153">
          <cell r="C153" t="str">
            <v>228-11</v>
          </cell>
          <cell r="D153">
            <v>1780000</v>
          </cell>
          <cell r="E153" t="str">
            <v>DE LA ROSA</v>
          </cell>
        </row>
        <row r="154">
          <cell r="C154" t="str">
            <v>109-12</v>
          </cell>
          <cell r="D154">
            <v>1840000</v>
          </cell>
          <cell r="E154" t="str">
            <v>CANFIELD</v>
          </cell>
        </row>
        <row r="155">
          <cell r="C155" t="str">
            <v>235-11</v>
          </cell>
          <cell r="D155">
            <v>1780000</v>
          </cell>
          <cell r="E155" t="str">
            <v>DE LA ROSA</v>
          </cell>
        </row>
        <row r="156">
          <cell r="C156" t="str">
            <v>104-12</v>
          </cell>
          <cell r="D156">
            <v>1200000</v>
          </cell>
          <cell r="E156" t="str">
            <v>CUSHING</v>
          </cell>
        </row>
        <row r="157">
          <cell r="C157" t="str">
            <v>234-11</v>
          </cell>
          <cell r="D157">
            <v>1770000</v>
          </cell>
          <cell r="E157" t="str">
            <v>BRUDER</v>
          </cell>
        </row>
        <row r="158">
          <cell r="C158" t="str">
            <v>183-11</v>
          </cell>
          <cell r="D158">
            <v>880000</v>
          </cell>
          <cell r="E158" t="str">
            <v>STEWART</v>
          </cell>
        </row>
        <row r="159">
          <cell r="C159" t="str">
            <v>237-11</v>
          </cell>
          <cell r="D159">
            <v>1280000</v>
          </cell>
          <cell r="E159" t="str">
            <v>BARTLETT</v>
          </cell>
        </row>
        <row r="160">
          <cell r="C160" t="str">
            <v>177-11</v>
          </cell>
          <cell r="D160">
            <v>1740000</v>
          </cell>
          <cell r="E160" t="str">
            <v>STORY</v>
          </cell>
        </row>
        <row r="161">
          <cell r="C161" t="str">
            <v>238-11</v>
          </cell>
          <cell r="D161">
            <v>1280000</v>
          </cell>
          <cell r="E161" t="str">
            <v>BARTLETT</v>
          </cell>
        </row>
        <row r="162">
          <cell r="C162" t="str">
            <v>164-11</v>
          </cell>
          <cell r="D162">
            <v>1740000</v>
          </cell>
          <cell r="E162" t="str">
            <v>STORY</v>
          </cell>
        </row>
        <row r="163">
          <cell r="C163" t="str">
            <v>236-11</v>
          </cell>
          <cell r="D163">
            <v>1780000</v>
          </cell>
          <cell r="E163" t="str">
            <v>DE LA ROSA</v>
          </cell>
        </row>
        <row r="164">
          <cell r="C164" t="str">
            <v>159-11</v>
          </cell>
          <cell r="D164">
            <v>1840000</v>
          </cell>
          <cell r="E164" t="str">
            <v>CANFIELD</v>
          </cell>
        </row>
        <row r="165">
          <cell r="C165" t="str">
            <v>243-11</v>
          </cell>
          <cell r="D165">
            <v>1780000</v>
          </cell>
          <cell r="E165" t="str">
            <v>DE LA ROSA</v>
          </cell>
        </row>
        <row r="166">
          <cell r="C166" t="str">
            <v>155-11</v>
          </cell>
          <cell r="D166">
            <v>1820000</v>
          </cell>
          <cell r="E166" t="str">
            <v>ADANE</v>
          </cell>
        </row>
        <row r="167">
          <cell r="C167" t="str">
            <v>104-12</v>
          </cell>
          <cell r="D167">
            <v>1200000</v>
          </cell>
          <cell r="E167" t="str">
            <v>CUSHING</v>
          </cell>
        </row>
        <row r="168">
          <cell r="C168" t="str">
            <v>136-11</v>
          </cell>
          <cell r="D168">
            <v>1830000</v>
          </cell>
          <cell r="E168" t="str">
            <v>YORK</v>
          </cell>
        </row>
        <row r="169">
          <cell r="C169" t="str">
            <v>175-10</v>
          </cell>
          <cell r="D169">
            <v>1820000</v>
          </cell>
          <cell r="E169" t="str">
            <v>ADANE</v>
          </cell>
        </row>
        <row r="170">
          <cell r="C170" t="str">
            <v>130-11</v>
          </cell>
          <cell r="D170">
            <v>1840000</v>
          </cell>
          <cell r="E170" t="str">
            <v>CANFIELD</v>
          </cell>
        </row>
        <row r="171">
          <cell r="C171" t="str">
            <v>176-10</v>
          </cell>
          <cell r="D171">
            <v>1820000</v>
          </cell>
          <cell r="E171" t="str">
            <v>ADANE</v>
          </cell>
        </row>
        <row r="172">
          <cell r="C172" t="str">
            <v>129-11</v>
          </cell>
          <cell r="D172">
            <v>1840000</v>
          </cell>
          <cell r="E172" t="str">
            <v>CANFIELD</v>
          </cell>
        </row>
        <row r="173">
          <cell r="C173" t="str">
            <v>183-10</v>
          </cell>
          <cell r="D173">
            <v>1140000</v>
          </cell>
          <cell r="E173" t="str">
            <v>YOUNG</v>
          </cell>
        </row>
        <row r="174">
          <cell r="C174" t="str">
            <v>112-11</v>
          </cell>
          <cell r="D174">
            <v>1820000</v>
          </cell>
          <cell r="E174" t="str">
            <v>ADANE</v>
          </cell>
        </row>
        <row r="175">
          <cell r="C175" t="str">
            <v>182-10</v>
          </cell>
          <cell r="D175">
            <v>1470000</v>
          </cell>
          <cell r="E175" t="str">
            <v>RIVERA</v>
          </cell>
        </row>
        <row r="176">
          <cell r="C176" t="str">
            <v>108-11</v>
          </cell>
          <cell r="D176">
            <v>1830000</v>
          </cell>
          <cell r="E176" t="str">
            <v>YORK</v>
          </cell>
        </row>
        <row r="177">
          <cell r="C177" t="str">
            <v>188-10</v>
          </cell>
          <cell r="D177">
            <v>970000</v>
          </cell>
          <cell r="E177" t="str">
            <v>JACKSON</v>
          </cell>
        </row>
        <row r="178">
          <cell r="C178" t="str">
            <v>113-11</v>
          </cell>
          <cell r="D178">
            <v>1800000</v>
          </cell>
          <cell r="E178" t="str">
            <v>CHANDLER</v>
          </cell>
        </row>
        <row r="179">
          <cell r="C179" t="str">
            <v>173-10</v>
          </cell>
          <cell r="D179">
            <v>970000</v>
          </cell>
          <cell r="E179" t="str">
            <v>JACKSON</v>
          </cell>
        </row>
        <row r="180">
          <cell r="C180" t="str">
            <v>191-11</v>
          </cell>
          <cell r="D180">
            <v>1740000</v>
          </cell>
          <cell r="E180" t="str">
            <v>STORY</v>
          </cell>
        </row>
        <row r="181">
          <cell r="C181" t="str">
            <v>215-10</v>
          </cell>
          <cell r="D181">
            <v>970000</v>
          </cell>
          <cell r="E181" t="str">
            <v>JACKSON</v>
          </cell>
        </row>
        <row r="182">
          <cell r="C182" t="str">
            <v>187-11</v>
          </cell>
          <cell r="D182">
            <v>1140000</v>
          </cell>
          <cell r="E182" t="str">
            <v>YOUNG</v>
          </cell>
        </row>
        <row r="183">
          <cell r="C183" t="str">
            <v>221-10</v>
          </cell>
          <cell r="D183">
            <v>1180000</v>
          </cell>
          <cell r="E183" t="str">
            <v>LEVERE</v>
          </cell>
        </row>
        <row r="184">
          <cell r="C184" t="str">
            <v>169-11</v>
          </cell>
          <cell r="D184">
            <v>880000</v>
          </cell>
          <cell r="E184" t="str">
            <v>STEWART</v>
          </cell>
        </row>
        <row r="185">
          <cell r="C185" t="str">
            <v>124-11</v>
          </cell>
          <cell r="D185">
            <v>1260000</v>
          </cell>
          <cell r="E185" t="str">
            <v>ACKERMAN</v>
          </cell>
        </row>
        <row r="186">
          <cell r="C186" t="str">
            <v>139-11</v>
          </cell>
          <cell r="D186">
            <v>1820000</v>
          </cell>
          <cell r="E186" t="str">
            <v>ADANE</v>
          </cell>
        </row>
        <row r="187">
          <cell r="C187" t="str">
            <v>126-11</v>
          </cell>
          <cell r="D187">
            <v>1820000</v>
          </cell>
          <cell r="E187" t="str">
            <v>ADANE</v>
          </cell>
        </row>
        <row r="188">
          <cell r="C188" t="str">
            <v>128-11</v>
          </cell>
          <cell r="D188">
            <v>1800000</v>
          </cell>
          <cell r="E188" t="str">
            <v>CHANDLER</v>
          </cell>
        </row>
        <row r="189">
          <cell r="C189" t="str">
            <v>133-11</v>
          </cell>
          <cell r="D189">
            <v>1810000</v>
          </cell>
          <cell r="E189" t="str">
            <v>NEWELL</v>
          </cell>
        </row>
        <row r="190">
          <cell r="C190" t="str">
            <v>121-11</v>
          </cell>
          <cell r="D190">
            <v>1830000</v>
          </cell>
          <cell r="E190" t="str">
            <v>YORK</v>
          </cell>
        </row>
        <row r="191">
          <cell r="C191" t="str">
            <v>130-11</v>
          </cell>
          <cell r="D191">
            <v>1840000</v>
          </cell>
          <cell r="E191" t="str">
            <v>CANFIELD</v>
          </cell>
        </row>
        <row r="192">
          <cell r="C192" t="str">
            <v>106-11</v>
          </cell>
          <cell r="D192">
            <v>1810000</v>
          </cell>
          <cell r="E192" t="str">
            <v>NEWELL</v>
          </cell>
        </row>
        <row r="193">
          <cell r="C193" t="str">
            <v>153-11</v>
          </cell>
          <cell r="D193">
            <v>1090000</v>
          </cell>
          <cell r="E193" t="str">
            <v>SPECTOR</v>
          </cell>
        </row>
        <row r="194">
          <cell r="C194" t="str">
            <v>226-11</v>
          </cell>
          <cell r="D194">
            <v>1770000</v>
          </cell>
          <cell r="E194" t="str">
            <v>BRUDER</v>
          </cell>
        </row>
        <row r="195">
          <cell r="C195" t="str">
            <v>154-11</v>
          </cell>
          <cell r="D195">
            <v>1090000</v>
          </cell>
          <cell r="E195" t="str">
            <v>SPECTOR</v>
          </cell>
        </row>
        <row r="196">
          <cell r="C196" t="str">
            <v>229-11</v>
          </cell>
          <cell r="D196">
            <v>1280000</v>
          </cell>
          <cell r="E196" t="str">
            <v>BARTLETT</v>
          </cell>
        </row>
        <row r="197">
          <cell r="C197" t="str">
            <v>215-10</v>
          </cell>
          <cell r="D197">
            <v>970000</v>
          </cell>
          <cell r="E197" t="str">
            <v>JACKSON</v>
          </cell>
        </row>
        <row r="198">
          <cell r="C198" t="str">
            <v>225-11</v>
          </cell>
          <cell r="D198">
            <v>1770000</v>
          </cell>
          <cell r="E198" t="str">
            <v>BRUDER</v>
          </cell>
        </row>
        <row r="199">
          <cell r="C199" t="str">
            <v>223-10</v>
          </cell>
          <cell r="D199">
            <v>1760000</v>
          </cell>
          <cell r="E199" t="str">
            <v>STRICKLAND</v>
          </cell>
        </row>
        <row r="200">
          <cell r="C200" t="str">
            <v>223-11</v>
          </cell>
          <cell r="D200">
            <v>1760000</v>
          </cell>
          <cell r="E200" t="str">
            <v>STRICKLAND</v>
          </cell>
        </row>
        <row r="201">
          <cell r="C201" t="str">
            <v>229-10</v>
          </cell>
          <cell r="D201">
            <v>1180000</v>
          </cell>
          <cell r="E201" t="str">
            <v>LEVERE</v>
          </cell>
        </row>
        <row r="202">
          <cell r="C202" t="str">
            <v>220-11</v>
          </cell>
          <cell r="D202">
            <v>1780000</v>
          </cell>
          <cell r="E202" t="str">
            <v>DE LA ROSA</v>
          </cell>
        </row>
        <row r="203">
          <cell r="C203" t="str">
            <v>125-11</v>
          </cell>
          <cell r="D203">
            <v>1820000</v>
          </cell>
          <cell r="E203" t="str">
            <v>ADANE</v>
          </cell>
        </row>
        <row r="204">
          <cell r="C204" t="str">
            <v>218-11</v>
          </cell>
          <cell r="D204">
            <v>1770000</v>
          </cell>
          <cell r="E204" t="str">
            <v>BRUDER</v>
          </cell>
        </row>
        <row r="205">
          <cell r="C205" t="str">
            <v>122-11</v>
          </cell>
          <cell r="D205">
            <v>1830000</v>
          </cell>
          <cell r="E205" t="str">
            <v>YORK</v>
          </cell>
        </row>
        <row r="206">
          <cell r="C206" t="str">
            <v>219-11</v>
          </cell>
          <cell r="D206">
            <v>1780000</v>
          </cell>
          <cell r="E206" t="str">
            <v>DE LA ROSA</v>
          </cell>
        </row>
        <row r="207">
          <cell r="C207" t="str">
            <v>151-11</v>
          </cell>
          <cell r="D207">
            <v>1260000</v>
          </cell>
          <cell r="E207" t="str">
            <v>ACKERMAN</v>
          </cell>
        </row>
        <row r="208">
          <cell r="C208" t="str">
            <v>202-11</v>
          </cell>
          <cell r="D208">
            <v>1140000</v>
          </cell>
          <cell r="E208" t="str">
            <v>YOUNG</v>
          </cell>
        </row>
        <row r="209">
          <cell r="C209" t="str">
            <v>169-11</v>
          </cell>
          <cell r="D209">
            <v>880000</v>
          </cell>
          <cell r="E209" t="str">
            <v>STEWART</v>
          </cell>
        </row>
        <row r="210">
          <cell r="C210" t="str">
            <v>187-11</v>
          </cell>
          <cell r="D210">
            <v>1140000</v>
          </cell>
          <cell r="E210" t="str">
            <v>YOUNG</v>
          </cell>
        </row>
        <row r="211">
          <cell r="C211" t="str">
            <v>194-10</v>
          </cell>
          <cell r="D211">
            <v>1750000</v>
          </cell>
          <cell r="E211" t="str">
            <v>REBOLETTI</v>
          </cell>
        </row>
        <row r="212">
          <cell r="C212" t="str">
            <v>144-11</v>
          </cell>
          <cell r="D212">
            <v>1840000</v>
          </cell>
          <cell r="E212" t="str">
            <v>CANFIELD</v>
          </cell>
        </row>
        <row r="213">
          <cell r="C213" t="str">
            <v>198-10</v>
          </cell>
          <cell r="D213">
            <v>1140000</v>
          </cell>
          <cell r="E213" t="str">
            <v>YOUNG</v>
          </cell>
        </row>
        <row r="214">
          <cell r="C214" t="str">
            <v>136-11</v>
          </cell>
          <cell r="D214">
            <v>1830000</v>
          </cell>
          <cell r="E214" t="str">
            <v>YORK</v>
          </cell>
        </row>
        <row r="215">
          <cell r="C215" t="str">
            <v>206-10</v>
          </cell>
          <cell r="D215">
            <v>1290000</v>
          </cell>
          <cell r="E215" t="str">
            <v>COOLAHAN</v>
          </cell>
        </row>
        <row r="216">
          <cell r="C216" t="str">
            <v>125-11</v>
          </cell>
          <cell r="D216">
            <v>1820000</v>
          </cell>
          <cell r="E216" t="str">
            <v>ADANE</v>
          </cell>
        </row>
        <row r="217">
          <cell r="C217" t="str">
            <v>215-10</v>
          </cell>
          <cell r="D217">
            <v>970000</v>
          </cell>
          <cell r="E217" t="str">
            <v>JACKSON</v>
          </cell>
        </row>
        <row r="218">
          <cell r="C218" t="str">
            <v>121-11</v>
          </cell>
          <cell r="D218">
            <v>1830000</v>
          </cell>
          <cell r="E218" t="str">
            <v>YORK</v>
          </cell>
        </row>
        <row r="219">
          <cell r="C219" t="str">
            <v>102-11</v>
          </cell>
          <cell r="D219">
            <v>1800000</v>
          </cell>
          <cell r="E219" t="str">
            <v>CHANDLER</v>
          </cell>
        </row>
        <row r="220">
          <cell r="C220" t="str">
            <v>115-11</v>
          </cell>
          <cell r="D220">
            <v>1840000</v>
          </cell>
          <cell r="E220" t="str">
            <v>CANFIELD</v>
          </cell>
        </row>
        <row r="221">
          <cell r="C221" t="str">
            <v>104-11</v>
          </cell>
          <cell r="D221">
            <v>1110000</v>
          </cell>
          <cell r="E221" t="str">
            <v>STARKS</v>
          </cell>
        </row>
        <row r="222">
          <cell r="C222" t="str">
            <v>235-10</v>
          </cell>
          <cell r="D222">
            <v>1280000</v>
          </cell>
          <cell r="E222" t="str">
            <v>BARTLETT</v>
          </cell>
        </row>
        <row r="223">
          <cell r="C223" t="str">
            <v>125-11</v>
          </cell>
          <cell r="D223">
            <v>1820000</v>
          </cell>
          <cell r="E223" t="str">
            <v>ADANE</v>
          </cell>
        </row>
        <row r="224">
          <cell r="C224" t="str">
            <v>230-10</v>
          </cell>
          <cell r="D224">
            <v>1180000</v>
          </cell>
          <cell r="E224" t="str">
            <v>LEVERE</v>
          </cell>
        </row>
        <row r="225">
          <cell r="C225" t="str">
            <v>150-11</v>
          </cell>
          <cell r="D225">
            <v>1830000</v>
          </cell>
          <cell r="E225" t="str">
            <v>YORK</v>
          </cell>
        </row>
        <row r="226">
          <cell r="C226" t="str">
            <v>225-10</v>
          </cell>
          <cell r="D226">
            <v>1770000</v>
          </cell>
          <cell r="E226" t="str">
            <v>BRUDER</v>
          </cell>
        </row>
        <row r="227">
          <cell r="C227" t="str">
            <v>160-11</v>
          </cell>
          <cell r="D227">
            <v>1840000</v>
          </cell>
          <cell r="E227" t="str">
            <v>CANFIELD</v>
          </cell>
        </row>
        <row r="228">
          <cell r="C228" t="str">
            <v>307-10</v>
          </cell>
          <cell r="D228">
            <v>970000</v>
          </cell>
          <cell r="E228" t="str">
            <v>JACKSON</v>
          </cell>
        </row>
        <row r="229">
          <cell r="C229" t="str">
            <v>181-11</v>
          </cell>
          <cell r="D229">
            <v>1090000</v>
          </cell>
          <cell r="E229" t="str">
            <v>SPECTOR</v>
          </cell>
        </row>
        <row r="230">
          <cell r="C230" t="str">
            <v>218-10</v>
          </cell>
          <cell r="D230">
            <v>1770000</v>
          </cell>
          <cell r="E230" t="str">
            <v>BRUDER</v>
          </cell>
        </row>
        <row r="231">
          <cell r="C231" t="str">
            <v>204-11</v>
          </cell>
          <cell r="D231">
            <v>1750000</v>
          </cell>
          <cell r="E231" t="str">
            <v>REBOLETTI</v>
          </cell>
        </row>
        <row r="232">
          <cell r="C232" t="str">
            <v>212-10</v>
          </cell>
          <cell r="D232">
            <v>1140000</v>
          </cell>
          <cell r="E232" t="str">
            <v>YOUNG</v>
          </cell>
        </row>
        <row r="233">
          <cell r="C233" t="str">
            <v>210-11</v>
          </cell>
          <cell r="D233">
            <v>1280000</v>
          </cell>
          <cell r="E233" t="str">
            <v>BARTLETT</v>
          </cell>
        </row>
        <row r="234">
          <cell r="C234" t="str">
            <v>213-10</v>
          </cell>
          <cell r="D234">
            <v>1760000</v>
          </cell>
          <cell r="E234" t="str">
            <v>STRICKLAND</v>
          </cell>
        </row>
        <row r="235">
          <cell r="C235" t="str">
            <v>216-11</v>
          </cell>
          <cell r="D235">
            <v>1140000</v>
          </cell>
          <cell r="E235" t="str">
            <v>YOUNG</v>
          </cell>
        </row>
        <row r="236">
          <cell r="C236" t="str">
            <v>239-10</v>
          </cell>
          <cell r="D236">
            <v>1760000</v>
          </cell>
          <cell r="E236" t="str">
            <v>STRICKLAND</v>
          </cell>
        </row>
        <row r="237">
          <cell r="C237" t="str">
            <v>224-11</v>
          </cell>
          <cell r="D237">
            <v>1760000</v>
          </cell>
          <cell r="E237" t="str">
            <v>STRICKLAND</v>
          </cell>
        </row>
        <row r="238">
          <cell r="C238" t="str">
            <v>234-10</v>
          </cell>
          <cell r="D238">
            <v>1770000</v>
          </cell>
          <cell r="E238" t="str">
            <v>BRUDER</v>
          </cell>
        </row>
        <row r="239">
          <cell r="C239" t="str">
            <v>228-11</v>
          </cell>
          <cell r="D239">
            <v>1780000</v>
          </cell>
          <cell r="E239" t="str">
            <v>DE LA ROSA</v>
          </cell>
        </row>
        <row r="240">
          <cell r="C240" t="str">
            <v>227-10</v>
          </cell>
          <cell r="D240">
            <v>1280000</v>
          </cell>
          <cell r="E240" t="str">
            <v>BARTLETT</v>
          </cell>
        </row>
        <row r="241">
          <cell r="C241" t="str">
            <v>166-11</v>
          </cell>
          <cell r="D241">
            <v>970000</v>
          </cell>
          <cell r="E241" t="str">
            <v>JACKSON</v>
          </cell>
        </row>
        <row r="242">
          <cell r="C242" t="str">
            <v>217-10</v>
          </cell>
          <cell r="D242">
            <v>1770000</v>
          </cell>
          <cell r="E242" t="str">
            <v>BRUDER</v>
          </cell>
        </row>
        <row r="243">
          <cell r="C243" t="str">
            <v>180-11</v>
          </cell>
          <cell r="D243">
            <v>970000</v>
          </cell>
          <cell r="E243" t="str">
            <v>JACKSON</v>
          </cell>
        </row>
        <row r="244">
          <cell r="C244" t="str">
            <v>208-10</v>
          </cell>
          <cell r="D244">
            <v>1750000</v>
          </cell>
          <cell r="E244" t="str">
            <v>REBOLETTI</v>
          </cell>
        </row>
        <row r="245">
          <cell r="C245" t="str">
            <v>189-11</v>
          </cell>
          <cell r="D245">
            <v>1750000</v>
          </cell>
          <cell r="E245" t="str">
            <v>REBOLETTI</v>
          </cell>
        </row>
        <row r="246">
          <cell r="C246" t="str">
            <v>203-10</v>
          </cell>
          <cell r="D246">
            <v>1820000</v>
          </cell>
          <cell r="E246" t="str">
            <v>ADANE</v>
          </cell>
        </row>
        <row r="247">
          <cell r="C247" t="str">
            <v>194-11</v>
          </cell>
          <cell r="D247">
            <v>970000</v>
          </cell>
          <cell r="E247" t="str">
            <v>JACKSON</v>
          </cell>
        </row>
        <row r="248">
          <cell r="C248" t="str">
            <v>243-10</v>
          </cell>
          <cell r="D248">
            <v>1280000</v>
          </cell>
          <cell r="E248" t="str">
            <v>BARTLETT</v>
          </cell>
        </row>
        <row r="249">
          <cell r="C249" t="str">
            <v>211-11</v>
          </cell>
          <cell r="D249">
            <v>880000</v>
          </cell>
          <cell r="E249" t="str">
            <v>STEWART</v>
          </cell>
        </row>
        <row r="250">
          <cell r="C250" t="str">
            <v>233-10</v>
          </cell>
          <cell r="D250">
            <v>1770000</v>
          </cell>
          <cell r="E250" t="str">
            <v>BRUDER</v>
          </cell>
        </row>
        <row r="251">
          <cell r="C251" t="str">
            <v>215-11</v>
          </cell>
          <cell r="D251">
            <v>1140000</v>
          </cell>
          <cell r="E251" t="str">
            <v>YOUNG</v>
          </cell>
        </row>
        <row r="252">
          <cell r="C252" t="str">
            <v>228-10</v>
          </cell>
          <cell r="D252">
            <v>1280000</v>
          </cell>
          <cell r="E252" t="str">
            <v>BARTLETT</v>
          </cell>
        </row>
        <row r="253">
          <cell r="C253" t="str">
            <v>217-11</v>
          </cell>
          <cell r="D253">
            <v>1770000</v>
          </cell>
          <cell r="E253" t="str">
            <v>BRUDER</v>
          </cell>
        </row>
        <row r="254">
          <cell r="C254" t="str">
            <v>214-10</v>
          </cell>
          <cell r="D254">
            <v>1760000</v>
          </cell>
          <cell r="E254" t="str">
            <v>STRICKLAND</v>
          </cell>
        </row>
        <row r="255">
          <cell r="C255" t="str">
            <v>212-11</v>
          </cell>
          <cell r="D255">
            <v>880000</v>
          </cell>
          <cell r="E255" t="str">
            <v>STEWART</v>
          </cell>
        </row>
        <row r="256">
          <cell r="C256" t="str">
            <v>191-10</v>
          </cell>
          <cell r="D256">
            <v>1290000</v>
          </cell>
          <cell r="E256" t="str">
            <v>COOLAHAN</v>
          </cell>
        </row>
        <row r="257">
          <cell r="C257" t="str">
            <v>232-11</v>
          </cell>
          <cell r="D257">
            <v>1760000</v>
          </cell>
          <cell r="E257" t="str">
            <v>STRICKLAND</v>
          </cell>
        </row>
        <row r="258">
          <cell r="C258" t="str">
            <v>168-10</v>
          </cell>
          <cell r="D258">
            <v>1470000</v>
          </cell>
          <cell r="E258" t="str">
            <v>RIVERA</v>
          </cell>
        </row>
        <row r="259">
          <cell r="C259" t="str">
            <v>101-12</v>
          </cell>
          <cell r="D259">
            <v>1300000</v>
          </cell>
          <cell r="E259" t="str">
            <v>LEVIN</v>
          </cell>
        </row>
        <row r="260">
          <cell r="C260" t="str">
            <v>236-10</v>
          </cell>
          <cell r="D260">
            <v>1280000</v>
          </cell>
          <cell r="E260" t="str">
            <v>BARTLETT</v>
          </cell>
        </row>
        <row r="261">
          <cell r="C261" t="str">
            <v>105-12</v>
          </cell>
          <cell r="D261">
            <v>1810000</v>
          </cell>
          <cell r="E261" t="str">
            <v>NEWELL</v>
          </cell>
        </row>
        <row r="262">
          <cell r="C262" t="str">
            <v>142-11</v>
          </cell>
          <cell r="D262">
            <v>1800000</v>
          </cell>
          <cell r="E262" t="str">
            <v>CHANDLER</v>
          </cell>
        </row>
      </sheetData>
      <sheetData sheetId="4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102-12</v>
          </cell>
          <cell r="D1">
            <v>1300000</v>
          </cell>
          <cell r="E1" t="str">
            <v>LEVIN</v>
          </cell>
        </row>
        <row r="2">
          <cell r="C2" t="str">
            <v>159-12</v>
          </cell>
          <cell r="D2">
            <v>1310000</v>
          </cell>
          <cell r="E2" t="str">
            <v>MALAVE</v>
          </cell>
        </row>
        <row r="3">
          <cell r="C3" t="str">
            <v>161-12</v>
          </cell>
          <cell r="D3">
            <v>1090000</v>
          </cell>
          <cell r="E3" t="str">
            <v>SPECTOR</v>
          </cell>
        </row>
        <row r="4">
          <cell r="C4" t="str">
            <v>156-12</v>
          </cell>
          <cell r="D4">
            <v>1800000</v>
          </cell>
          <cell r="E4" t="str">
            <v>CHANDLER</v>
          </cell>
        </row>
        <row r="5">
          <cell r="C5" t="str">
            <v>169-12</v>
          </cell>
          <cell r="D5">
            <v>1140000</v>
          </cell>
          <cell r="E5" t="str">
            <v>YOUNG</v>
          </cell>
        </row>
        <row r="6">
          <cell r="C6" t="str">
            <v>157-12</v>
          </cell>
          <cell r="D6">
            <v>880000</v>
          </cell>
          <cell r="E6" t="str">
            <v>STEWART</v>
          </cell>
        </row>
        <row r="7">
          <cell r="C7" t="str">
            <v>189-12</v>
          </cell>
          <cell r="D7">
            <v>1090000</v>
          </cell>
          <cell r="E7" t="str">
            <v>SPECTOR</v>
          </cell>
        </row>
        <row r="8">
          <cell r="C8" t="str">
            <v>182-12</v>
          </cell>
          <cell r="D8">
            <v>1820000</v>
          </cell>
          <cell r="E8" t="str">
            <v>ADANE</v>
          </cell>
        </row>
        <row r="9">
          <cell r="C9" t="str">
            <v>199-12</v>
          </cell>
          <cell r="D9">
            <v>880000</v>
          </cell>
          <cell r="E9" t="str">
            <v>STEWART</v>
          </cell>
        </row>
        <row r="10">
          <cell r="C10" t="str">
            <v>204-12</v>
          </cell>
          <cell r="D10">
            <v>1090000</v>
          </cell>
          <cell r="E10" t="str">
            <v>SPECTOR</v>
          </cell>
        </row>
        <row r="11">
          <cell r="C11" t="str">
            <v>219-12</v>
          </cell>
          <cell r="D11">
            <v>1780000</v>
          </cell>
          <cell r="E11" t="str">
            <v>DE LA ROSA</v>
          </cell>
        </row>
        <row r="12">
          <cell r="C12" t="str">
            <v>155-12</v>
          </cell>
          <cell r="D12">
            <v>1800000</v>
          </cell>
          <cell r="E12" t="str">
            <v>CHANDLER</v>
          </cell>
        </row>
        <row r="13">
          <cell r="C13" t="str">
            <v>222-12</v>
          </cell>
          <cell r="D13">
            <v>1750000</v>
          </cell>
          <cell r="E13" t="str">
            <v>REBOLETTI</v>
          </cell>
        </row>
        <row r="14">
          <cell r="C14" t="str">
            <v>151-12</v>
          </cell>
          <cell r="D14">
            <v>1840000</v>
          </cell>
          <cell r="E14" t="str">
            <v>CANFIELD</v>
          </cell>
        </row>
        <row r="15">
          <cell r="C15" t="str">
            <v>192-12</v>
          </cell>
          <cell r="D15">
            <v>1470000</v>
          </cell>
          <cell r="E15" t="str">
            <v>RIVERA</v>
          </cell>
        </row>
        <row r="16">
          <cell r="C16" t="str">
            <v>149-12</v>
          </cell>
          <cell r="D16">
            <v>1830000</v>
          </cell>
          <cell r="E16" t="str">
            <v>YORK</v>
          </cell>
        </row>
        <row r="17">
          <cell r="C17" t="str">
            <v>193-12</v>
          </cell>
          <cell r="D17">
            <v>970000</v>
          </cell>
          <cell r="E17" t="str">
            <v>JACKSON</v>
          </cell>
        </row>
        <row r="18">
          <cell r="C18" t="str">
            <v>145-12</v>
          </cell>
          <cell r="D18">
            <v>1200000</v>
          </cell>
          <cell r="E18" t="str">
            <v>CUSHING</v>
          </cell>
        </row>
        <row r="19">
          <cell r="C19" t="str">
            <v>188-12</v>
          </cell>
          <cell r="D19">
            <v>1280000</v>
          </cell>
          <cell r="E19" t="str">
            <v>BARTLETT</v>
          </cell>
        </row>
        <row r="20">
          <cell r="C20" t="str">
            <v>139-12</v>
          </cell>
          <cell r="D20">
            <v>1800000</v>
          </cell>
          <cell r="E20" t="str">
            <v>CHANDLER</v>
          </cell>
        </row>
        <row r="21">
          <cell r="C21" t="str">
            <v>191-12</v>
          </cell>
          <cell r="D21">
            <v>1740000</v>
          </cell>
          <cell r="E21" t="str">
            <v>STORY</v>
          </cell>
        </row>
        <row r="22">
          <cell r="C22" t="str">
            <v>130-12</v>
          </cell>
          <cell r="D22">
            <v>1310000</v>
          </cell>
          <cell r="E22" t="str">
            <v>MALAVE</v>
          </cell>
        </row>
        <row r="23">
          <cell r="C23" t="str">
            <v>207-12</v>
          </cell>
          <cell r="D23">
            <v>970000</v>
          </cell>
          <cell r="E23" t="str">
            <v>JACKSON</v>
          </cell>
        </row>
        <row r="24">
          <cell r="C24" t="str">
            <v>128-12</v>
          </cell>
          <cell r="D24">
            <v>1300000</v>
          </cell>
          <cell r="E24" t="str">
            <v>LEVIN</v>
          </cell>
        </row>
        <row r="25">
          <cell r="C25" t="str">
            <v>216-12</v>
          </cell>
          <cell r="D25">
            <v>1280000</v>
          </cell>
          <cell r="E25" t="str">
            <v>BARTLETT</v>
          </cell>
        </row>
        <row r="26">
          <cell r="C26" t="str">
            <v>116-12</v>
          </cell>
          <cell r="D26">
            <v>1310000</v>
          </cell>
          <cell r="E26" t="str">
            <v>MALAVE</v>
          </cell>
        </row>
        <row r="27">
          <cell r="C27" t="str">
            <v>186-12</v>
          </cell>
          <cell r="D27">
            <v>880000</v>
          </cell>
          <cell r="E27" t="str">
            <v>STEWART</v>
          </cell>
        </row>
        <row r="28">
          <cell r="C28" t="str">
            <v>123-12</v>
          </cell>
          <cell r="D28">
            <v>1840000</v>
          </cell>
          <cell r="E28" t="str">
            <v>CANFIELD</v>
          </cell>
        </row>
        <row r="29">
          <cell r="C29" t="str">
            <v>230-12</v>
          </cell>
          <cell r="D29">
            <v>1750000</v>
          </cell>
          <cell r="E29" t="str">
            <v>REBOLETTI</v>
          </cell>
        </row>
        <row r="30">
          <cell r="C30" t="str">
            <v>108-12</v>
          </cell>
          <cell r="D30">
            <v>1830000</v>
          </cell>
          <cell r="E30" t="str">
            <v>YORK</v>
          </cell>
        </row>
        <row r="31">
          <cell r="C31" t="str">
            <v>237-12</v>
          </cell>
          <cell r="D31">
            <v>1750000</v>
          </cell>
          <cell r="E31" t="str">
            <v>REBOLETTI</v>
          </cell>
        </row>
        <row r="32">
          <cell r="C32" t="str">
            <v>108-12</v>
          </cell>
          <cell r="D32">
            <v>1830000</v>
          </cell>
          <cell r="E32" t="str">
            <v>YORK</v>
          </cell>
        </row>
        <row r="33">
          <cell r="C33" t="str">
            <v>110-12</v>
          </cell>
          <cell r="D33">
            <v>1840000</v>
          </cell>
          <cell r="E33" t="str">
            <v>CANFIELD</v>
          </cell>
        </row>
        <row r="34">
          <cell r="C34" t="str">
            <v>106-12</v>
          </cell>
          <cell r="D34">
            <v>1810000</v>
          </cell>
          <cell r="E34" t="str">
            <v>NEWELL</v>
          </cell>
        </row>
        <row r="35">
          <cell r="C35" t="str">
            <v>124-12</v>
          </cell>
          <cell r="D35">
            <v>1840000</v>
          </cell>
          <cell r="E35" t="str">
            <v>CANFIELD</v>
          </cell>
        </row>
        <row r="36">
          <cell r="C36" t="str">
            <v>107-12</v>
          </cell>
          <cell r="D36">
            <v>1830000</v>
          </cell>
          <cell r="E36" t="str">
            <v>YORK</v>
          </cell>
        </row>
        <row r="37">
          <cell r="C37" t="str">
            <v>223-12</v>
          </cell>
          <cell r="D37">
            <v>1760000</v>
          </cell>
          <cell r="E37" t="str">
            <v>STRICKLAND</v>
          </cell>
        </row>
        <row r="38">
          <cell r="C38" t="str">
            <v>244-12</v>
          </cell>
          <cell r="D38">
            <v>1780000</v>
          </cell>
          <cell r="E38" t="str">
            <v>DE LA ROSA</v>
          </cell>
        </row>
        <row r="39">
          <cell r="C39" t="str">
            <v>226-12</v>
          </cell>
          <cell r="D39">
            <v>1770000</v>
          </cell>
          <cell r="E39" t="str">
            <v>BRUDER</v>
          </cell>
        </row>
        <row r="40">
          <cell r="C40" t="str">
            <v>179-12</v>
          </cell>
          <cell r="D40">
            <v>970000</v>
          </cell>
          <cell r="E40" t="str">
            <v>JACKSON</v>
          </cell>
        </row>
        <row r="41">
          <cell r="C41" t="str">
            <v>122-12</v>
          </cell>
          <cell r="D41">
            <v>1830000</v>
          </cell>
          <cell r="E41" t="str">
            <v>YORK</v>
          </cell>
        </row>
        <row r="42">
          <cell r="C42" t="str">
            <v>240-12</v>
          </cell>
          <cell r="D42">
            <v>1760000</v>
          </cell>
          <cell r="E42" t="str">
            <v>STRICKLAND</v>
          </cell>
        </row>
        <row r="43">
          <cell r="C43" t="str">
            <v>201-12</v>
          </cell>
          <cell r="D43">
            <v>1280000</v>
          </cell>
          <cell r="E43" t="str">
            <v>BARTLETT</v>
          </cell>
        </row>
        <row r="44">
          <cell r="C44" t="str">
            <v>213-12</v>
          </cell>
          <cell r="D44">
            <v>1760000</v>
          </cell>
          <cell r="E44" t="str">
            <v>STRICKLAND</v>
          </cell>
        </row>
        <row r="45">
          <cell r="C45" t="str">
            <v>203-12</v>
          </cell>
          <cell r="D45">
            <v>1090000</v>
          </cell>
          <cell r="E45" t="str">
            <v>SPECTOR</v>
          </cell>
        </row>
        <row r="46">
          <cell r="C46" t="str">
            <v>194-12</v>
          </cell>
          <cell r="D46">
            <v>970000</v>
          </cell>
          <cell r="E46" t="str">
            <v>JACKSON</v>
          </cell>
        </row>
        <row r="47">
          <cell r="C47" t="str">
            <v>200-12</v>
          </cell>
          <cell r="D47">
            <v>880000</v>
          </cell>
          <cell r="E47" t="str">
            <v>STEWART</v>
          </cell>
        </row>
        <row r="48">
          <cell r="C48" t="str">
            <v>187-12</v>
          </cell>
          <cell r="D48">
            <v>1280000</v>
          </cell>
          <cell r="E48" t="str">
            <v>BARTLETT</v>
          </cell>
        </row>
        <row r="49">
          <cell r="C49" t="str">
            <v>192-12</v>
          </cell>
          <cell r="D49">
            <v>1470000</v>
          </cell>
          <cell r="E49" t="str">
            <v>RIVERA</v>
          </cell>
        </row>
        <row r="50">
          <cell r="C50" t="str">
            <v>177-12</v>
          </cell>
          <cell r="D50">
            <v>1740000</v>
          </cell>
          <cell r="E50" t="str">
            <v>STORY</v>
          </cell>
        </row>
        <row r="51">
          <cell r="C51" t="str">
            <v>221-12</v>
          </cell>
          <cell r="D51">
            <v>1750000</v>
          </cell>
          <cell r="E51" t="str">
            <v>REBOLETTI</v>
          </cell>
        </row>
        <row r="52">
          <cell r="C52" t="str">
            <v>148-12</v>
          </cell>
          <cell r="D52">
            <v>1810000</v>
          </cell>
          <cell r="E52" t="str">
            <v>NEWELL</v>
          </cell>
        </row>
        <row r="53">
          <cell r="C53" t="str">
            <v>235-12</v>
          </cell>
          <cell r="D53">
            <v>1780000</v>
          </cell>
          <cell r="E53" t="str">
            <v>DE LA ROSA</v>
          </cell>
        </row>
        <row r="54">
          <cell r="C54" t="str">
            <v>127-12</v>
          </cell>
          <cell r="D54">
            <v>1300000</v>
          </cell>
          <cell r="E54" t="str">
            <v>LEVIN</v>
          </cell>
        </row>
        <row r="55">
          <cell r="C55" t="str">
            <v>119-12</v>
          </cell>
          <cell r="D55">
            <v>1810000</v>
          </cell>
          <cell r="E55" t="str">
            <v>NEWELL</v>
          </cell>
        </row>
        <row r="56">
          <cell r="C56" t="str">
            <v>113-12</v>
          </cell>
          <cell r="D56">
            <v>1300000</v>
          </cell>
          <cell r="E56" t="str">
            <v>LEVIN</v>
          </cell>
        </row>
        <row r="57">
          <cell r="C57" t="str">
            <v>125-12</v>
          </cell>
          <cell r="D57">
            <v>1800000</v>
          </cell>
          <cell r="E57" t="str">
            <v>CHANDLER</v>
          </cell>
        </row>
        <row r="58">
          <cell r="C58" t="str">
            <v>232-12</v>
          </cell>
          <cell r="D58">
            <v>1760000</v>
          </cell>
          <cell r="E58" t="str">
            <v>STRICKLAND</v>
          </cell>
        </row>
        <row r="59">
          <cell r="C59" t="str">
            <v>120-12</v>
          </cell>
          <cell r="D59">
            <v>1810000</v>
          </cell>
          <cell r="E59" t="str">
            <v>NEWELL</v>
          </cell>
        </row>
        <row r="60">
          <cell r="C60" t="str">
            <v>207-12</v>
          </cell>
          <cell r="D60">
            <v>970000</v>
          </cell>
          <cell r="E60" t="str">
            <v>JACKSON</v>
          </cell>
        </row>
        <row r="61">
          <cell r="C61" t="str">
            <v>150-12</v>
          </cell>
          <cell r="D61">
            <v>1830000</v>
          </cell>
          <cell r="E61" t="str">
            <v>YORK</v>
          </cell>
        </row>
        <row r="62">
          <cell r="C62" t="str">
            <v>198-12</v>
          </cell>
          <cell r="D62">
            <v>1140000</v>
          </cell>
          <cell r="E62" t="str">
            <v>YOUNG</v>
          </cell>
        </row>
        <row r="63">
          <cell r="C63" t="str">
            <v>175-12</v>
          </cell>
          <cell r="D63">
            <v>1090000</v>
          </cell>
          <cell r="E63" t="str">
            <v>SPECTOR</v>
          </cell>
        </row>
        <row r="64">
          <cell r="C64" t="str">
            <v>143-12</v>
          </cell>
          <cell r="D64">
            <v>1310000</v>
          </cell>
          <cell r="E64" t="str">
            <v>MALAVE</v>
          </cell>
        </row>
        <row r="65">
          <cell r="C65" t="str">
            <v>210-12</v>
          </cell>
          <cell r="D65">
            <v>1750000</v>
          </cell>
          <cell r="E65" t="str">
            <v>REBOLETTI</v>
          </cell>
        </row>
        <row r="66">
          <cell r="C66" t="str">
            <v>107-12</v>
          </cell>
          <cell r="D66">
            <v>1830000</v>
          </cell>
          <cell r="E66" t="str">
            <v>YORK</v>
          </cell>
        </row>
        <row r="67">
          <cell r="C67" t="str">
            <v>146-12</v>
          </cell>
          <cell r="D67">
            <v>1200000</v>
          </cell>
          <cell r="E67" t="str">
            <v>CUSHING</v>
          </cell>
        </row>
        <row r="68">
          <cell r="C68" t="str">
            <v>236-12</v>
          </cell>
          <cell r="D68">
            <v>1780000</v>
          </cell>
          <cell r="E68" t="str">
            <v>DE LA ROSA</v>
          </cell>
        </row>
        <row r="69">
          <cell r="C69" t="str">
            <v>208-12</v>
          </cell>
          <cell r="D69">
            <v>970000</v>
          </cell>
          <cell r="E69" t="str">
            <v>JACKSON</v>
          </cell>
        </row>
        <row r="70">
          <cell r="C70" t="str">
            <v>174-12</v>
          </cell>
          <cell r="D70">
            <v>1280000</v>
          </cell>
          <cell r="E70" t="str">
            <v>BARTLETT</v>
          </cell>
        </row>
        <row r="71">
          <cell r="C71" t="str">
            <v>214-12</v>
          </cell>
          <cell r="D71">
            <v>1760000</v>
          </cell>
          <cell r="E71" t="str">
            <v>STRICKLAND</v>
          </cell>
        </row>
        <row r="72">
          <cell r="C72" t="str">
            <v>112-12</v>
          </cell>
          <cell r="D72">
            <v>1800000</v>
          </cell>
          <cell r="E72" t="str">
            <v>CHANDLER</v>
          </cell>
        </row>
        <row r="73">
          <cell r="C73" t="str">
            <v>104-12</v>
          </cell>
          <cell r="D73">
            <v>1200000</v>
          </cell>
          <cell r="E73" t="str">
            <v>CUSHING</v>
          </cell>
        </row>
        <row r="74">
          <cell r="C74" t="str">
            <v>303-12</v>
          </cell>
          <cell r="D74">
            <v>0</v>
          </cell>
          <cell r="E74" t="str">
            <v>HAUSER</v>
          </cell>
        </row>
        <row r="75">
          <cell r="C75" t="str">
            <v>185-12</v>
          </cell>
          <cell r="D75">
            <v>880000</v>
          </cell>
          <cell r="E75" t="str">
            <v>STEWART</v>
          </cell>
        </row>
        <row r="76">
          <cell r="C76" t="str">
            <v>215-12</v>
          </cell>
          <cell r="D76">
            <v>1280000</v>
          </cell>
          <cell r="E76" t="str">
            <v>BARTLETT</v>
          </cell>
        </row>
        <row r="77">
          <cell r="C77" t="str">
            <v>218-12</v>
          </cell>
          <cell r="D77">
            <v>1770000</v>
          </cell>
          <cell r="E77" t="str">
            <v>BRUDER</v>
          </cell>
        </row>
        <row r="78">
          <cell r="C78" t="str">
            <v>184-12</v>
          </cell>
          <cell r="D78">
            <v>1140000</v>
          </cell>
          <cell r="E78" t="str">
            <v>YOUNG</v>
          </cell>
        </row>
        <row r="79">
          <cell r="C79" t="str">
            <v>229-12</v>
          </cell>
          <cell r="D79">
            <v>1750000</v>
          </cell>
          <cell r="E79" t="str">
            <v>REBOLETTI</v>
          </cell>
        </row>
        <row r="80">
          <cell r="C80" t="str">
            <v>166-12</v>
          </cell>
          <cell r="D80">
            <v>970000</v>
          </cell>
          <cell r="E80" t="str">
            <v>JACKSON</v>
          </cell>
        </row>
        <row r="81">
          <cell r="C81" t="str">
            <v>115-12</v>
          </cell>
          <cell r="D81">
            <v>1310000</v>
          </cell>
          <cell r="E81" t="str">
            <v>MALAVE</v>
          </cell>
        </row>
        <row r="82">
          <cell r="C82" t="str">
            <v>160-12</v>
          </cell>
          <cell r="D82">
            <v>1310000</v>
          </cell>
          <cell r="E82" t="str">
            <v>MALAVE</v>
          </cell>
        </row>
        <row r="83">
          <cell r="C83" t="str">
            <v>117-12</v>
          </cell>
          <cell r="D83">
            <v>1200000</v>
          </cell>
          <cell r="E83" t="str">
            <v>CUSHING</v>
          </cell>
        </row>
        <row r="84">
          <cell r="C84" t="str">
            <v>242-12</v>
          </cell>
          <cell r="D84">
            <v>1770000</v>
          </cell>
          <cell r="E84" t="str">
            <v>BRUDER</v>
          </cell>
        </row>
        <row r="85">
          <cell r="C85" t="str">
            <v>153-12</v>
          </cell>
          <cell r="D85">
            <v>1820000</v>
          </cell>
          <cell r="E85" t="str">
            <v>ADANE</v>
          </cell>
        </row>
        <row r="86">
          <cell r="C86" t="str">
            <v>239-12</v>
          </cell>
          <cell r="D86">
            <v>1760000</v>
          </cell>
          <cell r="E86" t="str">
            <v>STRICKLAND</v>
          </cell>
        </row>
        <row r="87">
          <cell r="C87" t="str">
            <v>171-12</v>
          </cell>
          <cell r="D87">
            <v>880000</v>
          </cell>
          <cell r="E87" t="str">
            <v>STEWART</v>
          </cell>
        </row>
        <row r="88">
          <cell r="C88" t="str">
            <v>224-12</v>
          </cell>
          <cell r="D88">
            <v>1760000</v>
          </cell>
          <cell r="E88" t="str">
            <v>STRICKLAND</v>
          </cell>
        </row>
        <row r="89">
          <cell r="C89" t="str">
            <v>173-12</v>
          </cell>
          <cell r="D89">
            <v>1280000</v>
          </cell>
          <cell r="E89" t="str">
            <v>BARTLETT</v>
          </cell>
        </row>
        <row r="90">
          <cell r="C90" t="str">
            <v>234-12</v>
          </cell>
          <cell r="D90">
            <v>1770000</v>
          </cell>
          <cell r="E90" t="str">
            <v>BRUDER</v>
          </cell>
        </row>
        <row r="91">
          <cell r="C91" t="str">
            <v>243-12</v>
          </cell>
          <cell r="D91">
            <v>1780000</v>
          </cell>
          <cell r="E91" t="str">
            <v>DE LA ROSA</v>
          </cell>
        </row>
        <row r="92">
          <cell r="C92" t="str">
            <v>228-12</v>
          </cell>
          <cell r="D92">
            <v>1780000</v>
          </cell>
          <cell r="E92" t="str">
            <v>DE LA ROSA</v>
          </cell>
        </row>
        <row r="93">
          <cell r="C93" t="str">
            <v>190-12</v>
          </cell>
          <cell r="D93">
            <v>1090000</v>
          </cell>
          <cell r="E93" t="str">
            <v>SPECTOR</v>
          </cell>
        </row>
        <row r="94">
          <cell r="C94" t="str">
            <v>231-12</v>
          </cell>
          <cell r="D94">
            <v>1760000</v>
          </cell>
          <cell r="E94" t="str">
            <v>STRICKLAND</v>
          </cell>
        </row>
        <row r="95">
          <cell r="C95" t="str">
            <v>126-12</v>
          </cell>
          <cell r="D95">
            <v>1800000</v>
          </cell>
          <cell r="E95" t="str">
            <v>CHANDLER</v>
          </cell>
        </row>
        <row r="96">
          <cell r="C96" t="str">
            <v>225-12</v>
          </cell>
          <cell r="D96">
            <v>1770000</v>
          </cell>
          <cell r="E96" t="str">
            <v>BRUDER</v>
          </cell>
        </row>
        <row r="97">
          <cell r="C97" t="str">
            <v>101-12</v>
          </cell>
          <cell r="D97">
            <v>1300000</v>
          </cell>
          <cell r="E97" t="str">
            <v>LEVIN</v>
          </cell>
        </row>
        <row r="98">
          <cell r="C98" t="str">
            <v>208-12</v>
          </cell>
          <cell r="D98">
            <v>970000</v>
          </cell>
          <cell r="E98" t="str">
            <v>JACKSON</v>
          </cell>
        </row>
        <row r="99">
          <cell r="C99" t="str">
            <v>105-12</v>
          </cell>
          <cell r="D99">
            <v>1810000</v>
          </cell>
          <cell r="E99" t="str">
            <v>NEWELL</v>
          </cell>
        </row>
        <row r="100">
          <cell r="C100" t="str">
            <v>197-12</v>
          </cell>
          <cell r="D100">
            <v>1140000</v>
          </cell>
          <cell r="E100" t="str">
            <v>YOUNG</v>
          </cell>
        </row>
        <row r="101">
          <cell r="C101" t="str">
            <v>111-12</v>
          </cell>
          <cell r="D101">
            <v>1800000</v>
          </cell>
          <cell r="E101" t="str">
            <v>CHANDLER</v>
          </cell>
        </row>
        <row r="102">
          <cell r="C102" t="str">
            <v>180-12</v>
          </cell>
          <cell r="D102">
            <v>970000</v>
          </cell>
          <cell r="E102" t="str">
            <v>JACKSON</v>
          </cell>
        </row>
        <row r="103">
          <cell r="C103" t="str">
            <v>111-12</v>
          </cell>
          <cell r="D103">
            <v>1800000</v>
          </cell>
          <cell r="E103" t="str">
            <v>CHANDLER</v>
          </cell>
        </row>
        <row r="104">
          <cell r="C104" t="str">
            <v>154-12</v>
          </cell>
          <cell r="D104">
            <v>1820000</v>
          </cell>
          <cell r="E104" t="str">
            <v>ADANE</v>
          </cell>
        </row>
        <row r="105">
          <cell r="C105" t="str">
            <v>114-12</v>
          </cell>
          <cell r="D105">
            <v>1300000</v>
          </cell>
          <cell r="E105" t="str">
            <v>LEVIN</v>
          </cell>
        </row>
        <row r="106">
          <cell r="C106" t="str">
            <v>136-12</v>
          </cell>
          <cell r="D106">
            <v>1830000</v>
          </cell>
          <cell r="E106" t="str">
            <v>YORK</v>
          </cell>
        </row>
        <row r="107">
          <cell r="C107" t="str">
            <v>121-12</v>
          </cell>
          <cell r="D107">
            <v>1830000</v>
          </cell>
          <cell r="E107" t="str">
            <v>YORK</v>
          </cell>
        </row>
        <row r="108">
          <cell r="C108" t="str">
            <v>134-12</v>
          </cell>
          <cell r="D108">
            <v>1810000</v>
          </cell>
          <cell r="E108" t="str">
            <v>NEWELL</v>
          </cell>
        </row>
        <row r="109">
          <cell r="C109" t="str">
            <v>121-12</v>
          </cell>
          <cell r="D109">
            <v>1830000</v>
          </cell>
          <cell r="E109" t="str">
            <v>YORK</v>
          </cell>
        </row>
        <row r="110">
          <cell r="C110" t="str">
            <v>135-12</v>
          </cell>
          <cell r="D110">
            <v>1830000</v>
          </cell>
          <cell r="E110" t="str">
            <v>YORK</v>
          </cell>
        </row>
        <row r="111">
          <cell r="C111" t="str">
            <v>129-12</v>
          </cell>
          <cell r="D111">
            <v>1310000</v>
          </cell>
          <cell r="E111" t="str">
            <v>MALAVE</v>
          </cell>
        </row>
        <row r="112">
          <cell r="C112" t="str">
            <v>215-12</v>
          </cell>
          <cell r="D112">
            <v>1280000</v>
          </cell>
          <cell r="E112" t="str">
            <v>BARTLETT</v>
          </cell>
        </row>
        <row r="113">
          <cell r="C113" t="str">
            <v>131-12</v>
          </cell>
          <cell r="D113">
            <v>1200000</v>
          </cell>
          <cell r="E113" t="str">
            <v>CUSHING</v>
          </cell>
        </row>
        <row r="114">
          <cell r="C114" t="str">
            <v>192-12</v>
          </cell>
          <cell r="D114">
            <v>1470000</v>
          </cell>
          <cell r="E114" t="str">
            <v>RIVERA</v>
          </cell>
        </row>
        <row r="115">
          <cell r="C115" t="str">
            <v>132-12</v>
          </cell>
          <cell r="D115">
            <v>1200000</v>
          </cell>
          <cell r="E115" t="str">
            <v>CUSHING</v>
          </cell>
        </row>
        <row r="116">
          <cell r="C116" t="str">
            <v>195-12</v>
          </cell>
          <cell r="D116">
            <v>1820000</v>
          </cell>
          <cell r="E116" t="str">
            <v>ADANE</v>
          </cell>
        </row>
        <row r="117">
          <cell r="C117" t="str">
            <v>138-12</v>
          </cell>
          <cell r="D117">
            <v>1840000</v>
          </cell>
          <cell r="E117" t="str">
            <v>CANFIELD</v>
          </cell>
        </row>
        <row r="118">
          <cell r="C118" t="str">
            <v>178-12</v>
          </cell>
          <cell r="D118">
            <v>1470000</v>
          </cell>
          <cell r="E118" t="str">
            <v>RIVERA</v>
          </cell>
        </row>
        <row r="119">
          <cell r="C119" t="str">
            <v>147-12</v>
          </cell>
          <cell r="D119">
            <v>1810000</v>
          </cell>
          <cell r="E119" t="str">
            <v>NEWELL</v>
          </cell>
        </row>
        <row r="120">
          <cell r="C120" t="str">
            <v>172-12</v>
          </cell>
          <cell r="D120">
            <v>880000</v>
          </cell>
          <cell r="E120" t="str">
            <v>STEWART</v>
          </cell>
        </row>
        <row r="121">
          <cell r="C121" t="str">
            <v>144-12</v>
          </cell>
          <cell r="D121">
            <v>1310000</v>
          </cell>
          <cell r="E121" t="str">
            <v>MALAVE</v>
          </cell>
        </row>
        <row r="122">
          <cell r="C122" t="str">
            <v>168-12</v>
          </cell>
          <cell r="D122">
            <v>1820000</v>
          </cell>
          <cell r="E122" t="str">
            <v>ADANE</v>
          </cell>
        </row>
        <row r="123">
          <cell r="C123" t="str">
            <v>152-12</v>
          </cell>
          <cell r="D123">
            <v>1840000</v>
          </cell>
          <cell r="E123" t="str">
            <v>CANFIELD</v>
          </cell>
        </row>
        <row r="124">
          <cell r="C124" t="str">
            <v>164-12</v>
          </cell>
          <cell r="D124">
            <v>1470000</v>
          </cell>
          <cell r="E124" t="str">
            <v>RIVERA</v>
          </cell>
        </row>
        <row r="125">
          <cell r="C125" t="str">
            <v>165-12</v>
          </cell>
          <cell r="D125">
            <v>970000</v>
          </cell>
          <cell r="E125" t="str">
            <v>JACKSON</v>
          </cell>
        </row>
        <row r="126">
          <cell r="C126" t="str">
            <v>162-12</v>
          </cell>
          <cell r="D126">
            <v>1090000</v>
          </cell>
          <cell r="E126" t="str">
            <v>SPECTOR</v>
          </cell>
        </row>
        <row r="127">
          <cell r="C127" t="str">
            <v>167-12</v>
          </cell>
          <cell r="D127">
            <v>1820000</v>
          </cell>
          <cell r="E127" t="str">
            <v>ADANE</v>
          </cell>
        </row>
        <row r="128">
          <cell r="C128" t="str">
            <v>158-12</v>
          </cell>
          <cell r="D128">
            <v>880000</v>
          </cell>
          <cell r="E128" t="str">
            <v>STEWART</v>
          </cell>
        </row>
        <row r="129">
          <cell r="C129" t="str">
            <v>176-12</v>
          </cell>
          <cell r="D129">
            <v>1090000</v>
          </cell>
          <cell r="E129" t="str">
            <v>SPECTOR</v>
          </cell>
        </row>
        <row r="130">
          <cell r="C130" t="str">
            <v>163-12</v>
          </cell>
          <cell r="D130">
            <v>1740000</v>
          </cell>
          <cell r="E130" t="str">
            <v>STORY</v>
          </cell>
        </row>
        <row r="131">
          <cell r="C131" t="str">
            <v>202-12</v>
          </cell>
          <cell r="D131">
            <v>1280000</v>
          </cell>
          <cell r="E131" t="str">
            <v>BARTLETT</v>
          </cell>
        </row>
        <row r="132">
          <cell r="C132" t="str">
            <v>142-12</v>
          </cell>
          <cell r="D132">
            <v>1300000</v>
          </cell>
          <cell r="E132" t="str">
            <v>LEVIN</v>
          </cell>
        </row>
        <row r="133">
          <cell r="C133" t="str">
            <v>209-12</v>
          </cell>
          <cell r="D133">
            <v>1750000</v>
          </cell>
          <cell r="E133" t="str">
            <v>REBOLETTI</v>
          </cell>
        </row>
        <row r="134">
          <cell r="C134" t="str">
            <v>141-12</v>
          </cell>
          <cell r="D134">
            <v>1300000</v>
          </cell>
          <cell r="E134" t="str">
            <v>LEVIN</v>
          </cell>
        </row>
        <row r="135">
          <cell r="C135" t="str">
            <v>217-12</v>
          </cell>
          <cell r="D135">
            <v>1770000</v>
          </cell>
          <cell r="E135" t="str">
            <v>BRUDER</v>
          </cell>
        </row>
        <row r="136">
          <cell r="C136" t="str">
            <v>133-12</v>
          </cell>
          <cell r="D136">
            <v>1810000</v>
          </cell>
          <cell r="E136" t="str">
            <v>NEWELL</v>
          </cell>
        </row>
        <row r="137">
          <cell r="C137" t="str">
            <v>181-12</v>
          </cell>
          <cell r="D137">
            <v>1820000</v>
          </cell>
          <cell r="E137" t="str">
            <v>ADANE</v>
          </cell>
        </row>
        <row r="138">
          <cell r="C138" t="str">
            <v>118-12</v>
          </cell>
          <cell r="D138">
            <v>1200000</v>
          </cell>
          <cell r="E138" t="str">
            <v>CUSHING</v>
          </cell>
        </row>
        <row r="139">
          <cell r="C139" t="str">
            <v>183-12</v>
          </cell>
          <cell r="D139">
            <v>1140000</v>
          </cell>
          <cell r="E139" t="str">
            <v>YOUNG</v>
          </cell>
        </row>
        <row r="140">
          <cell r="C140" t="str">
            <v>109-12</v>
          </cell>
          <cell r="D140">
            <v>1840000</v>
          </cell>
          <cell r="E140" t="str">
            <v>CANFIELD</v>
          </cell>
        </row>
        <row r="141">
          <cell r="C141" t="str">
            <v>205-12</v>
          </cell>
          <cell r="D141">
            <v>1740000</v>
          </cell>
          <cell r="E141" t="str">
            <v>STORY</v>
          </cell>
        </row>
        <row r="142">
          <cell r="C142" t="str">
            <v>104-12</v>
          </cell>
          <cell r="D142">
            <v>1200000</v>
          </cell>
          <cell r="E142" t="str">
            <v>CUSHING</v>
          </cell>
        </row>
        <row r="143">
          <cell r="C143" t="str">
            <v>220-12</v>
          </cell>
          <cell r="D143">
            <v>1780000</v>
          </cell>
          <cell r="E143" t="str">
            <v>DE LA ROSA</v>
          </cell>
        </row>
        <row r="144">
          <cell r="C144" t="str">
            <v>215-12</v>
          </cell>
          <cell r="D144">
            <v>1280000</v>
          </cell>
          <cell r="E144" t="str">
            <v>BARTLETT</v>
          </cell>
        </row>
        <row r="145">
          <cell r="C145" t="str">
            <v>227-12</v>
          </cell>
          <cell r="D145">
            <v>1780000</v>
          </cell>
          <cell r="E145" t="str">
            <v>DE LA ROSA</v>
          </cell>
        </row>
        <row r="146">
          <cell r="C146" t="str">
            <v>196-12</v>
          </cell>
          <cell r="D146">
            <v>1820000</v>
          </cell>
          <cell r="E146" t="str">
            <v>ADANE</v>
          </cell>
        </row>
        <row r="147">
          <cell r="C147" t="str">
            <v>233-12</v>
          </cell>
          <cell r="D147">
            <v>1770000</v>
          </cell>
          <cell r="E147" t="str">
            <v>BRUDER</v>
          </cell>
        </row>
        <row r="148">
          <cell r="C148" t="str">
            <v>140-12</v>
          </cell>
          <cell r="D148">
            <v>1800000</v>
          </cell>
          <cell r="E148" t="str">
            <v>CHANDLER</v>
          </cell>
        </row>
        <row r="149">
          <cell r="C149" t="str">
            <v>241-12</v>
          </cell>
          <cell r="D149">
            <v>1770000</v>
          </cell>
          <cell r="E149" t="str">
            <v>BRUDER</v>
          </cell>
        </row>
        <row r="150">
          <cell r="C150" t="str">
            <v>137-12</v>
          </cell>
          <cell r="D150">
            <v>1840000</v>
          </cell>
          <cell r="E150" t="str">
            <v>CANFIELD</v>
          </cell>
        </row>
        <row r="151">
          <cell r="C151" t="str">
            <v>238-12</v>
          </cell>
          <cell r="D151">
            <v>1750000</v>
          </cell>
          <cell r="E151" t="str">
            <v>REBOLETTI</v>
          </cell>
        </row>
        <row r="152">
          <cell r="C152" t="str">
            <v>170-12</v>
          </cell>
          <cell r="D152">
            <v>1140000</v>
          </cell>
          <cell r="E152" t="str">
            <v>YOUNG</v>
          </cell>
        </row>
      </sheetData>
      <sheetData sheetId="4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242-12</v>
          </cell>
          <cell r="D1">
            <v>1770000</v>
          </cell>
          <cell r="E1" t="str">
            <v>BRUDER</v>
          </cell>
        </row>
        <row r="2">
          <cell r="C2" t="str">
            <v>104-13</v>
          </cell>
          <cell r="D2">
            <v>1800000</v>
          </cell>
          <cell r="E2" t="str">
            <v>CHANDLER</v>
          </cell>
        </row>
        <row r="3">
          <cell r="C3" t="str">
            <v>115-13</v>
          </cell>
          <cell r="D3">
            <v>1360000</v>
          </cell>
          <cell r="E3" t="str">
            <v>SANTIZO</v>
          </cell>
        </row>
        <row r="4">
          <cell r="C4" t="str">
            <v>157-13</v>
          </cell>
          <cell r="D4">
            <v>1820000</v>
          </cell>
          <cell r="E4" t="str">
            <v>ADANE</v>
          </cell>
        </row>
        <row r="5">
          <cell r="C5" t="str">
            <v>158-13</v>
          </cell>
          <cell r="D5">
            <v>1820000</v>
          </cell>
          <cell r="E5" t="str">
            <v>ADANE</v>
          </cell>
        </row>
        <row r="6">
          <cell r="C6" t="str">
            <v>101-13</v>
          </cell>
          <cell r="D6">
            <v>1430000</v>
          </cell>
          <cell r="E6" t="str">
            <v>LEDERHAUSE</v>
          </cell>
        </row>
        <row r="7">
          <cell r="C7" t="str">
            <v>178-13</v>
          </cell>
          <cell r="D7">
            <v>1740000</v>
          </cell>
          <cell r="E7" t="str">
            <v>STORY</v>
          </cell>
        </row>
        <row r="8">
          <cell r="C8" t="str">
            <v>191-13</v>
          </cell>
          <cell r="D8">
            <v>1740000</v>
          </cell>
          <cell r="E8" t="str">
            <v>STORY</v>
          </cell>
        </row>
        <row r="9">
          <cell r="C9" t="str">
            <v>110-13</v>
          </cell>
          <cell r="D9">
            <v>1310000</v>
          </cell>
          <cell r="E9" t="str">
            <v>MALAVE</v>
          </cell>
        </row>
        <row r="10">
          <cell r="C10" t="str">
            <v>123-13</v>
          </cell>
          <cell r="D10">
            <v>1310000</v>
          </cell>
          <cell r="E10" t="str">
            <v>MALAVE</v>
          </cell>
        </row>
        <row r="11">
          <cell r="C11" t="str">
            <v>138-13</v>
          </cell>
          <cell r="D11">
            <v>1310000</v>
          </cell>
          <cell r="E11" t="str">
            <v>MALAVE</v>
          </cell>
        </row>
        <row r="12">
          <cell r="C12" t="str">
            <v>243-13</v>
          </cell>
          <cell r="D12">
            <v>1780000</v>
          </cell>
          <cell r="E12" t="str">
            <v>DE LA ROSA</v>
          </cell>
        </row>
        <row r="13">
          <cell r="C13" t="str">
            <v>164-13</v>
          </cell>
          <cell r="D13">
            <v>1740000</v>
          </cell>
          <cell r="E13" t="str">
            <v>STORY</v>
          </cell>
        </row>
        <row r="14">
          <cell r="C14" t="str">
            <v>214-13</v>
          </cell>
          <cell r="D14">
            <v>1760000</v>
          </cell>
          <cell r="E14" t="str">
            <v>STRICKLAND</v>
          </cell>
        </row>
        <row r="15">
          <cell r="C15" t="str">
            <v>195-13</v>
          </cell>
          <cell r="D15">
            <v>1840000</v>
          </cell>
          <cell r="E15" t="str">
            <v>CANFIELD</v>
          </cell>
        </row>
        <row r="16">
          <cell r="C16" t="str">
            <v>208-13</v>
          </cell>
          <cell r="D16">
            <v>1120000</v>
          </cell>
          <cell r="E16" t="str">
            <v>LOCKLEAR</v>
          </cell>
        </row>
        <row r="17">
          <cell r="C17" t="str">
            <v>171-13</v>
          </cell>
          <cell r="D17">
            <v>1460000</v>
          </cell>
          <cell r="E17" t="str">
            <v>NELSON</v>
          </cell>
        </row>
        <row r="18">
          <cell r="C18" t="str">
            <v>134-13</v>
          </cell>
          <cell r="D18">
            <v>1810000</v>
          </cell>
          <cell r="E18" t="str">
            <v>NEWELL</v>
          </cell>
        </row>
        <row r="19">
          <cell r="C19" t="str">
            <v>194-13</v>
          </cell>
          <cell r="D19">
            <v>1120000</v>
          </cell>
          <cell r="E19" t="str">
            <v>LOCKLEAR</v>
          </cell>
        </row>
        <row r="20">
          <cell r="C20" t="str">
            <v>170-13</v>
          </cell>
          <cell r="D20">
            <v>880000</v>
          </cell>
          <cell r="E20" t="str">
            <v>STEWART</v>
          </cell>
        </row>
        <row r="21">
          <cell r="C21" t="str">
            <v>124-13</v>
          </cell>
          <cell r="D21">
            <v>1310000</v>
          </cell>
          <cell r="E21" t="str">
            <v>MALAVE</v>
          </cell>
        </row>
        <row r="22">
          <cell r="C22" t="str">
            <v>140-13</v>
          </cell>
          <cell r="D22">
            <v>1830000</v>
          </cell>
          <cell r="E22" t="str">
            <v>YORK</v>
          </cell>
        </row>
        <row r="23">
          <cell r="C23" t="str">
            <v>154-13</v>
          </cell>
          <cell r="D23">
            <v>1840000</v>
          </cell>
          <cell r="E23" t="str">
            <v>CANFIELD</v>
          </cell>
        </row>
        <row r="24">
          <cell r="C24" t="str">
            <v>129-13</v>
          </cell>
          <cell r="D24">
            <v>1360000</v>
          </cell>
          <cell r="E24" t="str">
            <v>SANTIZO</v>
          </cell>
        </row>
        <row r="25">
          <cell r="C25" t="str">
            <v>111-13</v>
          </cell>
          <cell r="D25">
            <v>1830000</v>
          </cell>
          <cell r="E25" t="str">
            <v>YORK</v>
          </cell>
        </row>
        <row r="26">
          <cell r="C26" t="str">
            <v>107-13</v>
          </cell>
          <cell r="D26">
            <v>1110000</v>
          </cell>
          <cell r="E26" t="str">
            <v>STARKS</v>
          </cell>
        </row>
        <row r="27">
          <cell r="C27" t="str">
            <v>136-13</v>
          </cell>
          <cell r="D27">
            <v>1110000</v>
          </cell>
          <cell r="E27" t="str">
            <v>STARKS</v>
          </cell>
        </row>
        <row r="28">
          <cell r="C28" t="str">
            <v>229-13</v>
          </cell>
          <cell r="D28">
            <v>1750000</v>
          </cell>
          <cell r="E28" t="str">
            <v>REBOLETTI</v>
          </cell>
        </row>
        <row r="29">
          <cell r="C29" t="str">
            <v>189-13</v>
          </cell>
          <cell r="D29">
            <v>1090000</v>
          </cell>
          <cell r="E29" t="str">
            <v>SPECTOR</v>
          </cell>
        </row>
        <row r="30">
          <cell r="C30" t="str">
            <v>213-13</v>
          </cell>
          <cell r="D30">
            <v>1760000</v>
          </cell>
          <cell r="E30" t="str">
            <v>STRICKLAND</v>
          </cell>
        </row>
        <row r="31">
          <cell r="C31" t="str">
            <v>219-13</v>
          </cell>
          <cell r="D31">
            <v>1780000</v>
          </cell>
          <cell r="E31" t="str">
            <v>DE LA ROSA</v>
          </cell>
        </row>
        <row r="32">
          <cell r="C32" t="str">
            <v>142-13</v>
          </cell>
          <cell r="D32">
            <v>1430000</v>
          </cell>
          <cell r="E32" t="str">
            <v>LEDERHAUSE</v>
          </cell>
        </row>
        <row r="33">
          <cell r="C33" t="str">
            <v>125-13</v>
          </cell>
          <cell r="D33">
            <v>1830000</v>
          </cell>
          <cell r="E33" t="str">
            <v>YORK</v>
          </cell>
        </row>
        <row r="34">
          <cell r="C34" t="str">
            <v>190-13</v>
          </cell>
          <cell r="D34">
            <v>1090000</v>
          </cell>
          <cell r="E34" t="str">
            <v>SPECTOR</v>
          </cell>
        </row>
        <row r="35">
          <cell r="C35" t="str">
            <v>218-13</v>
          </cell>
          <cell r="D35">
            <v>1770000</v>
          </cell>
          <cell r="E35" t="str">
            <v>BRUDER</v>
          </cell>
        </row>
        <row r="36">
          <cell r="C36" t="str">
            <v>167-13</v>
          </cell>
          <cell r="D36">
            <v>1840000</v>
          </cell>
          <cell r="E36" t="str">
            <v>CANFIELD</v>
          </cell>
        </row>
        <row r="37">
          <cell r="C37" t="str">
            <v>223-13</v>
          </cell>
          <cell r="D37">
            <v>1760000</v>
          </cell>
          <cell r="E37" t="str">
            <v>STRICKLAND</v>
          </cell>
        </row>
        <row r="38">
          <cell r="C38" t="str">
            <v>103-13</v>
          </cell>
          <cell r="D38">
            <v>1800000</v>
          </cell>
          <cell r="E38" t="str">
            <v>CHANDLER</v>
          </cell>
        </row>
        <row r="39">
          <cell r="C39" t="str">
            <v>230-13</v>
          </cell>
          <cell r="D39">
            <v>1750000</v>
          </cell>
          <cell r="E39" t="str">
            <v>REBOLETTI</v>
          </cell>
        </row>
        <row r="40">
          <cell r="C40" t="str">
            <v>103-13</v>
          </cell>
          <cell r="D40">
            <v>1800000</v>
          </cell>
          <cell r="E40" t="str">
            <v>CHANDLER</v>
          </cell>
        </row>
        <row r="41">
          <cell r="C41" t="str">
            <v>235-13</v>
          </cell>
          <cell r="D41">
            <v>1780000</v>
          </cell>
          <cell r="E41" t="str">
            <v>DE LA ROSA</v>
          </cell>
        </row>
        <row r="42">
          <cell r="C42" t="str">
            <v>240-13</v>
          </cell>
          <cell r="D42">
            <v>1520000</v>
          </cell>
          <cell r="E42" t="str">
            <v>MAYBERRY</v>
          </cell>
        </row>
        <row r="43">
          <cell r="C43" t="str">
            <v>113-13</v>
          </cell>
          <cell r="D43">
            <v>1430000</v>
          </cell>
          <cell r="E43" t="str">
            <v>LEDERHAUSE</v>
          </cell>
        </row>
        <row r="44">
          <cell r="C44" t="str">
            <v>211-13</v>
          </cell>
          <cell r="D44">
            <v>880000</v>
          </cell>
          <cell r="E44" t="str">
            <v>STEWART</v>
          </cell>
        </row>
        <row r="45">
          <cell r="C45" t="str">
            <v>131-13</v>
          </cell>
          <cell r="D45">
            <v>1800000</v>
          </cell>
          <cell r="E45" t="str">
            <v>CHANDLER</v>
          </cell>
        </row>
        <row r="46">
          <cell r="C46" t="str">
            <v>174-13</v>
          </cell>
          <cell r="D46">
            <v>950000</v>
          </cell>
          <cell r="E46" t="str">
            <v>WEBSTER</v>
          </cell>
        </row>
        <row r="47">
          <cell r="C47" t="str">
            <v>144-13</v>
          </cell>
          <cell r="D47">
            <v>1360000</v>
          </cell>
          <cell r="E47" t="str">
            <v>SANTIZO</v>
          </cell>
        </row>
        <row r="48">
          <cell r="C48" t="str">
            <v>112-13</v>
          </cell>
          <cell r="D48">
            <v>1830000</v>
          </cell>
          <cell r="E48" t="str">
            <v>YORK</v>
          </cell>
        </row>
        <row r="49">
          <cell r="C49" t="str">
            <v>177-13</v>
          </cell>
          <cell r="D49">
            <v>1740000</v>
          </cell>
          <cell r="E49" t="str">
            <v>STORY</v>
          </cell>
        </row>
        <row r="50">
          <cell r="C50" t="str">
            <v>216-13</v>
          </cell>
          <cell r="D50">
            <v>950000</v>
          </cell>
          <cell r="E50" t="str">
            <v>WEBSTER</v>
          </cell>
        </row>
        <row r="51">
          <cell r="C51" t="str">
            <v>204-13</v>
          </cell>
          <cell r="D51">
            <v>1090000</v>
          </cell>
          <cell r="E51" t="str">
            <v>SPECTOR</v>
          </cell>
        </row>
        <row r="52">
          <cell r="C52" t="str">
            <v>168-13</v>
          </cell>
          <cell r="D52">
            <v>1840000</v>
          </cell>
          <cell r="E52" t="str">
            <v>CANFIELD</v>
          </cell>
        </row>
        <row r="53">
          <cell r="C53" t="str">
            <v>127-13</v>
          </cell>
          <cell r="D53">
            <v>1430000</v>
          </cell>
          <cell r="E53" t="str">
            <v>LEDERHAUSE</v>
          </cell>
        </row>
        <row r="54">
          <cell r="C54" t="str">
            <v>215-13</v>
          </cell>
          <cell r="D54">
            <v>950000</v>
          </cell>
          <cell r="E54" t="str">
            <v>WEBSTER</v>
          </cell>
        </row>
        <row r="55">
          <cell r="C55" t="str">
            <v>163-13</v>
          </cell>
          <cell r="D55">
            <v>1740000</v>
          </cell>
          <cell r="E55" t="str">
            <v>STORY</v>
          </cell>
        </row>
        <row r="56">
          <cell r="C56" t="str">
            <v>239-13</v>
          </cell>
          <cell r="D56">
            <v>1760000</v>
          </cell>
          <cell r="E56" t="str">
            <v>STRICKLAND</v>
          </cell>
        </row>
        <row r="57">
          <cell r="C57" t="str">
            <v>169-13</v>
          </cell>
          <cell r="D57">
            <v>880000</v>
          </cell>
          <cell r="E57" t="str">
            <v>STEWART</v>
          </cell>
        </row>
        <row r="58">
          <cell r="C58" t="str">
            <v>232-13</v>
          </cell>
          <cell r="D58">
            <v>1520000</v>
          </cell>
          <cell r="E58" t="str">
            <v>MAYBERRY</v>
          </cell>
        </row>
        <row r="59">
          <cell r="C59" t="str">
            <v>212-13</v>
          </cell>
          <cell r="D59">
            <v>880000</v>
          </cell>
          <cell r="E59" t="str">
            <v>STEWART</v>
          </cell>
        </row>
        <row r="60">
          <cell r="C60" t="str">
            <v>217-13</v>
          </cell>
          <cell r="D60">
            <v>1770000</v>
          </cell>
          <cell r="E60" t="str">
            <v>BRUDER</v>
          </cell>
        </row>
        <row r="61">
          <cell r="C61" t="str">
            <v>109-13</v>
          </cell>
          <cell r="D61">
            <v>1310000</v>
          </cell>
          <cell r="E61" t="str">
            <v>MALAVE</v>
          </cell>
        </row>
        <row r="62">
          <cell r="C62" t="str">
            <v>224-13</v>
          </cell>
          <cell r="D62">
            <v>1760000</v>
          </cell>
          <cell r="E62" t="str">
            <v>STRICKLAND</v>
          </cell>
        </row>
        <row r="63">
          <cell r="C63" t="str">
            <v>108-13</v>
          </cell>
          <cell r="D63">
            <v>1110000</v>
          </cell>
          <cell r="E63" t="str">
            <v>STARKS</v>
          </cell>
        </row>
        <row r="64">
          <cell r="C64" t="str">
            <v>206-13</v>
          </cell>
          <cell r="D64">
            <v>1740000</v>
          </cell>
          <cell r="E64" t="str">
            <v>STORY</v>
          </cell>
        </row>
        <row r="65">
          <cell r="C65" t="str">
            <v>120-13</v>
          </cell>
          <cell r="D65">
            <v>1810000</v>
          </cell>
          <cell r="E65" t="str">
            <v>NEWELL</v>
          </cell>
        </row>
        <row r="66">
          <cell r="C66" t="str">
            <v>209-13</v>
          </cell>
          <cell r="D66">
            <v>1840000</v>
          </cell>
          <cell r="E66" t="str">
            <v>CANFIELD</v>
          </cell>
        </row>
        <row r="67">
          <cell r="C67" t="str">
            <v>145-13</v>
          </cell>
          <cell r="D67">
            <v>1800000</v>
          </cell>
          <cell r="E67" t="str">
            <v>CHANDLER</v>
          </cell>
        </row>
        <row r="68">
          <cell r="C68" t="str">
            <v>203-13</v>
          </cell>
          <cell r="D68">
            <v>1090000</v>
          </cell>
          <cell r="E68" t="str">
            <v>SPECTOR</v>
          </cell>
        </row>
        <row r="69">
          <cell r="C69" t="str">
            <v>148-13</v>
          </cell>
          <cell r="D69">
            <v>1810000</v>
          </cell>
          <cell r="E69" t="str">
            <v>NEWELL</v>
          </cell>
        </row>
        <row r="70">
          <cell r="C70" t="str">
            <v>233-13</v>
          </cell>
          <cell r="D70">
            <v>1770000</v>
          </cell>
          <cell r="E70" t="str">
            <v>BRUDER</v>
          </cell>
        </row>
        <row r="71">
          <cell r="C71" t="str">
            <v>221-13</v>
          </cell>
          <cell r="D71">
            <v>1750000</v>
          </cell>
          <cell r="E71" t="str">
            <v>REBOLETTI</v>
          </cell>
        </row>
        <row r="72">
          <cell r="C72" t="str">
            <v>198-13</v>
          </cell>
          <cell r="D72">
            <v>880000</v>
          </cell>
          <cell r="E72" t="str">
            <v>STEWART</v>
          </cell>
        </row>
        <row r="73">
          <cell r="C73" t="str">
            <v>238-13</v>
          </cell>
          <cell r="D73">
            <v>1750000</v>
          </cell>
          <cell r="E73" t="str">
            <v>REBOLETTI</v>
          </cell>
        </row>
        <row r="74">
          <cell r="C74" t="str">
            <v>202-13</v>
          </cell>
          <cell r="D74">
            <v>950000</v>
          </cell>
          <cell r="E74" t="str">
            <v>WEBSTER</v>
          </cell>
        </row>
        <row r="75">
          <cell r="C75" t="str">
            <v>244-13</v>
          </cell>
          <cell r="D75">
            <v>1780000</v>
          </cell>
          <cell r="E75" t="str">
            <v>DE LA ROSA</v>
          </cell>
        </row>
        <row r="76">
          <cell r="C76" t="str">
            <v>161-13</v>
          </cell>
          <cell r="D76">
            <v>1090000</v>
          </cell>
          <cell r="E76" t="str">
            <v>SPECTOR</v>
          </cell>
        </row>
        <row r="77">
          <cell r="C77" t="str">
            <v>242-13</v>
          </cell>
          <cell r="D77">
            <v>1770000</v>
          </cell>
          <cell r="E77" t="str">
            <v>BRUDER</v>
          </cell>
        </row>
        <row r="78">
          <cell r="C78" t="str">
            <v>149-13</v>
          </cell>
          <cell r="D78">
            <v>1110000</v>
          </cell>
          <cell r="E78" t="str">
            <v>STARKS</v>
          </cell>
        </row>
        <row r="79">
          <cell r="C79" t="str">
            <v>237-13</v>
          </cell>
          <cell r="D79">
            <v>1750000</v>
          </cell>
          <cell r="E79" t="str">
            <v>REBOLETTI</v>
          </cell>
        </row>
        <row r="80">
          <cell r="C80" t="str">
            <v>244-12</v>
          </cell>
          <cell r="D80">
            <v>1780000</v>
          </cell>
          <cell r="E80" t="str">
            <v>DE LA ROSA</v>
          </cell>
        </row>
        <row r="81">
          <cell r="C81" t="str">
            <v>101-13</v>
          </cell>
          <cell r="D81">
            <v>1430000</v>
          </cell>
          <cell r="E81" t="str">
            <v>LEDERHAUSE</v>
          </cell>
        </row>
        <row r="82">
          <cell r="C82" t="str">
            <v>122-13</v>
          </cell>
          <cell r="D82">
            <v>1110000</v>
          </cell>
          <cell r="E82" t="str">
            <v>STARKS</v>
          </cell>
        </row>
        <row r="83">
          <cell r="C83" t="str">
            <v>103-13</v>
          </cell>
          <cell r="D83">
            <v>1800000</v>
          </cell>
          <cell r="E83" t="str">
            <v>CHANDLER</v>
          </cell>
        </row>
        <row r="84">
          <cell r="C84" t="str">
            <v>172-13</v>
          </cell>
          <cell r="D84">
            <v>1460000</v>
          </cell>
          <cell r="E84" t="str">
            <v>NELSON</v>
          </cell>
        </row>
        <row r="85">
          <cell r="C85" t="str">
            <v>102-13</v>
          </cell>
          <cell r="D85">
            <v>1430000</v>
          </cell>
          <cell r="E85" t="str">
            <v>LEDERHAUSE</v>
          </cell>
        </row>
        <row r="86">
          <cell r="C86" t="str">
            <v>155-13</v>
          </cell>
          <cell r="D86">
            <v>1830000</v>
          </cell>
          <cell r="E86" t="str">
            <v>YORK</v>
          </cell>
        </row>
        <row r="87">
          <cell r="C87" t="str">
            <v>121-13</v>
          </cell>
          <cell r="D87">
            <v>1110000</v>
          </cell>
          <cell r="E87" t="str">
            <v>STARKS</v>
          </cell>
        </row>
        <row r="88">
          <cell r="C88" t="str">
            <v>153-13</v>
          </cell>
          <cell r="D88">
            <v>1840000</v>
          </cell>
          <cell r="E88" t="str">
            <v>CANFIELD</v>
          </cell>
        </row>
        <row r="89">
          <cell r="C89" t="str">
            <v>116-13</v>
          </cell>
          <cell r="D89">
            <v>1360000</v>
          </cell>
          <cell r="E89" t="str">
            <v>SANTIZO</v>
          </cell>
        </row>
        <row r="90">
          <cell r="C90" t="str">
            <v>187-13</v>
          </cell>
          <cell r="D90">
            <v>950000</v>
          </cell>
          <cell r="E90" t="str">
            <v>WEBSTER</v>
          </cell>
        </row>
        <row r="91">
          <cell r="C91" t="str">
            <v>118-13</v>
          </cell>
          <cell r="D91">
            <v>1800000</v>
          </cell>
          <cell r="E91" t="str">
            <v>CHANDLER</v>
          </cell>
        </row>
        <row r="92">
          <cell r="C92" t="str">
            <v>150-13</v>
          </cell>
          <cell r="D92">
            <v>1110000</v>
          </cell>
          <cell r="E92" t="str">
            <v>STARKS</v>
          </cell>
        </row>
        <row r="93">
          <cell r="C93" t="str">
            <v>128-13</v>
          </cell>
          <cell r="D93">
            <v>1430000</v>
          </cell>
          <cell r="E93" t="str">
            <v>LEDERHAUSE</v>
          </cell>
        </row>
        <row r="94">
          <cell r="C94" t="str">
            <v>117-13</v>
          </cell>
          <cell r="D94">
            <v>1800000</v>
          </cell>
          <cell r="E94" t="str">
            <v>CHANDLER</v>
          </cell>
        </row>
        <row r="95">
          <cell r="C95" t="str">
            <v>135-13</v>
          </cell>
          <cell r="D95">
            <v>1110000</v>
          </cell>
          <cell r="E95" t="str">
            <v>STARKS</v>
          </cell>
        </row>
        <row r="96">
          <cell r="C96" t="str">
            <v>147-13</v>
          </cell>
          <cell r="D96">
            <v>1810000</v>
          </cell>
          <cell r="E96" t="str">
            <v>NEWELL</v>
          </cell>
        </row>
        <row r="97">
          <cell r="C97" t="str">
            <v>130-13</v>
          </cell>
          <cell r="D97">
            <v>1360000</v>
          </cell>
          <cell r="E97" t="str">
            <v>SANTIZO</v>
          </cell>
        </row>
        <row r="98">
          <cell r="C98" t="str">
            <v>126-13</v>
          </cell>
          <cell r="D98">
            <v>1830000</v>
          </cell>
          <cell r="E98" t="str">
            <v>YORK</v>
          </cell>
        </row>
        <row r="99">
          <cell r="C99" t="str">
            <v>137-13</v>
          </cell>
          <cell r="D99">
            <v>1310000</v>
          </cell>
          <cell r="E99" t="str">
            <v>MALAVE</v>
          </cell>
        </row>
        <row r="100">
          <cell r="C100" t="str">
            <v>114-13</v>
          </cell>
          <cell r="D100">
            <v>1430000</v>
          </cell>
          <cell r="E100" t="str">
            <v>LEDERHAUSE</v>
          </cell>
        </row>
        <row r="101">
          <cell r="C101" t="str">
            <v>134-13</v>
          </cell>
          <cell r="D101">
            <v>1810000</v>
          </cell>
          <cell r="E101" t="str">
            <v>NEWELL</v>
          </cell>
        </row>
        <row r="102">
          <cell r="C102" t="str">
            <v>166-13</v>
          </cell>
          <cell r="D102">
            <v>1120000</v>
          </cell>
          <cell r="E102" t="str">
            <v>LOCKLEAR</v>
          </cell>
        </row>
        <row r="103">
          <cell r="C103" t="str">
            <v>143-13</v>
          </cell>
          <cell r="D103">
            <v>1360000</v>
          </cell>
          <cell r="E103" t="str">
            <v>SANTIZO</v>
          </cell>
        </row>
        <row r="104">
          <cell r="C104" t="str">
            <v>134-13</v>
          </cell>
          <cell r="D104">
            <v>1810000</v>
          </cell>
          <cell r="E104" t="str">
            <v>NEWELL</v>
          </cell>
        </row>
        <row r="105">
          <cell r="C105" t="str">
            <v>151-13</v>
          </cell>
          <cell r="D105">
            <v>1310000</v>
          </cell>
          <cell r="E105" t="str">
            <v>MALAVE</v>
          </cell>
        </row>
        <row r="106">
          <cell r="C106" t="str">
            <v>101-13</v>
          </cell>
          <cell r="D106">
            <v>1430000</v>
          </cell>
          <cell r="E106" t="str">
            <v>LEDERHAUSE</v>
          </cell>
        </row>
        <row r="107">
          <cell r="C107" t="str">
            <v>146-13</v>
          </cell>
          <cell r="D107">
            <v>1800000</v>
          </cell>
          <cell r="E107" t="str">
            <v>CHANDLER</v>
          </cell>
        </row>
        <row r="108">
          <cell r="C108" t="str">
            <v>175-13</v>
          </cell>
          <cell r="D108">
            <v>1090000</v>
          </cell>
          <cell r="E108" t="str">
            <v>SPECTOR</v>
          </cell>
        </row>
        <row r="109">
          <cell r="C109" t="str">
            <v>162-13</v>
          </cell>
          <cell r="D109">
            <v>1090000</v>
          </cell>
          <cell r="E109" t="str">
            <v>SPECTOR</v>
          </cell>
        </row>
        <row r="110">
          <cell r="C110" t="str">
            <v>240-13</v>
          </cell>
          <cell r="D110">
            <v>1520000</v>
          </cell>
          <cell r="E110" t="str">
            <v>MAYBERRY</v>
          </cell>
        </row>
        <row r="111">
          <cell r="C111" t="str">
            <v>173-13</v>
          </cell>
          <cell r="D111">
            <v>950000</v>
          </cell>
          <cell r="E111" t="str">
            <v>WEBSTER</v>
          </cell>
        </row>
        <row r="112">
          <cell r="C112" t="str">
            <v>236-13</v>
          </cell>
          <cell r="D112">
            <v>1780000</v>
          </cell>
          <cell r="E112" t="str">
            <v>DE LA ROSA</v>
          </cell>
        </row>
        <row r="113">
          <cell r="C113" t="str">
            <v>205-13</v>
          </cell>
          <cell r="D113">
            <v>1740000</v>
          </cell>
          <cell r="E113" t="str">
            <v>STORY</v>
          </cell>
        </row>
        <row r="114">
          <cell r="C114" t="str">
            <v>240-13</v>
          </cell>
          <cell r="D114">
            <v>1520000</v>
          </cell>
          <cell r="E114" t="str">
            <v>MAYBERRY</v>
          </cell>
        </row>
        <row r="115">
          <cell r="C115" t="str">
            <v>180-13</v>
          </cell>
          <cell r="D115">
            <v>1120000</v>
          </cell>
          <cell r="E115" t="str">
            <v>LOCKLEAR</v>
          </cell>
        </row>
        <row r="116">
          <cell r="C116" t="str">
            <v>234-13</v>
          </cell>
          <cell r="D116">
            <v>1770000</v>
          </cell>
          <cell r="E116" t="str">
            <v>BRUDER</v>
          </cell>
        </row>
        <row r="117">
          <cell r="C117" t="str">
            <v>188-13</v>
          </cell>
          <cell r="D117">
            <v>950000</v>
          </cell>
          <cell r="E117" t="str">
            <v>WEBSTER</v>
          </cell>
        </row>
        <row r="118">
          <cell r="C118" t="str">
            <v>226-13</v>
          </cell>
          <cell r="D118">
            <v>1770000</v>
          </cell>
          <cell r="E118" t="str">
            <v>BRUDER</v>
          </cell>
        </row>
        <row r="119">
          <cell r="C119" t="str">
            <v>200-13</v>
          </cell>
          <cell r="D119">
            <v>900000</v>
          </cell>
          <cell r="E119" t="str">
            <v>ROCHA</v>
          </cell>
        </row>
        <row r="120">
          <cell r="C120" t="str">
            <v>227-13</v>
          </cell>
          <cell r="D120">
            <v>1780000</v>
          </cell>
          <cell r="E120" t="str">
            <v>DE LA ROSA</v>
          </cell>
        </row>
        <row r="121">
          <cell r="C121" t="str">
            <v>228-13</v>
          </cell>
          <cell r="D121">
            <v>1780000</v>
          </cell>
          <cell r="E121" t="str">
            <v>DE LA ROSA</v>
          </cell>
        </row>
        <row r="122">
          <cell r="C122" t="str">
            <v>225-13</v>
          </cell>
          <cell r="D122">
            <v>1770000</v>
          </cell>
          <cell r="E122" t="str">
            <v>BRUDER</v>
          </cell>
        </row>
        <row r="123">
          <cell r="C123" t="str">
            <v>181-13</v>
          </cell>
          <cell r="D123">
            <v>1840000</v>
          </cell>
          <cell r="E123" t="str">
            <v>CANFIELD</v>
          </cell>
        </row>
        <row r="124">
          <cell r="C124" t="str">
            <v>222-13</v>
          </cell>
          <cell r="D124">
            <v>1750000</v>
          </cell>
          <cell r="E124" t="str">
            <v>REBOLETTI</v>
          </cell>
        </row>
        <row r="125">
          <cell r="C125" t="str">
            <v>192-13</v>
          </cell>
          <cell r="D125">
            <v>1740000</v>
          </cell>
          <cell r="E125" t="str">
            <v>STORY</v>
          </cell>
        </row>
        <row r="126">
          <cell r="C126" t="str">
            <v>220-13</v>
          </cell>
          <cell r="D126">
            <v>1780000</v>
          </cell>
          <cell r="E126" t="str">
            <v>DE LA ROSA</v>
          </cell>
        </row>
        <row r="127">
          <cell r="C127" t="str">
            <v>190-13</v>
          </cell>
          <cell r="D127">
            <v>1090000</v>
          </cell>
          <cell r="E127" t="str">
            <v>SPECTOR</v>
          </cell>
        </row>
        <row r="128">
          <cell r="C128" t="str">
            <v>214-13</v>
          </cell>
          <cell r="D128">
            <v>1760000</v>
          </cell>
          <cell r="E128" t="str">
            <v>STRICKLAND</v>
          </cell>
        </row>
        <row r="129">
          <cell r="C129" t="str">
            <v>204-13</v>
          </cell>
          <cell r="D129">
            <v>1090000</v>
          </cell>
          <cell r="E129" t="str">
            <v>SPECTOR</v>
          </cell>
        </row>
        <row r="130">
          <cell r="C130" t="str">
            <v>207-13</v>
          </cell>
          <cell r="D130">
            <v>1120000</v>
          </cell>
          <cell r="E130" t="str">
            <v>LOCKLEAR</v>
          </cell>
        </row>
        <row r="131">
          <cell r="C131" t="str">
            <v>222-13</v>
          </cell>
          <cell r="D131">
            <v>1750000</v>
          </cell>
          <cell r="E131" t="str">
            <v>REBOLETTI</v>
          </cell>
        </row>
        <row r="132">
          <cell r="C132" t="str">
            <v>201-13</v>
          </cell>
          <cell r="D132">
            <v>950000</v>
          </cell>
          <cell r="E132" t="str">
            <v>WEBSTER</v>
          </cell>
        </row>
        <row r="133">
          <cell r="C133" t="str">
            <v>246-13</v>
          </cell>
          <cell r="D133">
            <v>1750000</v>
          </cell>
          <cell r="E133" t="str">
            <v>REBOLETTI</v>
          </cell>
        </row>
        <row r="134">
          <cell r="C134" t="str">
            <v>ROCHA-13</v>
          </cell>
          <cell r="D134">
            <v>900000</v>
          </cell>
          <cell r="E134" t="str">
            <v>ROCHA</v>
          </cell>
        </row>
        <row r="135">
          <cell r="C135" t="str">
            <v>179-13</v>
          </cell>
          <cell r="D135">
            <v>1120000</v>
          </cell>
          <cell r="E135" t="str">
            <v>LOCKLEAR</v>
          </cell>
        </row>
        <row r="136">
          <cell r="C136" t="str">
            <v>186-13</v>
          </cell>
          <cell r="D136">
            <v>1820000</v>
          </cell>
          <cell r="E136" t="str">
            <v>ADANE</v>
          </cell>
        </row>
        <row r="137">
          <cell r="C137" t="str">
            <v>199-13</v>
          </cell>
          <cell r="D137">
            <v>900000</v>
          </cell>
          <cell r="E137" t="str">
            <v>ROCHA</v>
          </cell>
        </row>
        <row r="138">
          <cell r="C138" t="str">
            <v>191-13</v>
          </cell>
          <cell r="D138">
            <v>1740000</v>
          </cell>
          <cell r="E138" t="str">
            <v>STORY</v>
          </cell>
        </row>
        <row r="139">
          <cell r="C139" t="str">
            <v>210-13</v>
          </cell>
          <cell r="D139">
            <v>1840000</v>
          </cell>
          <cell r="E139" t="str">
            <v>CANFIELD</v>
          </cell>
        </row>
        <row r="140">
          <cell r="C140" t="str">
            <v>183-13</v>
          </cell>
          <cell r="D140">
            <v>880000</v>
          </cell>
          <cell r="E140" t="str">
            <v>STEWART</v>
          </cell>
        </row>
        <row r="141">
          <cell r="C141" t="str">
            <v>231-13</v>
          </cell>
          <cell r="D141">
            <v>1520000</v>
          </cell>
          <cell r="E141" t="str">
            <v>MAYBERRY</v>
          </cell>
        </row>
        <row r="142">
          <cell r="C142" t="str">
            <v>176-13</v>
          </cell>
          <cell r="D142">
            <v>1090000</v>
          </cell>
          <cell r="E142" t="str">
            <v>SPECTOR</v>
          </cell>
        </row>
        <row r="143">
          <cell r="C143" t="str">
            <v>185-13</v>
          </cell>
          <cell r="D143">
            <v>1820000</v>
          </cell>
          <cell r="E143" t="str">
            <v>ADANE</v>
          </cell>
        </row>
        <row r="144">
          <cell r="C144" t="str">
            <v>159-13</v>
          </cell>
          <cell r="D144">
            <v>1360000</v>
          </cell>
          <cell r="E144" t="str">
            <v>SANTIZO</v>
          </cell>
        </row>
        <row r="145">
          <cell r="C145" t="str">
            <v>193-13</v>
          </cell>
          <cell r="D145">
            <v>1120000</v>
          </cell>
          <cell r="E145" t="str">
            <v>LOCKLEAR</v>
          </cell>
        </row>
        <row r="146">
          <cell r="C146" t="str">
            <v>141-13</v>
          </cell>
          <cell r="D146">
            <v>1430000</v>
          </cell>
          <cell r="E146" t="str">
            <v>LEDERHAUSE</v>
          </cell>
        </row>
        <row r="147">
          <cell r="C147" t="str">
            <v>152-13</v>
          </cell>
          <cell r="D147">
            <v>1310000</v>
          </cell>
          <cell r="E147" t="str">
            <v>MALAVE</v>
          </cell>
        </row>
        <row r="148">
          <cell r="C148" t="str">
            <v>139-13</v>
          </cell>
          <cell r="D148">
            <v>1830000</v>
          </cell>
          <cell r="E148" t="str">
            <v>YORK</v>
          </cell>
        </row>
        <row r="149">
          <cell r="C149" t="str">
            <v>184-13</v>
          </cell>
          <cell r="D149">
            <v>880000</v>
          </cell>
          <cell r="E149" t="str">
            <v>STEWART</v>
          </cell>
        </row>
        <row r="150">
          <cell r="C150" t="str">
            <v>132-13</v>
          </cell>
          <cell r="D150">
            <v>1800000</v>
          </cell>
          <cell r="E150" t="str">
            <v>CHANDLER</v>
          </cell>
        </row>
        <row r="151">
          <cell r="C151" t="str">
            <v>197-13</v>
          </cell>
          <cell r="D151">
            <v>880000</v>
          </cell>
          <cell r="E151" t="str">
            <v>STEWART</v>
          </cell>
        </row>
        <row r="152">
          <cell r="C152" t="str">
            <v>103-13</v>
          </cell>
          <cell r="D152">
            <v>1800000</v>
          </cell>
          <cell r="E152" t="str">
            <v>CHANDLER</v>
          </cell>
        </row>
        <row r="153">
          <cell r="C153" t="str">
            <v>196-13</v>
          </cell>
          <cell r="D153">
            <v>1840000</v>
          </cell>
          <cell r="E153" t="str">
            <v>CANFIELD</v>
          </cell>
        </row>
        <row r="154">
          <cell r="C154" t="str">
            <v>165-13</v>
          </cell>
          <cell r="D154">
            <v>1120000</v>
          </cell>
          <cell r="E154" t="str">
            <v>LOCKLEAR</v>
          </cell>
        </row>
        <row r="155">
          <cell r="C155" t="str">
            <v>224-13</v>
          </cell>
          <cell r="D155">
            <v>1760000</v>
          </cell>
          <cell r="E155" t="str">
            <v>STRICKLAND</v>
          </cell>
        </row>
        <row r="156">
          <cell r="C156" t="str">
            <v>156-13</v>
          </cell>
          <cell r="D156">
            <v>1830000</v>
          </cell>
          <cell r="E156" t="str">
            <v>YORK</v>
          </cell>
        </row>
        <row r="157">
          <cell r="C157" t="str">
            <v>245-13</v>
          </cell>
          <cell r="D157">
            <v>1750000</v>
          </cell>
          <cell r="E157" t="str">
            <v>REBOLETTI</v>
          </cell>
        </row>
        <row r="158">
          <cell r="C158" t="str">
            <v>134-13</v>
          </cell>
          <cell r="D158">
            <v>1810000</v>
          </cell>
          <cell r="E158" t="str">
            <v>NEWELL</v>
          </cell>
        </row>
        <row r="159">
          <cell r="C159" t="str">
            <v>148-13</v>
          </cell>
          <cell r="D159">
            <v>1810000</v>
          </cell>
          <cell r="E159" t="str">
            <v>NEWELL</v>
          </cell>
        </row>
        <row r="160">
          <cell r="C160" t="str">
            <v>134-13</v>
          </cell>
          <cell r="D160">
            <v>1810000</v>
          </cell>
          <cell r="E160" t="str">
            <v>NEWELL</v>
          </cell>
        </row>
        <row r="161">
          <cell r="C161" t="str">
            <v>182-13</v>
          </cell>
          <cell r="D161">
            <v>1840000</v>
          </cell>
          <cell r="E161" t="str">
            <v>CANFIELD</v>
          </cell>
        </row>
        <row r="162">
          <cell r="C162" t="str">
            <v>133-13</v>
          </cell>
          <cell r="D162">
            <v>1810000</v>
          </cell>
          <cell r="E162" t="str">
            <v>NEWELL</v>
          </cell>
        </row>
        <row r="163">
          <cell r="C163" t="str">
            <v>241-13</v>
          </cell>
          <cell r="D163">
            <v>1770000</v>
          </cell>
          <cell r="E163" t="str">
            <v>BRUDER</v>
          </cell>
        </row>
        <row r="164">
          <cell r="C164" t="str">
            <v>160-13</v>
          </cell>
          <cell r="D164">
            <v>1360000</v>
          </cell>
          <cell r="E164" t="str">
            <v>SANTIZO</v>
          </cell>
        </row>
      </sheetData>
      <sheetData sheetId="4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147-14</v>
          </cell>
          <cell r="D1">
            <v>1430000</v>
          </cell>
          <cell r="E1" t="str">
            <v>LEDERHAUSE</v>
          </cell>
        </row>
        <row r="2">
          <cell r="C2" t="str">
            <v>234-14</v>
          </cell>
          <cell r="D2">
            <v>1440000</v>
          </cell>
          <cell r="E2" t="str">
            <v>HONTZ</v>
          </cell>
        </row>
        <row r="3">
          <cell r="C3" t="str">
            <v>239-14</v>
          </cell>
          <cell r="D3">
            <v>1180000</v>
          </cell>
          <cell r="E3" t="str">
            <v>LEVERE</v>
          </cell>
        </row>
        <row r="4">
          <cell r="C4" t="str">
            <v>102-15</v>
          </cell>
          <cell r="D4">
            <v>1300000</v>
          </cell>
          <cell r="E4" t="str">
            <v>LEVIN</v>
          </cell>
        </row>
        <row r="5">
          <cell r="C5" t="str">
            <v>202-14</v>
          </cell>
          <cell r="D5">
            <v>950000</v>
          </cell>
          <cell r="E5" t="str">
            <v>WEBSTER</v>
          </cell>
        </row>
        <row r="6">
          <cell r="C6" t="str">
            <v>235-14</v>
          </cell>
          <cell r="D6">
            <v>1240000</v>
          </cell>
          <cell r="E6" t="str">
            <v>GRASTON</v>
          </cell>
        </row>
        <row r="7">
          <cell r="C7" t="str">
            <v>229-14</v>
          </cell>
          <cell r="D7">
            <v>1410000</v>
          </cell>
          <cell r="E7" t="str">
            <v>GOLIGHTLY</v>
          </cell>
        </row>
        <row r="8">
          <cell r="C8" t="str">
            <v>241-14</v>
          </cell>
          <cell r="D8">
            <v>1440000</v>
          </cell>
          <cell r="E8" t="str">
            <v>HONTZ</v>
          </cell>
        </row>
        <row r="9">
          <cell r="C9" t="str">
            <v>305-14</v>
          </cell>
          <cell r="D9">
            <v>880000</v>
          </cell>
          <cell r="E9" t="str">
            <v>STEWART</v>
          </cell>
        </row>
        <row r="10">
          <cell r="C10" t="str">
            <v>228-14</v>
          </cell>
          <cell r="D10">
            <v>1240000</v>
          </cell>
          <cell r="E10" t="str">
            <v>GRASTON</v>
          </cell>
        </row>
        <row r="11">
          <cell r="C11" t="str">
            <v>244-14</v>
          </cell>
          <cell r="D11">
            <v>1240000</v>
          </cell>
          <cell r="E11" t="str">
            <v>GRASTON</v>
          </cell>
        </row>
        <row r="12">
          <cell r="C12" t="str">
            <v>215-14</v>
          </cell>
          <cell r="D12">
            <v>950000</v>
          </cell>
          <cell r="E12" t="str">
            <v>WEBSTER</v>
          </cell>
        </row>
        <row r="13">
          <cell r="C13" t="str">
            <v>209-14</v>
          </cell>
          <cell r="D13">
            <v>1260000</v>
          </cell>
          <cell r="E13" t="str">
            <v>ACKERMAN</v>
          </cell>
        </row>
        <row r="14">
          <cell r="C14" t="str">
            <v>170-14</v>
          </cell>
          <cell r="D14">
            <v>880000</v>
          </cell>
          <cell r="E14" t="str">
            <v>STEWART</v>
          </cell>
        </row>
        <row r="15">
          <cell r="C15" t="str">
            <v>190-14</v>
          </cell>
          <cell r="D15">
            <v>900000</v>
          </cell>
          <cell r="E15" t="str">
            <v>ROCHA</v>
          </cell>
        </row>
        <row r="16">
          <cell r="C16" t="str">
            <v>163-14</v>
          </cell>
          <cell r="D16">
            <v>940000</v>
          </cell>
          <cell r="E16" t="str">
            <v>BONDS</v>
          </cell>
        </row>
        <row r="17">
          <cell r="C17" t="str">
            <v>192-14</v>
          </cell>
          <cell r="D17">
            <v>940000</v>
          </cell>
          <cell r="E17" t="str">
            <v>BONDS</v>
          </cell>
        </row>
        <row r="18">
          <cell r="C18" t="str">
            <v>139-14</v>
          </cell>
          <cell r="D18">
            <v>1100000</v>
          </cell>
          <cell r="E18" t="str">
            <v>GEBRETEKLE</v>
          </cell>
        </row>
        <row r="19">
          <cell r="C19" t="str">
            <v>217-14</v>
          </cell>
          <cell r="D19">
            <v>1440000</v>
          </cell>
          <cell r="E19" t="str">
            <v>HONTZ</v>
          </cell>
        </row>
        <row r="20">
          <cell r="C20" t="str">
            <v>110-14</v>
          </cell>
          <cell r="D20">
            <v>1310000</v>
          </cell>
          <cell r="E20" t="str">
            <v>MALAVE</v>
          </cell>
        </row>
        <row r="21">
          <cell r="C21" t="str">
            <v>243-14</v>
          </cell>
          <cell r="D21">
            <v>1240000</v>
          </cell>
          <cell r="E21" t="str">
            <v>GRASTON</v>
          </cell>
        </row>
        <row r="22">
          <cell r="C22" t="str">
            <v>165-14</v>
          </cell>
          <cell r="D22">
            <v>1120000</v>
          </cell>
          <cell r="E22" t="str">
            <v>LOCKLEAR</v>
          </cell>
        </row>
        <row r="23">
          <cell r="C23" t="str">
            <v>200-14</v>
          </cell>
          <cell r="D23">
            <v>1460000</v>
          </cell>
          <cell r="E23" t="str">
            <v>NELSON</v>
          </cell>
        </row>
        <row r="24">
          <cell r="C24" t="str">
            <v>125-14</v>
          </cell>
          <cell r="D24">
            <v>1100000</v>
          </cell>
          <cell r="E24" t="str">
            <v>GEBRETEKLE</v>
          </cell>
        </row>
        <row r="25">
          <cell r="C25" t="str">
            <v>214-14</v>
          </cell>
          <cell r="D25">
            <v>1180000</v>
          </cell>
          <cell r="E25" t="str">
            <v>LEVERE</v>
          </cell>
        </row>
        <row r="26">
          <cell r="C26" t="str">
            <v>177-14</v>
          </cell>
          <cell r="D26">
            <v>940000</v>
          </cell>
          <cell r="E26" t="str">
            <v>BONDS</v>
          </cell>
        </row>
        <row r="27">
          <cell r="C27" t="str">
            <v>106-14</v>
          </cell>
          <cell r="D27">
            <v>1430000</v>
          </cell>
          <cell r="E27" t="str">
            <v>LEDERHAUSE</v>
          </cell>
        </row>
        <row r="28">
          <cell r="C28" t="str">
            <v>152-14</v>
          </cell>
          <cell r="D28">
            <v>1310000</v>
          </cell>
          <cell r="E28" t="str">
            <v>MALAVE</v>
          </cell>
        </row>
        <row r="29">
          <cell r="C29" t="str">
            <v>136-14</v>
          </cell>
          <cell r="D29">
            <v>1360000</v>
          </cell>
          <cell r="E29" t="str">
            <v>SANTIZO</v>
          </cell>
        </row>
        <row r="30">
          <cell r="C30" t="str">
            <v>155-14</v>
          </cell>
          <cell r="D30">
            <v>1100000</v>
          </cell>
          <cell r="E30" t="str">
            <v>GEBRETEKLE</v>
          </cell>
        </row>
        <row r="31">
          <cell r="C31" t="str">
            <v>151-14</v>
          </cell>
          <cell r="D31">
            <v>1310000</v>
          </cell>
          <cell r="E31" t="str">
            <v>MALAVE</v>
          </cell>
        </row>
        <row r="32">
          <cell r="C32" t="str">
            <v>142-14</v>
          </cell>
          <cell r="D32">
            <v>1300000</v>
          </cell>
          <cell r="E32" t="str">
            <v>LEVIN</v>
          </cell>
        </row>
        <row r="33">
          <cell r="C33" t="str">
            <v>206-14</v>
          </cell>
          <cell r="D33">
            <v>940000</v>
          </cell>
          <cell r="E33" t="str">
            <v>BONDS</v>
          </cell>
        </row>
        <row r="34">
          <cell r="C34" t="str">
            <v>158-14</v>
          </cell>
          <cell r="D34">
            <v>1460000</v>
          </cell>
          <cell r="E34" t="str">
            <v>NELSON</v>
          </cell>
        </row>
        <row r="35">
          <cell r="C35" t="str">
            <v>244-13</v>
          </cell>
          <cell r="D35">
            <v>1780000</v>
          </cell>
          <cell r="E35" t="str">
            <v>DE LA ROSA</v>
          </cell>
        </row>
        <row r="36">
          <cell r="C36" t="str">
            <v>137-14</v>
          </cell>
          <cell r="D36">
            <v>1310000</v>
          </cell>
          <cell r="E36" t="str">
            <v>MALAVE</v>
          </cell>
        </row>
        <row r="37">
          <cell r="C37" t="str">
            <v>113-14</v>
          </cell>
          <cell r="D37">
            <v>1300000</v>
          </cell>
          <cell r="E37" t="str">
            <v>LEVIN</v>
          </cell>
        </row>
        <row r="38">
          <cell r="C38" t="str">
            <v>123-14</v>
          </cell>
          <cell r="D38">
            <v>1310000</v>
          </cell>
          <cell r="E38" t="str">
            <v>MALAVE</v>
          </cell>
        </row>
        <row r="39">
          <cell r="C39" t="str">
            <v>117-14</v>
          </cell>
          <cell r="D39">
            <v>1480000</v>
          </cell>
          <cell r="E39" t="str">
            <v>STURGEON</v>
          </cell>
        </row>
        <row r="40">
          <cell r="C40" t="str">
            <v>107-14</v>
          </cell>
          <cell r="D40">
            <v>1360000</v>
          </cell>
          <cell r="E40" t="str">
            <v>SANTIZO</v>
          </cell>
        </row>
        <row r="41">
          <cell r="C41" t="str">
            <v>178-14</v>
          </cell>
          <cell r="D41">
            <v>940000</v>
          </cell>
          <cell r="E41" t="str">
            <v>BONDS</v>
          </cell>
        </row>
        <row r="42">
          <cell r="C42" t="str">
            <v>105-14</v>
          </cell>
          <cell r="D42">
            <v>1430000</v>
          </cell>
          <cell r="E42" t="str">
            <v>LEDERHAUSE</v>
          </cell>
        </row>
        <row r="43">
          <cell r="C43" t="str">
            <v>184-14</v>
          </cell>
          <cell r="D43">
            <v>880000</v>
          </cell>
          <cell r="E43" t="str">
            <v>STEWART</v>
          </cell>
        </row>
        <row r="44">
          <cell r="C44" t="str">
            <v>188-14</v>
          </cell>
          <cell r="D44">
            <v>950000</v>
          </cell>
          <cell r="E44" t="str">
            <v>WEBSTER</v>
          </cell>
        </row>
        <row r="45">
          <cell r="C45" t="str">
            <v>205-14</v>
          </cell>
          <cell r="D45">
            <v>940000</v>
          </cell>
          <cell r="E45" t="str">
            <v>BONDS</v>
          </cell>
        </row>
        <row r="46">
          <cell r="C46" t="str">
            <v>189-14</v>
          </cell>
          <cell r="D46">
            <v>900000</v>
          </cell>
          <cell r="E46" t="str">
            <v>ROCHA</v>
          </cell>
        </row>
        <row r="47">
          <cell r="C47" t="str">
            <v>101-14</v>
          </cell>
          <cell r="D47">
            <v>1300000</v>
          </cell>
          <cell r="E47" t="str">
            <v>LEVIN</v>
          </cell>
        </row>
        <row r="48">
          <cell r="C48" t="str">
            <v>185-14</v>
          </cell>
          <cell r="D48">
            <v>1460000</v>
          </cell>
          <cell r="E48" t="str">
            <v>NELSON</v>
          </cell>
        </row>
        <row r="49">
          <cell r="C49" t="str">
            <v>112-14</v>
          </cell>
          <cell r="D49">
            <v>1100000</v>
          </cell>
          <cell r="E49" t="str">
            <v>GEBRETEKLE</v>
          </cell>
        </row>
        <row r="50">
          <cell r="C50" t="str">
            <v>134-14</v>
          </cell>
          <cell r="D50">
            <v>1430000</v>
          </cell>
          <cell r="E50" t="str">
            <v>LEDERHAUSE</v>
          </cell>
        </row>
        <row r="51">
          <cell r="C51" t="str">
            <v>121-14</v>
          </cell>
          <cell r="D51">
            <v>1360000</v>
          </cell>
          <cell r="E51" t="str">
            <v>SANTIZO</v>
          </cell>
        </row>
        <row r="52">
          <cell r="C52" t="str">
            <v>120-14</v>
          </cell>
          <cell r="D52">
            <v>1430000</v>
          </cell>
          <cell r="E52" t="str">
            <v>LEDERHAUSE</v>
          </cell>
        </row>
        <row r="53">
          <cell r="C53" t="str">
            <v>126-14</v>
          </cell>
          <cell r="D53">
            <v>1100000</v>
          </cell>
          <cell r="E53" t="str">
            <v>GEBRETEKLE</v>
          </cell>
        </row>
        <row r="54">
          <cell r="C54" t="str">
            <v>220-14</v>
          </cell>
          <cell r="D54">
            <v>1240000</v>
          </cell>
          <cell r="E54" t="str">
            <v>GRASTON</v>
          </cell>
        </row>
        <row r="55">
          <cell r="C55" t="str">
            <v>159-14</v>
          </cell>
          <cell r="D55">
            <v>1110000</v>
          </cell>
          <cell r="E55" t="str">
            <v>STARKS</v>
          </cell>
        </row>
        <row r="56">
          <cell r="C56" t="str">
            <v>216-14</v>
          </cell>
          <cell r="D56">
            <v>950000</v>
          </cell>
          <cell r="E56" t="str">
            <v>WEBSTER</v>
          </cell>
        </row>
        <row r="57">
          <cell r="C57" t="str">
            <v>168-14</v>
          </cell>
          <cell r="D57">
            <v>1260000</v>
          </cell>
          <cell r="E57" t="str">
            <v>ACKERMAN</v>
          </cell>
        </row>
        <row r="58">
          <cell r="C58" t="str">
            <v>210-14</v>
          </cell>
          <cell r="D58">
            <v>1260000</v>
          </cell>
          <cell r="E58" t="str">
            <v>ACKERMAN</v>
          </cell>
        </row>
        <row r="59">
          <cell r="C59" t="str">
            <v>175-14</v>
          </cell>
          <cell r="D59">
            <v>900000</v>
          </cell>
          <cell r="E59" t="str">
            <v>ROCHA</v>
          </cell>
        </row>
        <row r="60">
          <cell r="C60" t="str">
            <v>154-14</v>
          </cell>
          <cell r="D60">
            <v>1260000</v>
          </cell>
          <cell r="E60" t="str">
            <v>ACKERMAN</v>
          </cell>
        </row>
        <row r="61">
          <cell r="C61" t="str">
            <v>207-14</v>
          </cell>
          <cell r="D61">
            <v>1120000</v>
          </cell>
          <cell r="E61" t="str">
            <v>LOCKLEAR</v>
          </cell>
        </row>
        <row r="62">
          <cell r="C62" t="str">
            <v>144-14</v>
          </cell>
          <cell r="D62">
            <v>1110000</v>
          </cell>
          <cell r="E62" t="str">
            <v>STARKS</v>
          </cell>
        </row>
        <row r="63">
          <cell r="C63" t="str">
            <v>222-14</v>
          </cell>
          <cell r="D63">
            <v>1410000</v>
          </cell>
          <cell r="E63" t="str">
            <v>GOLIGHTLY</v>
          </cell>
        </row>
        <row r="64">
          <cell r="C64" t="str">
            <v>103-14</v>
          </cell>
          <cell r="D64">
            <v>1480000</v>
          </cell>
          <cell r="E64" t="str">
            <v>STURGEON</v>
          </cell>
        </row>
        <row r="65">
          <cell r="C65" t="str">
            <v>129-14</v>
          </cell>
          <cell r="D65">
            <v>1110000</v>
          </cell>
          <cell r="E65" t="str">
            <v>STARKS</v>
          </cell>
        </row>
        <row r="66">
          <cell r="C66" t="str">
            <v>153-14</v>
          </cell>
          <cell r="D66">
            <v>1260000</v>
          </cell>
          <cell r="E66" t="str">
            <v>ACKERMAN</v>
          </cell>
        </row>
        <row r="67">
          <cell r="C67" t="str">
            <v>133-14</v>
          </cell>
          <cell r="D67">
            <v>1430000</v>
          </cell>
          <cell r="E67" t="str">
            <v>LEDERHAUSE</v>
          </cell>
        </row>
        <row r="68">
          <cell r="C68" t="str">
            <v>149-14</v>
          </cell>
          <cell r="D68">
            <v>1360000</v>
          </cell>
          <cell r="E68" t="str">
            <v>SANTIZO</v>
          </cell>
        </row>
        <row r="69">
          <cell r="C69" t="str">
            <v>162-14</v>
          </cell>
          <cell r="D69">
            <v>900000</v>
          </cell>
          <cell r="E69" t="str">
            <v>ROCHA</v>
          </cell>
        </row>
        <row r="70">
          <cell r="C70" t="str">
            <v>221-14</v>
          </cell>
          <cell r="D70">
            <v>1410000</v>
          </cell>
          <cell r="E70" t="str">
            <v>GOLIGHTLY</v>
          </cell>
        </row>
        <row r="71">
          <cell r="C71" t="str">
            <v>160-14</v>
          </cell>
          <cell r="D71">
            <v>1110000</v>
          </cell>
          <cell r="E71" t="str">
            <v>STARKS</v>
          </cell>
        </row>
        <row r="72">
          <cell r="C72" t="str">
            <v>146-14</v>
          </cell>
          <cell r="D72">
            <v>1480000</v>
          </cell>
          <cell r="E72" t="str">
            <v>STURGEON</v>
          </cell>
        </row>
        <row r="73">
          <cell r="C73" t="str">
            <v>181-14</v>
          </cell>
          <cell r="D73">
            <v>1260000</v>
          </cell>
          <cell r="E73" t="str">
            <v>ACKERMAN</v>
          </cell>
        </row>
        <row r="74">
          <cell r="C74" t="str">
            <v>141-14</v>
          </cell>
          <cell r="D74">
            <v>1300000</v>
          </cell>
          <cell r="E74" t="str">
            <v>LEVIN</v>
          </cell>
        </row>
        <row r="75">
          <cell r="C75" t="str">
            <v>204-14</v>
          </cell>
          <cell r="D75">
            <v>900000</v>
          </cell>
          <cell r="E75" t="str">
            <v>ROCHA</v>
          </cell>
        </row>
        <row r="76">
          <cell r="C76" t="str">
            <v>122-14</v>
          </cell>
          <cell r="D76">
            <v>1360000</v>
          </cell>
          <cell r="E76" t="str">
            <v>SANTIZO</v>
          </cell>
        </row>
        <row r="77">
          <cell r="C77" t="str">
            <v>225-14</v>
          </cell>
          <cell r="D77">
            <v>1440000</v>
          </cell>
          <cell r="E77" t="str">
            <v>HONTZ</v>
          </cell>
        </row>
        <row r="78">
          <cell r="C78" t="str">
            <v>230-14</v>
          </cell>
          <cell r="D78">
            <v>1410000</v>
          </cell>
          <cell r="E78" t="str">
            <v>GOLIGHTLY</v>
          </cell>
        </row>
        <row r="79">
          <cell r="C79" t="str">
            <v>242-13</v>
          </cell>
          <cell r="D79">
            <v>1770000</v>
          </cell>
          <cell r="E79" t="str">
            <v>BRUDER</v>
          </cell>
        </row>
        <row r="80">
          <cell r="C80" t="str">
            <v>226-14</v>
          </cell>
          <cell r="D80">
            <v>1440000</v>
          </cell>
          <cell r="E80" t="str">
            <v>HONTZ</v>
          </cell>
        </row>
        <row r="81">
          <cell r="C81" t="str">
            <v>150-14</v>
          </cell>
          <cell r="D81">
            <v>1360000</v>
          </cell>
          <cell r="E81" t="str">
            <v>SANTIZO</v>
          </cell>
        </row>
        <row r="82">
          <cell r="C82" t="str">
            <v>227-14</v>
          </cell>
          <cell r="D82">
            <v>1240000</v>
          </cell>
          <cell r="E82" t="str">
            <v>GRASTON</v>
          </cell>
        </row>
        <row r="83">
          <cell r="C83" t="str">
            <v>246-14</v>
          </cell>
          <cell r="D83">
            <v>1410000</v>
          </cell>
          <cell r="E83" t="str">
            <v>GOLIGHTLY</v>
          </cell>
        </row>
        <row r="84">
          <cell r="C84" t="str">
            <v>191-14</v>
          </cell>
          <cell r="D84">
            <v>940000</v>
          </cell>
          <cell r="E84" t="str">
            <v>BONDS</v>
          </cell>
        </row>
        <row r="85">
          <cell r="C85" t="str">
            <v>115-14</v>
          </cell>
          <cell r="D85">
            <v>1110000</v>
          </cell>
          <cell r="E85" t="str">
            <v>STARKS</v>
          </cell>
        </row>
        <row r="86">
          <cell r="C86" t="str">
            <v>145-14</v>
          </cell>
          <cell r="D86">
            <v>1480000</v>
          </cell>
          <cell r="E86" t="str">
            <v>STURGEON</v>
          </cell>
        </row>
        <row r="87">
          <cell r="C87" t="str">
            <v>118-14</v>
          </cell>
          <cell r="D87">
            <v>1480000</v>
          </cell>
          <cell r="E87" t="str">
            <v>STURGEON</v>
          </cell>
        </row>
        <row r="88">
          <cell r="C88" t="str">
            <v>130-14</v>
          </cell>
          <cell r="D88">
            <v>1110000</v>
          </cell>
          <cell r="E88" t="str">
            <v>STARKS</v>
          </cell>
        </row>
        <row r="89">
          <cell r="C89" t="str">
            <v>124-14</v>
          </cell>
          <cell r="D89">
            <v>1310000</v>
          </cell>
          <cell r="E89" t="str">
            <v>MALAVE</v>
          </cell>
        </row>
        <row r="90">
          <cell r="C90" t="str">
            <v>105-15</v>
          </cell>
          <cell r="D90">
            <v>1430000</v>
          </cell>
          <cell r="E90" t="str">
            <v>LEDERHAUSE</v>
          </cell>
        </row>
        <row r="91">
          <cell r="C91" t="str">
            <v>157-14</v>
          </cell>
          <cell r="D91">
            <v>1460000</v>
          </cell>
          <cell r="E91" t="str">
            <v>NELSON</v>
          </cell>
        </row>
        <row r="92">
          <cell r="C92" t="str">
            <v>125-14</v>
          </cell>
          <cell r="D92">
            <v>1100000</v>
          </cell>
          <cell r="E92" t="str">
            <v>GEBRETEKLE</v>
          </cell>
        </row>
        <row r="93">
          <cell r="C93" t="str">
            <v>180-14</v>
          </cell>
          <cell r="D93">
            <v>1120000</v>
          </cell>
          <cell r="E93" t="str">
            <v>LOCKLEAR</v>
          </cell>
        </row>
        <row r="94">
          <cell r="C94" t="str">
            <v>193-14</v>
          </cell>
          <cell r="D94">
            <v>1120000</v>
          </cell>
          <cell r="E94" t="str">
            <v>LOCKLEAR</v>
          </cell>
        </row>
        <row r="95">
          <cell r="C95" t="str">
            <v>186-14</v>
          </cell>
          <cell r="D95">
            <v>1460000</v>
          </cell>
          <cell r="E95" t="str">
            <v>NELSON</v>
          </cell>
        </row>
        <row r="96">
          <cell r="C96" t="str">
            <v>182-14</v>
          </cell>
          <cell r="D96">
            <v>1260000</v>
          </cell>
          <cell r="E96" t="str">
            <v>ACKERMAN</v>
          </cell>
        </row>
        <row r="97">
          <cell r="C97" t="str">
            <v>232-14</v>
          </cell>
          <cell r="D97">
            <v>1180000</v>
          </cell>
          <cell r="E97" t="str">
            <v>LEVERE</v>
          </cell>
        </row>
        <row r="98">
          <cell r="C98" t="str">
            <v>166-14</v>
          </cell>
          <cell r="D98">
            <v>1120000</v>
          </cell>
          <cell r="E98" t="str">
            <v>LOCKLEAR</v>
          </cell>
        </row>
        <row r="99">
          <cell r="C99" t="str">
            <v>101-15</v>
          </cell>
          <cell r="D99">
            <v>1300000</v>
          </cell>
          <cell r="E99" t="str">
            <v>LEVIN</v>
          </cell>
        </row>
        <row r="100">
          <cell r="C100" t="str">
            <v>213-14</v>
          </cell>
          <cell r="D100">
            <v>1180000</v>
          </cell>
          <cell r="E100" t="str">
            <v>LEVERE</v>
          </cell>
        </row>
        <row r="101">
          <cell r="C101" t="str">
            <v>101-14</v>
          </cell>
          <cell r="D101">
            <v>1300000</v>
          </cell>
          <cell r="E101" t="str">
            <v>LEVIN</v>
          </cell>
        </row>
        <row r="102">
          <cell r="C102" t="str">
            <v>172-14</v>
          </cell>
          <cell r="D102">
            <v>1460000</v>
          </cell>
          <cell r="E102" t="str">
            <v>NELSON</v>
          </cell>
        </row>
        <row r="103">
          <cell r="C103" t="str">
            <v>114-14</v>
          </cell>
          <cell r="D103">
            <v>1300000</v>
          </cell>
          <cell r="E103" t="str">
            <v>LEVIN</v>
          </cell>
        </row>
        <row r="104">
          <cell r="C104" t="str">
            <v>173-14</v>
          </cell>
          <cell r="D104">
            <v>950000</v>
          </cell>
          <cell r="E104" t="str">
            <v>WEBSTER</v>
          </cell>
        </row>
        <row r="105">
          <cell r="C105" t="str">
            <v>223-14</v>
          </cell>
          <cell r="D105">
            <v>1180000</v>
          </cell>
          <cell r="E105" t="str">
            <v>LEVERE</v>
          </cell>
        </row>
        <row r="106">
          <cell r="C106" t="str">
            <v>164-14</v>
          </cell>
          <cell r="D106">
            <v>940000</v>
          </cell>
          <cell r="E106" t="str">
            <v>BONDS</v>
          </cell>
        </row>
        <row r="107">
          <cell r="C107" t="str">
            <v>104-14</v>
          </cell>
          <cell r="D107">
            <v>1480000</v>
          </cell>
          <cell r="E107" t="str">
            <v>STURGEON</v>
          </cell>
        </row>
        <row r="108">
          <cell r="C108" t="str">
            <v>156-14</v>
          </cell>
          <cell r="D108">
            <v>1100000</v>
          </cell>
          <cell r="E108" t="str">
            <v>GEBRETEKLE</v>
          </cell>
        </row>
        <row r="109">
          <cell r="C109" t="str">
            <v>195-14</v>
          </cell>
          <cell r="D109">
            <v>1260000</v>
          </cell>
          <cell r="E109" t="str">
            <v>ACKERMAN</v>
          </cell>
        </row>
        <row r="110">
          <cell r="C110" t="str">
            <v>116-14</v>
          </cell>
          <cell r="D110">
            <v>1110000</v>
          </cell>
          <cell r="E110" t="str">
            <v>STARKS</v>
          </cell>
        </row>
        <row r="111">
          <cell r="C111" t="str">
            <v>212-14</v>
          </cell>
          <cell r="D111">
            <v>880000</v>
          </cell>
          <cell r="E111" t="str">
            <v>STEWART</v>
          </cell>
        </row>
        <row r="112">
          <cell r="C112" t="str">
            <v>111-14</v>
          </cell>
          <cell r="D112">
            <v>1100000</v>
          </cell>
          <cell r="E112" t="str">
            <v>GEBRETEKLE</v>
          </cell>
        </row>
        <row r="113">
          <cell r="C113" t="str">
            <v>224-14</v>
          </cell>
          <cell r="D113">
            <v>1180000</v>
          </cell>
          <cell r="E113" t="str">
            <v>LEVERE</v>
          </cell>
        </row>
        <row r="114">
          <cell r="C114" t="str">
            <v>233-14</v>
          </cell>
          <cell r="D114">
            <v>1440000</v>
          </cell>
          <cell r="E114" t="str">
            <v>HONTZ</v>
          </cell>
        </row>
        <row r="115">
          <cell r="C115" t="str">
            <v>101-15</v>
          </cell>
          <cell r="D115">
            <v>1300000</v>
          </cell>
          <cell r="E115" t="str">
            <v>LEVIN</v>
          </cell>
        </row>
        <row r="116">
          <cell r="C116" t="str">
            <v>174-14</v>
          </cell>
          <cell r="D116">
            <v>950000</v>
          </cell>
          <cell r="E116" t="str">
            <v>WEBSTER</v>
          </cell>
        </row>
        <row r="117">
          <cell r="C117" t="str">
            <v>147-14</v>
          </cell>
          <cell r="D117">
            <v>1430000</v>
          </cell>
          <cell r="E117" t="str">
            <v>LEDERHAUSE</v>
          </cell>
        </row>
        <row r="118">
          <cell r="C118" t="str">
            <v>140-14</v>
          </cell>
          <cell r="D118">
            <v>1100000</v>
          </cell>
          <cell r="E118" t="str">
            <v>GEBRETEKLE</v>
          </cell>
        </row>
        <row r="119">
          <cell r="C119" t="str">
            <v>171-14</v>
          </cell>
          <cell r="D119">
            <v>1460000</v>
          </cell>
          <cell r="E119" t="str">
            <v>NELSON</v>
          </cell>
        </row>
        <row r="120">
          <cell r="C120" t="str">
            <v>119-14</v>
          </cell>
          <cell r="D120">
            <v>1430000</v>
          </cell>
          <cell r="E120" t="str">
            <v>LEDERHAUSE</v>
          </cell>
        </row>
        <row r="121">
          <cell r="C121" t="str">
            <v>176-14</v>
          </cell>
          <cell r="D121">
            <v>900000</v>
          </cell>
          <cell r="E121" t="str">
            <v>ROCHA</v>
          </cell>
        </row>
        <row r="122">
          <cell r="C122" t="str">
            <v>103-14</v>
          </cell>
          <cell r="D122">
            <v>1480000</v>
          </cell>
          <cell r="E122" t="str">
            <v>STURGEON</v>
          </cell>
        </row>
        <row r="123">
          <cell r="C123" t="str">
            <v>199-14</v>
          </cell>
          <cell r="D123">
            <v>1460000</v>
          </cell>
          <cell r="E123" t="str">
            <v>NELSON</v>
          </cell>
        </row>
        <row r="124">
          <cell r="C124" t="str">
            <v>208-14</v>
          </cell>
          <cell r="D124">
            <v>1120000</v>
          </cell>
          <cell r="E124" t="str">
            <v>LOCKLEAR</v>
          </cell>
        </row>
        <row r="125">
          <cell r="C125" t="str">
            <v>211-14</v>
          </cell>
          <cell r="D125">
            <v>880000</v>
          </cell>
          <cell r="E125" t="str">
            <v>STEWART</v>
          </cell>
        </row>
        <row r="126">
          <cell r="C126" t="str">
            <v>127-14</v>
          </cell>
          <cell r="D126">
            <v>1300000</v>
          </cell>
          <cell r="E126" t="str">
            <v>LEVIN</v>
          </cell>
        </row>
        <row r="127">
          <cell r="C127" t="str">
            <v>245-14</v>
          </cell>
          <cell r="D127">
            <v>1410000</v>
          </cell>
          <cell r="E127" t="str">
            <v>GOLIGHTLY</v>
          </cell>
        </row>
        <row r="128">
          <cell r="C128" t="str">
            <v>187-14</v>
          </cell>
          <cell r="D128">
            <v>950000</v>
          </cell>
          <cell r="E128" t="str">
            <v>WEBSTER</v>
          </cell>
        </row>
        <row r="129">
          <cell r="C129" t="str">
            <v>246-13</v>
          </cell>
          <cell r="D129">
            <v>1750000</v>
          </cell>
          <cell r="E129" t="str">
            <v>REBOLETTI</v>
          </cell>
        </row>
        <row r="130">
          <cell r="C130" t="str">
            <v>169-14</v>
          </cell>
          <cell r="D130">
            <v>880000</v>
          </cell>
          <cell r="E130" t="str">
            <v>STEWART</v>
          </cell>
        </row>
        <row r="131">
          <cell r="C131" t="str">
            <v>167-14</v>
          </cell>
          <cell r="D131">
            <v>1260000</v>
          </cell>
          <cell r="E131" t="str">
            <v>ACKERMAN</v>
          </cell>
        </row>
        <row r="132">
          <cell r="C132" t="str">
            <v>127-14</v>
          </cell>
          <cell r="D132">
            <v>1300000</v>
          </cell>
          <cell r="E132" t="str">
            <v>LEVIN</v>
          </cell>
        </row>
        <row r="133">
          <cell r="C133" t="str">
            <v>219-14</v>
          </cell>
          <cell r="D133">
            <v>1240000</v>
          </cell>
          <cell r="E133" t="str">
            <v>GRASTON</v>
          </cell>
        </row>
        <row r="134">
          <cell r="C134" t="str">
            <v>102-14</v>
          </cell>
          <cell r="D134">
            <v>1300000</v>
          </cell>
          <cell r="E134" t="str">
            <v>LEVIN</v>
          </cell>
        </row>
        <row r="135">
          <cell r="C135" t="str">
            <v>230-14</v>
          </cell>
          <cell r="D135">
            <v>1410000</v>
          </cell>
          <cell r="E135" t="str">
            <v>GOLIGHTLY</v>
          </cell>
        </row>
        <row r="136">
          <cell r="C136" t="str">
            <v>148-14</v>
          </cell>
          <cell r="D136">
            <v>1430000</v>
          </cell>
          <cell r="E136" t="str">
            <v>LEDERHAUSE</v>
          </cell>
        </row>
        <row r="137">
          <cell r="C137" t="str">
            <v>132-14</v>
          </cell>
          <cell r="D137">
            <v>1480000</v>
          </cell>
          <cell r="E137" t="str">
            <v>STURGEON</v>
          </cell>
        </row>
        <row r="138">
          <cell r="C138" t="str">
            <v>138-14</v>
          </cell>
          <cell r="D138">
            <v>1310000</v>
          </cell>
          <cell r="E138" t="str">
            <v>MALAVE</v>
          </cell>
        </row>
        <row r="139">
          <cell r="C139" t="str">
            <v>131-14</v>
          </cell>
          <cell r="D139">
            <v>1480000</v>
          </cell>
          <cell r="E139" t="str">
            <v>STURGEON</v>
          </cell>
        </row>
        <row r="140">
          <cell r="C140" t="str">
            <v>231-14</v>
          </cell>
          <cell r="D140">
            <v>1180000</v>
          </cell>
          <cell r="E140" t="str">
            <v>LEVERE</v>
          </cell>
        </row>
        <row r="141">
          <cell r="C141" t="str">
            <v>183-14</v>
          </cell>
          <cell r="D141">
            <v>880000</v>
          </cell>
          <cell r="E141" t="str">
            <v>STEWART</v>
          </cell>
        </row>
        <row r="142">
          <cell r="C142" t="str">
            <v>196-14</v>
          </cell>
          <cell r="D142">
            <v>1260000</v>
          </cell>
          <cell r="E142" t="str">
            <v>ACKERMAN</v>
          </cell>
        </row>
        <row r="143">
          <cell r="C143" t="str">
            <v>187-14</v>
          </cell>
          <cell r="D143">
            <v>950000</v>
          </cell>
          <cell r="E143" t="str">
            <v>WEBSTER</v>
          </cell>
        </row>
        <row r="144">
          <cell r="C144" t="str">
            <v>128-14</v>
          </cell>
          <cell r="D144">
            <v>1300000</v>
          </cell>
          <cell r="E144" t="str">
            <v>LEVIN</v>
          </cell>
        </row>
        <row r="145">
          <cell r="C145" t="str">
            <v>197-14</v>
          </cell>
          <cell r="D145">
            <v>880000</v>
          </cell>
          <cell r="E145" t="str">
            <v>STEWART</v>
          </cell>
        </row>
        <row r="146">
          <cell r="C146" t="str">
            <v>240-14</v>
          </cell>
          <cell r="D146">
            <v>1180000</v>
          </cell>
          <cell r="E146" t="str">
            <v>LEVERE</v>
          </cell>
        </row>
        <row r="147">
          <cell r="C147" t="str">
            <v>198-14</v>
          </cell>
          <cell r="D147">
            <v>880000</v>
          </cell>
          <cell r="E147" t="str">
            <v>STEWART</v>
          </cell>
        </row>
        <row r="148">
          <cell r="C148" t="str">
            <v>236-14</v>
          </cell>
          <cell r="D148">
            <v>1240000</v>
          </cell>
          <cell r="E148" t="str">
            <v>GRASTON</v>
          </cell>
        </row>
        <row r="149">
          <cell r="C149" t="str">
            <v>245-13</v>
          </cell>
          <cell r="D149">
            <v>1750000</v>
          </cell>
          <cell r="E149" t="str">
            <v>REBOLETTI</v>
          </cell>
        </row>
        <row r="150">
          <cell r="C150" t="str">
            <v>203-14</v>
          </cell>
          <cell r="D150">
            <v>900000</v>
          </cell>
          <cell r="E150" t="str">
            <v>ROCHA</v>
          </cell>
        </row>
        <row r="151">
          <cell r="C151" t="str">
            <v>108-14</v>
          </cell>
          <cell r="D151">
            <v>1360000</v>
          </cell>
          <cell r="E151" t="str">
            <v>SANTIZO</v>
          </cell>
        </row>
        <row r="152">
          <cell r="C152" t="str">
            <v>143-14</v>
          </cell>
          <cell r="D152">
            <v>1110000</v>
          </cell>
          <cell r="E152" t="str">
            <v>STARKS</v>
          </cell>
        </row>
        <row r="153">
          <cell r="C153" t="str">
            <v>237-14</v>
          </cell>
          <cell r="D153">
            <v>1410000</v>
          </cell>
          <cell r="E153" t="str">
            <v>GOLIGHTLY</v>
          </cell>
        </row>
        <row r="154">
          <cell r="C154" t="str">
            <v>179-14</v>
          </cell>
          <cell r="D154">
            <v>1120000</v>
          </cell>
          <cell r="E154" t="str">
            <v>LOCKLEAR</v>
          </cell>
        </row>
        <row r="155">
          <cell r="C155" t="str">
            <v>135-14</v>
          </cell>
          <cell r="D155">
            <v>1360000</v>
          </cell>
          <cell r="E155" t="str">
            <v>SANTIZO</v>
          </cell>
        </row>
        <row r="156">
          <cell r="C156" t="str">
            <v>109-14</v>
          </cell>
          <cell r="D156">
            <v>1310000</v>
          </cell>
          <cell r="E156" t="str">
            <v>MALAVE</v>
          </cell>
        </row>
        <row r="157">
          <cell r="C157" t="str">
            <v>201-14</v>
          </cell>
          <cell r="D157">
            <v>950000</v>
          </cell>
          <cell r="E157" t="str">
            <v>WEBSTER</v>
          </cell>
        </row>
        <row r="158">
          <cell r="C158" t="str">
            <v>107-15</v>
          </cell>
          <cell r="D158">
            <v>1360000</v>
          </cell>
          <cell r="E158" t="str">
            <v>SANTIZO</v>
          </cell>
        </row>
        <row r="159">
          <cell r="C159" t="str">
            <v>238-14</v>
          </cell>
          <cell r="D159">
            <v>1410000</v>
          </cell>
          <cell r="E159" t="str">
            <v>GOLIGHTLY</v>
          </cell>
        </row>
        <row r="160">
          <cell r="C160" t="str">
            <v>201-14</v>
          </cell>
          <cell r="D160">
            <v>950000</v>
          </cell>
          <cell r="E160" t="str">
            <v>WEBSTER</v>
          </cell>
        </row>
        <row r="161">
          <cell r="C161" t="str">
            <v>242-14</v>
          </cell>
          <cell r="D161">
            <v>1440000</v>
          </cell>
          <cell r="E161" t="str">
            <v>HONTZ</v>
          </cell>
        </row>
        <row r="162">
          <cell r="C162" t="str">
            <v>194-14</v>
          </cell>
          <cell r="D162">
            <v>1120000</v>
          </cell>
          <cell r="E162" t="str">
            <v>LOCKLEAR</v>
          </cell>
        </row>
        <row r="163">
          <cell r="C163" t="str">
            <v>103-15</v>
          </cell>
          <cell r="D163">
            <v>1480000</v>
          </cell>
          <cell r="E163" t="str">
            <v>STURGEON</v>
          </cell>
        </row>
        <row r="164">
          <cell r="C164" t="str">
            <v>218-14</v>
          </cell>
          <cell r="D164">
            <v>1440000</v>
          </cell>
          <cell r="E164" t="str">
            <v>HONTZ</v>
          </cell>
        </row>
      </sheetData>
      <sheetData sheetId="4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107-15</v>
          </cell>
          <cell r="D1">
            <v>1360000</v>
          </cell>
          <cell r="E1" t="str">
            <v>SANTIZO</v>
          </cell>
        </row>
        <row r="2">
          <cell r="C2" t="str">
            <v>220-15</v>
          </cell>
          <cell r="D2">
            <v>1280000</v>
          </cell>
          <cell r="E2" t="str">
            <v>BARTLETT</v>
          </cell>
        </row>
        <row r="3">
          <cell r="C3" t="str">
            <v>226-15</v>
          </cell>
          <cell r="D3">
            <v>1440000</v>
          </cell>
          <cell r="E3" t="str">
            <v>HONTZ</v>
          </cell>
        </row>
        <row r="4">
          <cell r="C4" t="str">
            <v>243-14</v>
          </cell>
          <cell r="D4">
            <v>1240000</v>
          </cell>
          <cell r="E4" t="str">
            <v>GRASTON</v>
          </cell>
        </row>
        <row r="5">
          <cell r="C5" t="str">
            <v>138-15</v>
          </cell>
          <cell r="D5">
            <v>1310000</v>
          </cell>
          <cell r="E5" t="str">
            <v>MALAVE</v>
          </cell>
        </row>
        <row r="6">
          <cell r="C6" t="str">
            <v>115-15</v>
          </cell>
          <cell r="D6">
            <v>1110000</v>
          </cell>
          <cell r="E6" t="str">
            <v>STARKS</v>
          </cell>
        </row>
        <row r="7">
          <cell r="C7" t="str">
            <v>155-15</v>
          </cell>
          <cell r="D7">
            <v>1100000</v>
          </cell>
          <cell r="E7" t="str">
            <v>GEBRETEKLE</v>
          </cell>
        </row>
        <row r="8">
          <cell r="C8" t="str">
            <v>148-15</v>
          </cell>
          <cell r="D8">
            <v>1430000</v>
          </cell>
          <cell r="E8" t="str">
            <v>LEDERHAUSE</v>
          </cell>
        </row>
        <row r="9">
          <cell r="C9" t="str">
            <v>161-15</v>
          </cell>
          <cell r="D9">
            <v>1490000</v>
          </cell>
          <cell r="E9" t="str">
            <v>BUTLER</v>
          </cell>
        </row>
        <row r="10">
          <cell r="C10" t="str">
            <v>227-15</v>
          </cell>
          <cell r="D10">
            <v>1280000</v>
          </cell>
          <cell r="E10" t="str">
            <v>BARTLETT</v>
          </cell>
        </row>
        <row r="11">
          <cell r="C11" t="str">
            <v>126-15</v>
          </cell>
          <cell r="D11">
            <v>1100000</v>
          </cell>
          <cell r="E11" t="str">
            <v>GEBRETEKLE</v>
          </cell>
        </row>
        <row r="12">
          <cell r="C12" t="str">
            <v>231-15</v>
          </cell>
          <cell r="D12">
            <v>1140000</v>
          </cell>
          <cell r="E12" t="str">
            <v>YOUNG</v>
          </cell>
        </row>
        <row r="13">
          <cell r="C13" t="str">
            <v>137-16</v>
          </cell>
          <cell r="D13">
            <v>1430000</v>
          </cell>
          <cell r="E13" t="str">
            <v>LEDERHAUSE</v>
          </cell>
        </row>
        <row r="14">
          <cell r="C14" t="str">
            <v>235-15</v>
          </cell>
          <cell r="D14">
            <v>1440000</v>
          </cell>
          <cell r="E14" t="str">
            <v>HONTZ</v>
          </cell>
        </row>
        <row r="15">
          <cell r="C15" t="str">
            <v>114-16</v>
          </cell>
          <cell r="D15">
            <v>1300000</v>
          </cell>
          <cell r="E15" t="str">
            <v>LEVIN</v>
          </cell>
        </row>
        <row r="16">
          <cell r="C16" t="str">
            <v>107-16</v>
          </cell>
          <cell r="D16">
            <v>860000</v>
          </cell>
          <cell r="E16" t="str">
            <v>ARNOLD</v>
          </cell>
        </row>
        <row r="17">
          <cell r="C17" t="str">
            <v>199-15</v>
          </cell>
          <cell r="D17">
            <v>1460000</v>
          </cell>
          <cell r="E17" t="str">
            <v>NELSON</v>
          </cell>
        </row>
        <row r="18">
          <cell r="C18" t="str">
            <v>104-16</v>
          </cell>
          <cell r="D18">
            <v>1750000</v>
          </cell>
          <cell r="E18" t="str">
            <v>REBOLETTI</v>
          </cell>
        </row>
        <row r="19">
          <cell r="C19" t="str">
            <v>134-15</v>
          </cell>
          <cell r="D19">
            <v>1290000</v>
          </cell>
          <cell r="E19" t="str">
            <v>COOLAHAN</v>
          </cell>
        </row>
        <row r="20">
          <cell r="C20" t="str">
            <v>181-15</v>
          </cell>
          <cell r="D20">
            <v>1260000</v>
          </cell>
          <cell r="E20" t="str">
            <v>ACKERMAN</v>
          </cell>
        </row>
        <row r="21">
          <cell r="C21" t="str">
            <v>120-15</v>
          </cell>
          <cell r="D21">
            <v>1430000</v>
          </cell>
          <cell r="E21" t="str">
            <v>LEDERHAUSE</v>
          </cell>
        </row>
        <row r="22">
          <cell r="C22" t="str">
            <v>128-16</v>
          </cell>
          <cell r="D22">
            <v>1300000</v>
          </cell>
          <cell r="E22" t="str">
            <v>LEVIN</v>
          </cell>
        </row>
        <row r="23">
          <cell r="C23" t="str">
            <v>114-15</v>
          </cell>
          <cell r="D23">
            <v>1300000</v>
          </cell>
          <cell r="E23" t="str">
            <v>LEVIN</v>
          </cell>
        </row>
        <row r="24">
          <cell r="C24" t="str">
            <v>140-16</v>
          </cell>
          <cell r="D24">
            <v>1800000</v>
          </cell>
          <cell r="E24" t="str">
            <v>CHANDLER</v>
          </cell>
        </row>
        <row r="25">
          <cell r="C25" t="str">
            <v>237-15</v>
          </cell>
          <cell r="D25">
            <v>1280000</v>
          </cell>
          <cell r="E25" t="str">
            <v>BARTLETT</v>
          </cell>
        </row>
        <row r="26">
          <cell r="C26" t="str">
            <v>159-16</v>
          </cell>
          <cell r="D26">
            <v>1310000</v>
          </cell>
          <cell r="E26" t="str">
            <v>MALAVE</v>
          </cell>
        </row>
        <row r="27">
          <cell r="C27" t="str">
            <v>188-15</v>
          </cell>
          <cell r="D27">
            <v>950000</v>
          </cell>
          <cell r="E27" t="str">
            <v>WEBSTER</v>
          </cell>
        </row>
        <row r="28">
          <cell r="C28" t="str">
            <v>163-16</v>
          </cell>
          <cell r="D28">
            <v>1780000</v>
          </cell>
          <cell r="E28" t="str">
            <v>DE LA ROSA</v>
          </cell>
        </row>
        <row r="29">
          <cell r="C29" t="str">
            <v>144-15</v>
          </cell>
          <cell r="D29">
            <v>1110000</v>
          </cell>
          <cell r="E29" t="str">
            <v>STARKS</v>
          </cell>
        </row>
        <row r="30">
          <cell r="C30" t="str">
            <v>143-16</v>
          </cell>
          <cell r="D30">
            <v>1310000</v>
          </cell>
          <cell r="E30" t="str">
            <v>MALAVE</v>
          </cell>
        </row>
        <row r="31">
          <cell r="C31" t="str">
            <v>135-15</v>
          </cell>
          <cell r="D31">
            <v>1360000</v>
          </cell>
          <cell r="E31" t="str">
            <v>SANTIZO</v>
          </cell>
        </row>
        <row r="32">
          <cell r="C32" t="str">
            <v>153-16</v>
          </cell>
          <cell r="D32">
            <v>1260000</v>
          </cell>
          <cell r="E32" t="str">
            <v>ACKERMAN</v>
          </cell>
        </row>
        <row r="33">
          <cell r="C33" t="str">
            <v>124-15</v>
          </cell>
          <cell r="D33">
            <v>1310000</v>
          </cell>
          <cell r="E33" t="str">
            <v>MALAVE</v>
          </cell>
        </row>
        <row r="34">
          <cell r="C34" t="str">
            <v>119-15</v>
          </cell>
          <cell r="D34">
            <v>1430000</v>
          </cell>
          <cell r="E34" t="str">
            <v>LEDERHAUSE</v>
          </cell>
        </row>
        <row r="35">
          <cell r="C35" t="str">
            <v>244-14</v>
          </cell>
          <cell r="D35">
            <v>1240000</v>
          </cell>
          <cell r="E35" t="str">
            <v>GRASTON</v>
          </cell>
        </row>
        <row r="36">
          <cell r="C36" t="str">
            <v>158-15</v>
          </cell>
          <cell r="D36">
            <v>1460000</v>
          </cell>
          <cell r="E36" t="str">
            <v>NELSON</v>
          </cell>
        </row>
        <row r="37">
          <cell r="C37" t="str">
            <v>216-15</v>
          </cell>
          <cell r="D37">
            <v>950000</v>
          </cell>
          <cell r="E37" t="str">
            <v>WEBSTER</v>
          </cell>
        </row>
        <row r="38">
          <cell r="C38" t="str">
            <v>168-15</v>
          </cell>
          <cell r="D38">
            <v>1260000</v>
          </cell>
          <cell r="E38" t="str">
            <v>ACKERMAN</v>
          </cell>
        </row>
        <row r="39">
          <cell r="C39" t="str">
            <v>217-15</v>
          </cell>
          <cell r="D39">
            <v>1440000</v>
          </cell>
          <cell r="E39" t="str">
            <v>HONTZ</v>
          </cell>
        </row>
        <row r="40">
          <cell r="C40" t="str">
            <v>111-15</v>
          </cell>
          <cell r="D40">
            <v>1100000</v>
          </cell>
          <cell r="E40" t="str">
            <v>GEBRETEKLE</v>
          </cell>
        </row>
        <row r="41">
          <cell r="C41" t="str">
            <v>213-15</v>
          </cell>
          <cell r="D41">
            <v>1140000</v>
          </cell>
          <cell r="E41" t="str">
            <v>YOUNG</v>
          </cell>
        </row>
        <row r="42">
          <cell r="C42" t="str">
            <v>119-15</v>
          </cell>
          <cell r="D42">
            <v>1430000</v>
          </cell>
          <cell r="E42" t="str">
            <v>LEDERHAUSE</v>
          </cell>
        </row>
        <row r="43">
          <cell r="C43" t="str">
            <v>201-15</v>
          </cell>
          <cell r="D43">
            <v>950000</v>
          </cell>
          <cell r="E43" t="str">
            <v>WEBSTER</v>
          </cell>
        </row>
        <row r="44">
          <cell r="C44" t="str">
            <v>154-15</v>
          </cell>
          <cell r="D44">
            <v>1260000</v>
          </cell>
          <cell r="E44" t="str">
            <v>ACKERMAN</v>
          </cell>
        </row>
        <row r="45">
          <cell r="C45" t="str">
            <v>190-15</v>
          </cell>
          <cell r="D45">
            <v>1490000</v>
          </cell>
          <cell r="E45" t="str">
            <v>BUTLER</v>
          </cell>
        </row>
        <row r="46">
          <cell r="C46" t="str">
            <v>174-15</v>
          </cell>
          <cell r="D46">
            <v>950000</v>
          </cell>
          <cell r="E46" t="str">
            <v>WEBSTER</v>
          </cell>
        </row>
        <row r="47">
          <cell r="C47" t="str">
            <v>131-15</v>
          </cell>
          <cell r="D47">
            <v>1480000</v>
          </cell>
          <cell r="E47" t="str">
            <v>STURGEON</v>
          </cell>
        </row>
        <row r="48">
          <cell r="C48" t="str">
            <v>109-15</v>
          </cell>
          <cell r="D48">
            <v>1310000</v>
          </cell>
          <cell r="E48" t="str">
            <v>MALAVE</v>
          </cell>
        </row>
        <row r="49">
          <cell r="C49" t="str">
            <v>117-15</v>
          </cell>
          <cell r="D49">
            <v>1480000</v>
          </cell>
          <cell r="E49" t="str">
            <v>STURGEON</v>
          </cell>
        </row>
        <row r="50">
          <cell r="C50" t="str">
            <v>163-15</v>
          </cell>
          <cell r="D50">
            <v>940000</v>
          </cell>
          <cell r="E50" t="str">
            <v>BONDS</v>
          </cell>
        </row>
        <row r="51">
          <cell r="C51" t="str">
            <v>241-14</v>
          </cell>
          <cell r="D51">
            <v>1440000</v>
          </cell>
          <cell r="E51" t="str">
            <v>HONTZ</v>
          </cell>
        </row>
        <row r="52">
          <cell r="C52" t="str">
            <v>173-15</v>
          </cell>
          <cell r="D52">
            <v>950000</v>
          </cell>
          <cell r="E52" t="str">
            <v>WEBSTER</v>
          </cell>
        </row>
        <row r="53">
          <cell r="C53" t="str">
            <v>239-15</v>
          </cell>
          <cell r="D53">
            <v>1500000</v>
          </cell>
          <cell r="E53" t="str">
            <v>GOODNIGHT</v>
          </cell>
        </row>
        <row r="54">
          <cell r="C54" t="str">
            <v>172-15</v>
          </cell>
          <cell r="D54">
            <v>1460000</v>
          </cell>
          <cell r="E54" t="str">
            <v>NELSON</v>
          </cell>
        </row>
        <row r="55">
          <cell r="C55" t="str">
            <v>236-15</v>
          </cell>
          <cell r="D55">
            <v>1520000</v>
          </cell>
          <cell r="E55" t="str">
            <v>MAYBERRY</v>
          </cell>
        </row>
        <row r="56">
          <cell r="C56" t="str">
            <v>125-15</v>
          </cell>
          <cell r="D56">
            <v>1100000</v>
          </cell>
          <cell r="E56" t="str">
            <v>GEBRETEKLE</v>
          </cell>
        </row>
        <row r="57">
          <cell r="C57" t="str">
            <v>231-15</v>
          </cell>
          <cell r="D57">
            <v>1140000</v>
          </cell>
          <cell r="E57" t="str">
            <v>YOUNG</v>
          </cell>
        </row>
        <row r="58">
          <cell r="C58" t="str">
            <v>146-15</v>
          </cell>
          <cell r="D58">
            <v>1480000</v>
          </cell>
          <cell r="E58" t="str">
            <v>STURGEON</v>
          </cell>
        </row>
        <row r="59">
          <cell r="C59" t="str">
            <v>198-15</v>
          </cell>
          <cell r="D59">
            <v>880000</v>
          </cell>
          <cell r="E59" t="str">
            <v>STEWART</v>
          </cell>
        </row>
        <row r="60">
          <cell r="C60" t="str">
            <v>162-15</v>
          </cell>
          <cell r="D60">
            <v>1490000</v>
          </cell>
          <cell r="E60" t="str">
            <v>BUTLER</v>
          </cell>
        </row>
        <row r="61">
          <cell r="C61" t="str">
            <v>156-15</v>
          </cell>
          <cell r="D61">
            <v>1100000</v>
          </cell>
          <cell r="E61" t="str">
            <v>GEBRETEKLE</v>
          </cell>
        </row>
        <row r="62">
          <cell r="C62" t="str">
            <v>246-14</v>
          </cell>
          <cell r="D62">
            <v>1410000</v>
          </cell>
          <cell r="E62" t="str">
            <v>GOLIGHTLY</v>
          </cell>
        </row>
        <row r="63">
          <cell r="C63" t="str">
            <v>142-15</v>
          </cell>
          <cell r="D63">
            <v>1300000</v>
          </cell>
          <cell r="E63" t="str">
            <v>LEVIN</v>
          </cell>
        </row>
        <row r="64">
          <cell r="C64" t="str">
            <v>136-15</v>
          </cell>
          <cell r="D64">
            <v>1360000</v>
          </cell>
          <cell r="E64" t="str">
            <v>SANTIZO</v>
          </cell>
        </row>
        <row r="65">
          <cell r="C65" t="str">
            <v>140-15</v>
          </cell>
          <cell r="D65">
            <v>1100000</v>
          </cell>
          <cell r="E65" t="str">
            <v>GEBRETEKLE</v>
          </cell>
        </row>
        <row r="66">
          <cell r="C66" t="str">
            <v>101-15</v>
          </cell>
          <cell r="D66">
            <v>1300000</v>
          </cell>
          <cell r="E66" t="str">
            <v>LEVIN</v>
          </cell>
        </row>
        <row r="67">
          <cell r="C67" t="str">
            <v>127-15</v>
          </cell>
          <cell r="D67">
            <v>1300000</v>
          </cell>
          <cell r="E67" t="str">
            <v>LEVIN</v>
          </cell>
        </row>
        <row r="68">
          <cell r="C68" t="str">
            <v>150-15</v>
          </cell>
          <cell r="D68">
            <v>1360000</v>
          </cell>
          <cell r="E68" t="str">
            <v>SANTIZO</v>
          </cell>
        </row>
        <row r="69">
          <cell r="C69" t="str">
            <v>102-15</v>
          </cell>
          <cell r="D69">
            <v>1300000</v>
          </cell>
          <cell r="E69" t="str">
            <v>LEVIN</v>
          </cell>
        </row>
        <row r="70">
          <cell r="C70" t="str">
            <v>177-15</v>
          </cell>
          <cell r="D70">
            <v>940000</v>
          </cell>
          <cell r="E70" t="str">
            <v>BONDS</v>
          </cell>
        </row>
        <row r="71">
          <cell r="C71" t="str">
            <v>121-16</v>
          </cell>
          <cell r="D71">
            <v>860000</v>
          </cell>
          <cell r="E71" t="str">
            <v>ARNOLD</v>
          </cell>
        </row>
        <row r="72">
          <cell r="C72" t="str">
            <v>207-15</v>
          </cell>
          <cell r="D72">
            <v>1120000</v>
          </cell>
          <cell r="E72" t="str">
            <v>LOCKLEAR</v>
          </cell>
        </row>
        <row r="73">
          <cell r="C73" t="str">
            <v>109-16</v>
          </cell>
          <cell r="D73">
            <v>1430000</v>
          </cell>
          <cell r="E73" t="str">
            <v>LEDERHAUSE</v>
          </cell>
        </row>
        <row r="74">
          <cell r="C74" t="str">
            <v>132-16</v>
          </cell>
          <cell r="D74">
            <v>1750000</v>
          </cell>
          <cell r="E74" t="str">
            <v>REBOLETTI</v>
          </cell>
        </row>
        <row r="75">
          <cell r="C75" t="str">
            <v>162-15</v>
          </cell>
          <cell r="D75">
            <v>1490000</v>
          </cell>
          <cell r="E75" t="str">
            <v>BUTLER</v>
          </cell>
        </row>
        <row r="76">
          <cell r="C76" t="str">
            <v>236-15</v>
          </cell>
          <cell r="D76">
            <v>1520000</v>
          </cell>
          <cell r="E76" t="str">
            <v>MAYBERRY</v>
          </cell>
        </row>
        <row r="77">
          <cell r="C77" t="str">
            <v>161-16</v>
          </cell>
          <cell r="D77">
            <v>1470000</v>
          </cell>
          <cell r="E77" t="str">
            <v>RIVERA</v>
          </cell>
        </row>
        <row r="78">
          <cell r="C78" t="str">
            <v>197-15</v>
          </cell>
          <cell r="D78">
            <v>880000</v>
          </cell>
          <cell r="E78" t="str">
            <v>STEWART</v>
          </cell>
        </row>
        <row r="79">
          <cell r="C79" t="str">
            <v>154-16</v>
          </cell>
          <cell r="D79">
            <v>1260000</v>
          </cell>
          <cell r="E79" t="str">
            <v>ACKERMAN</v>
          </cell>
        </row>
        <row r="80">
          <cell r="C80" t="str">
            <v>203-15</v>
          </cell>
          <cell r="D80">
            <v>1490000</v>
          </cell>
          <cell r="E80" t="str">
            <v>BUTLER</v>
          </cell>
        </row>
        <row r="81">
          <cell r="C81" t="str">
            <v>136-16</v>
          </cell>
          <cell r="D81">
            <v>860000</v>
          </cell>
          <cell r="E81" t="str">
            <v>ARNOLD</v>
          </cell>
        </row>
        <row r="82">
          <cell r="C82" t="str">
            <v>208-15</v>
          </cell>
          <cell r="D82">
            <v>1120000</v>
          </cell>
          <cell r="E82" t="str">
            <v>LOCKLEAR</v>
          </cell>
        </row>
        <row r="83">
          <cell r="C83" t="str">
            <v>233-15</v>
          </cell>
          <cell r="D83">
            <v>1520000</v>
          </cell>
          <cell r="E83" t="str">
            <v>MAYBERRY</v>
          </cell>
        </row>
        <row r="84">
          <cell r="C84" t="str">
            <v>241-15</v>
          </cell>
          <cell r="D84">
            <v>1140000</v>
          </cell>
          <cell r="E84" t="str">
            <v>YOUNG</v>
          </cell>
        </row>
        <row r="85">
          <cell r="C85" t="str">
            <v>229-15</v>
          </cell>
          <cell r="D85">
            <v>1500000</v>
          </cell>
          <cell r="E85" t="str">
            <v>GOODNIGHT</v>
          </cell>
        </row>
        <row r="86">
          <cell r="C86" t="str">
            <v>113-16</v>
          </cell>
          <cell r="D86">
            <v>1300000</v>
          </cell>
          <cell r="E86" t="str">
            <v>LEVIN</v>
          </cell>
        </row>
        <row r="87">
          <cell r="C87" t="str">
            <v>176-15</v>
          </cell>
          <cell r="D87">
            <v>1490000</v>
          </cell>
          <cell r="E87" t="str">
            <v>BUTLER</v>
          </cell>
        </row>
        <row r="88">
          <cell r="C88" t="str">
            <v>117-16</v>
          </cell>
          <cell r="D88">
            <v>1750000</v>
          </cell>
          <cell r="E88" t="str">
            <v>REBOLETTI</v>
          </cell>
        </row>
        <row r="89">
          <cell r="C89" t="str">
            <v>162-15</v>
          </cell>
          <cell r="D89">
            <v>1490000</v>
          </cell>
          <cell r="E89" t="str">
            <v>BUTLER</v>
          </cell>
        </row>
        <row r="90">
          <cell r="C90" t="str">
            <v>131-16</v>
          </cell>
          <cell r="D90">
            <v>1750000</v>
          </cell>
          <cell r="E90" t="str">
            <v>REBOLETTI</v>
          </cell>
        </row>
        <row r="91">
          <cell r="C91" t="str">
            <v>156-16</v>
          </cell>
          <cell r="D91">
            <v>1800000</v>
          </cell>
          <cell r="E91" t="str">
            <v>CHANDLER</v>
          </cell>
        </row>
        <row r="92">
          <cell r="C92" t="str">
            <v>144-16</v>
          </cell>
          <cell r="D92">
            <v>1310000</v>
          </cell>
          <cell r="E92" t="str">
            <v>MALAVE</v>
          </cell>
        </row>
        <row r="93">
          <cell r="C93" t="str">
            <v>118-16</v>
          </cell>
          <cell r="D93">
            <v>1750000</v>
          </cell>
          <cell r="E93" t="str">
            <v>REBOLETTI</v>
          </cell>
        </row>
        <row r="94">
          <cell r="C94" t="str">
            <v>194-15</v>
          </cell>
          <cell r="D94">
            <v>1120000</v>
          </cell>
          <cell r="E94" t="str">
            <v>LOCKLEAR</v>
          </cell>
        </row>
        <row r="95">
          <cell r="C95" t="str">
            <v>212-15</v>
          </cell>
          <cell r="D95">
            <v>880000</v>
          </cell>
          <cell r="E95" t="str">
            <v>STEWART</v>
          </cell>
        </row>
        <row r="96">
          <cell r="C96" t="str">
            <v>215-15</v>
          </cell>
          <cell r="D96">
            <v>950000</v>
          </cell>
          <cell r="E96" t="str">
            <v>WEBSTER</v>
          </cell>
        </row>
        <row r="97">
          <cell r="C97" t="str">
            <v>211-15</v>
          </cell>
          <cell r="D97">
            <v>880000</v>
          </cell>
          <cell r="E97" t="str">
            <v>STEWART</v>
          </cell>
        </row>
        <row r="98">
          <cell r="C98" t="str">
            <v>101-16</v>
          </cell>
          <cell r="D98">
            <v>1300000</v>
          </cell>
          <cell r="E98" t="str">
            <v>LEVIN</v>
          </cell>
        </row>
        <row r="99">
          <cell r="C99" t="str">
            <v>196-15</v>
          </cell>
          <cell r="D99">
            <v>1260000</v>
          </cell>
          <cell r="E99" t="str">
            <v>ACKERMAN</v>
          </cell>
        </row>
        <row r="100">
          <cell r="C100" t="str">
            <v>137-16</v>
          </cell>
          <cell r="D100">
            <v>1430000</v>
          </cell>
          <cell r="E100" t="str">
            <v>LEDERHAUSE</v>
          </cell>
        </row>
        <row r="101">
          <cell r="C101" t="str">
            <v>180-15</v>
          </cell>
          <cell r="D101">
            <v>1120000</v>
          </cell>
          <cell r="E101" t="str">
            <v>LOCKLEAR</v>
          </cell>
        </row>
        <row r="102">
          <cell r="C102" t="str">
            <v>157-16</v>
          </cell>
          <cell r="D102">
            <v>1770000</v>
          </cell>
          <cell r="E102" t="str">
            <v>BRUDER</v>
          </cell>
        </row>
        <row r="103">
          <cell r="C103" t="str">
            <v>170-15</v>
          </cell>
          <cell r="D103">
            <v>880000</v>
          </cell>
          <cell r="E103" t="str">
            <v>STEWART</v>
          </cell>
        </row>
        <row r="104">
          <cell r="C104" t="str">
            <v>210-15</v>
          </cell>
          <cell r="D104">
            <v>1500000</v>
          </cell>
          <cell r="E104" t="str">
            <v>GOODNIGHT</v>
          </cell>
        </row>
        <row r="105">
          <cell r="C105" t="str">
            <v>146-16</v>
          </cell>
          <cell r="D105">
            <v>1750000</v>
          </cell>
          <cell r="E105" t="str">
            <v>REBOLETTI</v>
          </cell>
        </row>
        <row r="106">
          <cell r="C106" t="str">
            <v>219-15</v>
          </cell>
          <cell r="D106">
            <v>1280000</v>
          </cell>
          <cell r="E106" t="str">
            <v>BARTLETT</v>
          </cell>
        </row>
        <row r="107">
          <cell r="C107" t="str">
            <v>149-16</v>
          </cell>
          <cell r="D107">
            <v>860000</v>
          </cell>
          <cell r="E107" t="str">
            <v>ARNOLD</v>
          </cell>
        </row>
        <row r="108">
          <cell r="C108" t="str">
            <v>106-16</v>
          </cell>
          <cell r="D108">
            <v>1470000</v>
          </cell>
          <cell r="E108" t="str">
            <v>RIVERA</v>
          </cell>
        </row>
        <row r="109">
          <cell r="C109" t="str">
            <v>233-15</v>
          </cell>
          <cell r="D109">
            <v>1520000</v>
          </cell>
          <cell r="E109" t="str">
            <v>MAYBERRY</v>
          </cell>
        </row>
        <row r="110">
          <cell r="C110" t="str">
            <v>112-16</v>
          </cell>
          <cell r="D110">
            <v>1800000</v>
          </cell>
          <cell r="E110" t="str">
            <v>CHANDLER</v>
          </cell>
        </row>
        <row r="111">
          <cell r="C111" t="str">
            <v>226-15</v>
          </cell>
          <cell r="D111">
            <v>1440000</v>
          </cell>
          <cell r="E111" t="str">
            <v>HONTZ</v>
          </cell>
        </row>
        <row r="112">
          <cell r="C112" t="str">
            <v>147-16</v>
          </cell>
          <cell r="D112">
            <v>1740000</v>
          </cell>
          <cell r="E112" t="str">
            <v>STORY</v>
          </cell>
        </row>
        <row r="113">
          <cell r="C113" t="str">
            <v>166-15</v>
          </cell>
          <cell r="D113">
            <v>1120000</v>
          </cell>
          <cell r="E113" t="str">
            <v>LOCKLEAR</v>
          </cell>
        </row>
        <row r="114">
          <cell r="C114" t="str">
            <v>148-16</v>
          </cell>
          <cell r="D114">
            <v>1740000</v>
          </cell>
          <cell r="E114" t="str">
            <v>STORY</v>
          </cell>
        </row>
        <row r="115">
          <cell r="C115" t="str">
            <v>152-16</v>
          </cell>
          <cell r="D115">
            <v>1430000</v>
          </cell>
          <cell r="E115" t="str">
            <v>LEDERHAUSE</v>
          </cell>
        </row>
        <row r="116">
          <cell r="C116" t="str">
            <v>226-15</v>
          </cell>
          <cell r="D116">
            <v>1440000</v>
          </cell>
          <cell r="E116" t="str">
            <v>HONTZ</v>
          </cell>
        </row>
        <row r="117">
          <cell r="C117" t="str">
            <v>151-16</v>
          </cell>
          <cell r="D117">
            <v>1430000</v>
          </cell>
          <cell r="E117" t="str">
            <v>LEDERHAUSE</v>
          </cell>
        </row>
        <row r="118">
          <cell r="C118" t="str">
            <v>145-16</v>
          </cell>
          <cell r="D118">
            <v>1750000</v>
          </cell>
          <cell r="E118" t="str">
            <v>REBOLETTI</v>
          </cell>
        </row>
        <row r="119">
          <cell r="C119" t="str">
            <v>110-16</v>
          </cell>
          <cell r="D119">
            <v>1430000</v>
          </cell>
          <cell r="E119" t="str">
            <v>LEDERHAUSE</v>
          </cell>
        </row>
        <row r="120">
          <cell r="C120" t="str">
            <v>150-16</v>
          </cell>
          <cell r="D120">
            <v>860000</v>
          </cell>
          <cell r="E120" t="str">
            <v>ARNOLD</v>
          </cell>
        </row>
        <row r="121">
          <cell r="C121" t="str">
            <v>242-15</v>
          </cell>
          <cell r="D121">
            <v>1500000</v>
          </cell>
          <cell r="E121" t="str">
            <v>GOODNIGHT</v>
          </cell>
        </row>
        <row r="122">
          <cell r="C122" t="str">
            <v>116-15</v>
          </cell>
          <cell r="D122">
            <v>1110000</v>
          </cell>
          <cell r="E122" t="str">
            <v>STARKS</v>
          </cell>
        </row>
        <row r="123">
          <cell r="C123" t="str">
            <v>225-15</v>
          </cell>
          <cell r="D123">
            <v>1440000</v>
          </cell>
          <cell r="E123" t="str">
            <v>HONTZ</v>
          </cell>
        </row>
        <row r="124">
          <cell r="C124" t="str">
            <v>133-15</v>
          </cell>
          <cell r="D124">
            <v>1290000</v>
          </cell>
          <cell r="E124" t="str">
            <v>COOLAHAN</v>
          </cell>
        </row>
        <row r="125">
          <cell r="C125" t="str">
            <v>223-15</v>
          </cell>
          <cell r="D125">
            <v>1140000</v>
          </cell>
          <cell r="E125" t="str">
            <v>YOUNG</v>
          </cell>
        </row>
        <row r="126">
          <cell r="C126" t="str">
            <v>101-15</v>
          </cell>
          <cell r="D126">
            <v>1300000</v>
          </cell>
          <cell r="E126" t="str">
            <v>LEVIN</v>
          </cell>
        </row>
        <row r="127">
          <cell r="C127" t="str">
            <v>126-16</v>
          </cell>
          <cell r="D127">
            <v>1800000</v>
          </cell>
          <cell r="E127" t="str">
            <v>CHANDLER</v>
          </cell>
        </row>
        <row r="128">
          <cell r="C128" t="str">
            <v>108-15</v>
          </cell>
          <cell r="D128">
            <v>1360000</v>
          </cell>
          <cell r="E128" t="str">
            <v>SANTIZO</v>
          </cell>
        </row>
        <row r="129">
          <cell r="C129" t="str">
            <v>127-16</v>
          </cell>
          <cell r="D129">
            <v>1300000</v>
          </cell>
          <cell r="E129" t="str">
            <v>LEVIN</v>
          </cell>
        </row>
        <row r="130">
          <cell r="C130" t="str">
            <v>128-15</v>
          </cell>
          <cell r="D130">
            <v>1300000</v>
          </cell>
          <cell r="E130" t="str">
            <v>LEVIN</v>
          </cell>
        </row>
        <row r="131">
          <cell r="C131" t="str">
            <v>125-16</v>
          </cell>
          <cell r="D131">
            <v>1800000</v>
          </cell>
          <cell r="E131" t="str">
            <v>CHANDLER</v>
          </cell>
        </row>
        <row r="132">
          <cell r="C132" t="str">
            <v>245-14</v>
          </cell>
          <cell r="D132">
            <v>1410000</v>
          </cell>
          <cell r="E132" t="str">
            <v>GOLIGHTLY</v>
          </cell>
        </row>
        <row r="133">
          <cell r="C133" t="str">
            <v>108-16</v>
          </cell>
          <cell r="D133">
            <v>860000</v>
          </cell>
          <cell r="E133" t="str">
            <v>ARNOLD</v>
          </cell>
        </row>
        <row r="134">
          <cell r="C134" t="str">
            <v>130-15</v>
          </cell>
          <cell r="D134">
            <v>1110000</v>
          </cell>
          <cell r="E134" t="str">
            <v>STARKS</v>
          </cell>
        </row>
        <row r="135">
          <cell r="C135" t="str">
            <v>189-15</v>
          </cell>
          <cell r="D135">
            <v>1490000</v>
          </cell>
          <cell r="E135" t="str">
            <v>BUTLER</v>
          </cell>
        </row>
        <row r="136">
          <cell r="C136" t="str">
            <v>121-15</v>
          </cell>
          <cell r="D136">
            <v>1360000</v>
          </cell>
          <cell r="E136" t="str">
            <v>SANTIZO</v>
          </cell>
        </row>
        <row r="137">
          <cell r="C137" t="str">
            <v>175-15</v>
          </cell>
          <cell r="D137">
            <v>1490000</v>
          </cell>
          <cell r="E137" t="str">
            <v>BUTLER</v>
          </cell>
        </row>
        <row r="138">
          <cell r="C138" t="str">
            <v>137-15</v>
          </cell>
          <cell r="D138">
            <v>1310000</v>
          </cell>
          <cell r="E138" t="str">
            <v>MALAVE</v>
          </cell>
        </row>
        <row r="139">
          <cell r="C139" t="str">
            <v>160-15</v>
          </cell>
          <cell r="D139">
            <v>1110000</v>
          </cell>
          <cell r="E139" t="str">
            <v>STARKS</v>
          </cell>
        </row>
        <row r="140">
          <cell r="C140" t="str">
            <v>122-15</v>
          </cell>
          <cell r="D140">
            <v>1360000</v>
          </cell>
          <cell r="E140" t="str">
            <v>SANTIZO</v>
          </cell>
        </row>
        <row r="141">
          <cell r="C141" t="str">
            <v>124-15</v>
          </cell>
          <cell r="D141">
            <v>1310000</v>
          </cell>
          <cell r="E141" t="str">
            <v>MALAVE</v>
          </cell>
        </row>
        <row r="142">
          <cell r="C142" t="str">
            <v>238-14</v>
          </cell>
          <cell r="D142">
            <v>1410000</v>
          </cell>
          <cell r="E142" t="str">
            <v>GOLIGHTLY</v>
          </cell>
        </row>
        <row r="143">
          <cell r="C143" t="str">
            <v>110-15</v>
          </cell>
          <cell r="D143">
            <v>1310000</v>
          </cell>
          <cell r="E143" t="str">
            <v>MALAVE</v>
          </cell>
        </row>
        <row r="144">
          <cell r="C144" t="str">
            <v>242-14</v>
          </cell>
          <cell r="D144">
            <v>1440000</v>
          </cell>
          <cell r="E144" t="str">
            <v>HONTZ</v>
          </cell>
        </row>
        <row r="145">
          <cell r="C145" t="str">
            <v>104-15</v>
          </cell>
          <cell r="D145">
            <v>1480000</v>
          </cell>
          <cell r="E145" t="str">
            <v>STURGEON</v>
          </cell>
        </row>
        <row r="146">
          <cell r="C146" t="str">
            <v>103-15</v>
          </cell>
          <cell r="D146">
            <v>1480000</v>
          </cell>
          <cell r="E146" t="str">
            <v>STURGEON</v>
          </cell>
        </row>
        <row r="147">
          <cell r="C147" t="str">
            <v>104-15</v>
          </cell>
          <cell r="D147">
            <v>1480000</v>
          </cell>
          <cell r="E147" t="str">
            <v>STURGEON</v>
          </cell>
        </row>
        <row r="148">
          <cell r="C148" t="str">
            <v>139-15</v>
          </cell>
          <cell r="D148">
            <v>1100000</v>
          </cell>
          <cell r="E148" t="str">
            <v>GEBRETEKLE</v>
          </cell>
        </row>
        <row r="149">
          <cell r="C149" t="str">
            <v>106-15</v>
          </cell>
          <cell r="D149">
            <v>1430000</v>
          </cell>
          <cell r="E149" t="str">
            <v>LEDERHAUSE</v>
          </cell>
        </row>
        <row r="150">
          <cell r="C150" t="str">
            <v>187-15</v>
          </cell>
          <cell r="D150">
            <v>950000</v>
          </cell>
          <cell r="E150" t="str">
            <v>WEBSTER</v>
          </cell>
        </row>
        <row r="151">
          <cell r="C151" t="str">
            <v>105-15</v>
          </cell>
          <cell r="D151">
            <v>1430000</v>
          </cell>
          <cell r="E151" t="str">
            <v>LEDERHAUSE</v>
          </cell>
        </row>
        <row r="152">
          <cell r="C152" t="str">
            <v>191-15</v>
          </cell>
          <cell r="D152">
            <v>940000</v>
          </cell>
          <cell r="E152" t="str">
            <v>BONDS</v>
          </cell>
        </row>
        <row r="153">
          <cell r="C153" t="str">
            <v>149-15</v>
          </cell>
          <cell r="D153">
            <v>1360000</v>
          </cell>
          <cell r="E153" t="str">
            <v>SANTIZO</v>
          </cell>
        </row>
        <row r="154">
          <cell r="C154" t="str">
            <v>195-15</v>
          </cell>
          <cell r="D154">
            <v>1260000</v>
          </cell>
          <cell r="E154" t="str">
            <v>ACKERMAN</v>
          </cell>
        </row>
        <row r="155">
          <cell r="C155" t="str">
            <v>134-15</v>
          </cell>
          <cell r="D155">
            <v>1290000</v>
          </cell>
          <cell r="E155" t="str">
            <v>COOLAHAN</v>
          </cell>
        </row>
        <row r="156">
          <cell r="C156" t="str">
            <v>190-15</v>
          </cell>
          <cell r="D156">
            <v>1490000</v>
          </cell>
          <cell r="E156" t="str">
            <v>BUTLER</v>
          </cell>
        </row>
        <row r="157">
          <cell r="C157" t="str">
            <v>129-15</v>
          </cell>
          <cell r="D157">
            <v>1110000</v>
          </cell>
          <cell r="E157" t="str">
            <v>STARKS</v>
          </cell>
        </row>
        <row r="158">
          <cell r="C158" t="str">
            <v>200-15</v>
          </cell>
          <cell r="D158">
            <v>1460000</v>
          </cell>
          <cell r="E158" t="str">
            <v>NELSON</v>
          </cell>
        </row>
        <row r="159">
          <cell r="C159" t="str">
            <v>238-15</v>
          </cell>
          <cell r="D159">
            <v>1440000</v>
          </cell>
          <cell r="E159" t="str">
            <v>HONTZ</v>
          </cell>
        </row>
        <row r="160">
          <cell r="C160" t="str">
            <v>226-15</v>
          </cell>
          <cell r="D160">
            <v>1440000</v>
          </cell>
          <cell r="E160" t="str">
            <v>HONTZ</v>
          </cell>
        </row>
        <row r="161">
          <cell r="C161" t="str">
            <v>222-15</v>
          </cell>
          <cell r="D161">
            <v>1500000</v>
          </cell>
          <cell r="E161" t="str">
            <v>GOODNIGHT</v>
          </cell>
        </row>
        <row r="162">
          <cell r="C162" t="str">
            <v>234-15</v>
          </cell>
          <cell r="D162">
            <v>1140000</v>
          </cell>
          <cell r="E162" t="str">
            <v>YOUNG</v>
          </cell>
        </row>
        <row r="163">
          <cell r="C163" t="str">
            <v>133-16</v>
          </cell>
          <cell r="D163">
            <v>1740000</v>
          </cell>
          <cell r="E163" t="str">
            <v>STORY</v>
          </cell>
        </row>
        <row r="164">
          <cell r="C164" t="str">
            <v>244-15</v>
          </cell>
          <cell r="D164">
            <v>1140000</v>
          </cell>
          <cell r="E164" t="str">
            <v>YOUNG</v>
          </cell>
        </row>
        <row r="165">
          <cell r="C165" t="str">
            <v>243-15</v>
          </cell>
          <cell r="D165">
            <v>1520000</v>
          </cell>
          <cell r="E165" t="str">
            <v>MAYBERRY</v>
          </cell>
        </row>
        <row r="166">
          <cell r="C166" t="str">
            <v>116-16</v>
          </cell>
          <cell r="D166">
            <v>1310000</v>
          </cell>
          <cell r="E166" t="str">
            <v>MALAVE</v>
          </cell>
        </row>
        <row r="167">
          <cell r="C167" t="str">
            <v>229-15</v>
          </cell>
          <cell r="D167">
            <v>1500000</v>
          </cell>
          <cell r="E167" t="str">
            <v>GOODNIGHT</v>
          </cell>
        </row>
        <row r="168">
          <cell r="C168" t="str">
            <v>134-16</v>
          </cell>
          <cell r="D168">
            <v>1740000</v>
          </cell>
          <cell r="E168" t="str">
            <v>STORY</v>
          </cell>
        </row>
        <row r="169">
          <cell r="C169" t="str">
            <v>240-15</v>
          </cell>
          <cell r="D169">
            <v>1280000</v>
          </cell>
          <cell r="E169" t="str">
            <v>BARTLETT</v>
          </cell>
        </row>
        <row r="170">
          <cell r="C170" t="str">
            <v>184-15</v>
          </cell>
          <cell r="D170">
            <v>880000</v>
          </cell>
          <cell r="E170" t="str">
            <v>STEWART</v>
          </cell>
        </row>
        <row r="171">
          <cell r="C171" t="str">
            <v>138-16</v>
          </cell>
          <cell r="D171">
            <v>1430000</v>
          </cell>
          <cell r="E171" t="str">
            <v>LEDERHAUSE</v>
          </cell>
        </row>
        <row r="172">
          <cell r="C172" t="str">
            <v>141-16</v>
          </cell>
          <cell r="D172">
            <v>1300000</v>
          </cell>
          <cell r="E172" t="str">
            <v>LEVIN</v>
          </cell>
        </row>
        <row r="173">
          <cell r="C173" t="str">
            <v>111-16</v>
          </cell>
          <cell r="D173">
            <v>1800000</v>
          </cell>
          <cell r="E173" t="str">
            <v>CHANDLER</v>
          </cell>
        </row>
        <row r="174">
          <cell r="C174" t="str">
            <v>221-15</v>
          </cell>
          <cell r="D174">
            <v>1500000</v>
          </cell>
          <cell r="E174" t="str">
            <v>GOODNIGHT</v>
          </cell>
        </row>
        <row r="175">
          <cell r="C175" t="str">
            <v>105-16</v>
          </cell>
          <cell r="D175">
            <v>1740000</v>
          </cell>
          <cell r="E175" t="str">
            <v>STORY</v>
          </cell>
        </row>
        <row r="176">
          <cell r="C176" t="str">
            <v>224-15</v>
          </cell>
          <cell r="D176">
            <v>1140000</v>
          </cell>
          <cell r="E176" t="str">
            <v>YOUNG</v>
          </cell>
        </row>
        <row r="177">
          <cell r="C177" t="str">
            <v>139-16</v>
          </cell>
          <cell r="D177">
            <v>1800000</v>
          </cell>
          <cell r="E177" t="str">
            <v>CHANDLER</v>
          </cell>
        </row>
        <row r="178">
          <cell r="C178" t="str">
            <v>228-15</v>
          </cell>
          <cell r="D178">
            <v>1280000</v>
          </cell>
          <cell r="E178" t="str">
            <v>BARTLETT</v>
          </cell>
        </row>
        <row r="179">
          <cell r="C179" t="str">
            <v>135-16</v>
          </cell>
          <cell r="D179">
            <v>860000</v>
          </cell>
          <cell r="E179" t="str">
            <v>ARNOLD</v>
          </cell>
        </row>
        <row r="180">
          <cell r="C180" t="str">
            <v>120-16</v>
          </cell>
          <cell r="D180">
            <v>1740000</v>
          </cell>
          <cell r="E180" t="str">
            <v>STORY</v>
          </cell>
        </row>
        <row r="181">
          <cell r="C181" t="str">
            <v>124-16</v>
          </cell>
          <cell r="D181">
            <v>1430000</v>
          </cell>
          <cell r="E181" t="str">
            <v>LEDERHAUSE</v>
          </cell>
        </row>
        <row r="182">
          <cell r="C182" t="str">
            <v>142-16</v>
          </cell>
          <cell r="D182">
            <v>1300000</v>
          </cell>
          <cell r="E182" t="str">
            <v>LEVIN</v>
          </cell>
        </row>
        <row r="183">
          <cell r="C183" t="str">
            <v>122-16</v>
          </cell>
          <cell r="D183">
            <v>860000</v>
          </cell>
          <cell r="E183" t="str">
            <v>ARNOLD</v>
          </cell>
        </row>
        <row r="184">
          <cell r="C184" t="str">
            <v>155-16</v>
          </cell>
          <cell r="D184">
            <v>1800000</v>
          </cell>
          <cell r="E184" t="str">
            <v>CHANDLER</v>
          </cell>
        </row>
        <row r="185">
          <cell r="C185" t="str">
            <v>103-16</v>
          </cell>
          <cell r="D185">
            <v>1750000</v>
          </cell>
          <cell r="E185" t="str">
            <v>REBOLETTI</v>
          </cell>
        </row>
        <row r="186">
          <cell r="C186" t="str">
            <v>169-15</v>
          </cell>
          <cell r="D186">
            <v>880000</v>
          </cell>
          <cell r="E186" t="str">
            <v>STEWART</v>
          </cell>
        </row>
        <row r="187">
          <cell r="C187" t="str">
            <v>103-16</v>
          </cell>
          <cell r="D187">
            <v>1750000</v>
          </cell>
          <cell r="E187" t="str">
            <v>REBOLETTI</v>
          </cell>
        </row>
        <row r="188">
          <cell r="C188" t="str">
            <v>179-15</v>
          </cell>
          <cell r="D188">
            <v>1120000</v>
          </cell>
          <cell r="E188" t="str">
            <v>LOCKLEAR</v>
          </cell>
        </row>
        <row r="189">
          <cell r="C189" t="str">
            <v>209-15</v>
          </cell>
          <cell r="D189">
            <v>1500000</v>
          </cell>
          <cell r="E189" t="str">
            <v>GOODNIGHT</v>
          </cell>
        </row>
        <row r="190">
          <cell r="C190" t="str">
            <v>192-15</v>
          </cell>
          <cell r="D190">
            <v>940000</v>
          </cell>
          <cell r="E190" t="str">
            <v>BONDS</v>
          </cell>
        </row>
        <row r="191">
          <cell r="C191" t="str">
            <v>202-15</v>
          </cell>
          <cell r="D191">
            <v>950000</v>
          </cell>
          <cell r="E191" t="str">
            <v>WEBSTER</v>
          </cell>
        </row>
        <row r="192">
          <cell r="C192" t="str">
            <v>208-15</v>
          </cell>
          <cell r="D192">
            <v>1120000</v>
          </cell>
          <cell r="E192" t="str">
            <v>LOCKLEAR</v>
          </cell>
        </row>
        <row r="193">
          <cell r="C193" t="str">
            <v>165-15</v>
          </cell>
          <cell r="D193">
            <v>1120000</v>
          </cell>
          <cell r="E193" t="str">
            <v>LOCKLEAR</v>
          </cell>
        </row>
        <row r="194">
          <cell r="C194" t="str">
            <v>129-16</v>
          </cell>
          <cell r="D194">
            <v>1310000</v>
          </cell>
          <cell r="E194" t="str">
            <v>MALAVE</v>
          </cell>
        </row>
        <row r="195">
          <cell r="C195" t="str">
            <v>153-15</v>
          </cell>
          <cell r="D195">
            <v>1260000</v>
          </cell>
          <cell r="E195" t="str">
            <v>ACKERMAN</v>
          </cell>
        </row>
        <row r="196">
          <cell r="C196" t="str">
            <v>145-15</v>
          </cell>
          <cell r="D196">
            <v>1480000</v>
          </cell>
          <cell r="E196" t="str">
            <v>STURGEON</v>
          </cell>
        </row>
        <row r="197">
          <cell r="C197" t="str">
            <v>193-15</v>
          </cell>
          <cell r="D197">
            <v>1120000</v>
          </cell>
          <cell r="E197" t="str">
            <v>LOCKLEAR</v>
          </cell>
        </row>
        <row r="198">
          <cell r="C198" t="str">
            <v>157-15</v>
          </cell>
          <cell r="D198">
            <v>1460000</v>
          </cell>
          <cell r="E198" t="str">
            <v>NELSON</v>
          </cell>
        </row>
        <row r="199">
          <cell r="C199" t="str">
            <v>141-15</v>
          </cell>
          <cell r="D199">
            <v>1300000</v>
          </cell>
          <cell r="E199" t="str">
            <v>LEVIN</v>
          </cell>
        </row>
        <row r="200">
          <cell r="C200" t="str">
            <v>182-15</v>
          </cell>
          <cell r="D200">
            <v>1260000</v>
          </cell>
          <cell r="E200" t="str">
            <v>ACKERMAN</v>
          </cell>
        </row>
        <row r="201">
          <cell r="C201" t="str">
            <v>132-15</v>
          </cell>
          <cell r="D201">
            <v>1480000</v>
          </cell>
          <cell r="E201" t="str">
            <v>STURGEON</v>
          </cell>
        </row>
        <row r="202">
          <cell r="C202" t="str">
            <v>204-15</v>
          </cell>
          <cell r="D202">
            <v>1490000</v>
          </cell>
          <cell r="E202" t="str">
            <v>BUTLER</v>
          </cell>
        </row>
        <row r="203">
          <cell r="C203" t="str">
            <v>118-15</v>
          </cell>
          <cell r="D203">
            <v>1480000</v>
          </cell>
          <cell r="E203" t="str">
            <v>STURGEON</v>
          </cell>
        </row>
        <row r="204">
          <cell r="C204" t="str">
            <v>218-15</v>
          </cell>
          <cell r="D204">
            <v>1440000</v>
          </cell>
          <cell r="E204" t="str">
            <v>HONTZ</v>
          </cell>
        </row>
        <row r="205">
          <cell r="C205" t="str">
            <v>147-15</v>
          </cell>
          <cell r="D205">
            <v>1430000</v>
          </cell>
          <cell r="E205" t="str">
            <v>LEDERHAUSE</v>
          </cell>
        </row>
        <row r="206">
          <cell r="C206" t="str">
            <v>119-16</v>
          </cell>
          <cell r="D206">
            <v>1740000</v>
          </cell>
          <cell r="E206" t="str">
            <v>STORY</v>
          </cell>
        </row>
        <row r="207">
          <cell r="C207" t="str">
            <v>115-15</v>
          </cell>
          <cell r="D207">
            <v>1110000</v>
          </cell>
          <cell r="E207" t="str">
            <v>STARKS</v>
          </cell>
        </row>
        <row r="208">
          <cell r="C208" t="str">
            <v>165-16</v>
          </cell>
          <cell r="D208">
            <v>1120000</v>
          </cell>
          <cell r="E208" t="str">
            <v>LOCKLEAR</v>
          </cell>
        </row>
        <row r="209">
          <cell r="C209" t="str">
            <v>185-15</v>
          </cell>
          <cell r="D209">
            <v>1460000</v>
          </cell>
          <cell r="E209" t="str">
            <v>NELSON</v>
          </cell>
        </row>
        <row r="210">
          <cell r="C210" t="str">
            <v>159-15</v>
          </cell>
          <cell r="D210">
            <v>1110000</v>
          </cell>
          <cell r="E210" t="str">
            <v>STARKS</v>
          </cell>
        </row>
        <row r="211">
          <cell r="C211" t="str">
            <v>151-15</v>
          </cell>
          <cell r="D211">
            <v>1310000</v>
          </cell>
          <cell r="E211" t="str">
            <v>MALAVE</v>
          </cell>
        </row>
        <row r="212">
          <cell r="C212" t="str">
            <v>152-15</v>
          </cell>
          <cell r="D212">
            <v>1310000</v>
          </cell>
          <cell r="E212" t="str">
            <v>MALAVE</v>
          </cell>
        </row>
        <row r="213">
          <cell r="C213" t="str">
            <v>143-15</v>
          </cell>
          <cell r="D213">
            <v>1110000</v>
          </cell>
          <cell r="E213" t="str">
            <v>STARKS</v>
          </cell>
        </row>
        <row r="214">
          <cell r="C214" t="str">
            <v>167-15</v>
          </cell>
          <cell r="D214">
            <v>1260000</v>
          </cell>
          <cell r="E214" t="str">
            <v>ACKERMAN</v>
          </cell>
        </row>
        <row r="215">
          <cell r="C215" t="str">
            <v>106-15</v>
          </cell>
          <cell r="D215">
            <v>1430000</v>
          </cell>
          <cell r="E215" t="str">
            <v>LEDERHAUSE</v>
          </cell>
        </row>
        <row r="216">
          <cell r="C216" t="str">
            <v>205-15</v>
          </cell>
          <cell r="D216">
            <v>940000</v>
          </cell>
          <cell r="E216" t="str">
            <v>BONDS</v>
          </cell>
        </row>
        <row r="217">
          <cell r="C217" t="str">
            <v>186-15</v>
          </cell>
          <cell r="D217">
            <v>1460000</v>
          </cell>
          <cell r="E217" t="str">
            <v>NELSON</v>
          </cell>
        </row>
        <row r="218">
          <cell r="C218" t="str">
            <v>214-15</v>
          </cell>
          <cell r="D218">
            <v>1140000</v>
          </cell>
          <cell r="E218" t="str">
            <v>YOUNG</v>
          </cell>
        </row>
        <row r="219">
          <cell r="C219" t="str">
            <v>164-15</v>
          </cell>
          <cell r="D219">
            <v>940000</v>
          </cell>
          <cell r="E219" t="str">
            <v>BONDS</v>
          </cell>
        </row>
        <row r="220">
          <cell r="C220" t="str">
            <v>232-15</v>
          </cell>
          <cell r="D220">
            <v>1500000</v>
          </cell>
          <cell r="E220" t="str">
            <v>GOODNIGHT</v>
          </cell>
        </row>
        <row r="221">
          <cell r="C221" t="str">
            <v>104-15</v>
          </cell>
          <cell r="D221">
            <v>1480000</v>
          </cell>
          <cell r="E221" t="str">
            <v>STURGEON</v>
          </cell>
        </row>
        <row r="222">
          <cell r="C222" t="str">
            <v>102-16</v>
          </cell>
          <cell r="D222">
            <v>1300000</v>
          </cell>
          <cell r="E222" t="str">
            <v>LEVIN</v>
          </cell>
        </row>
        <row r="223">
          <cell r="C223" t="str">
            <v>240-14</v>
          </cell>
          <cell r="D223">
            <v>1180000</v>
          </cell>
          <cell r="E223" t="str">
            <v>LEVERE</v>
          </cell>
        </row>
        <row r="224">
          <cell r="C224" t="str">
            <v>115-16</v>
          </cell>
          <cell r="D224">
            <v>1310000</v>
          </cell>
          <cell r="E224" t="str">
            <v>MALAVE</v>
          </cell>
        </row>
        <row r="225">
          <cell r="C225" t="str">
            <v>206-15</v>
          </cell>
          <cell r="D225">
            <v>940000</v>
          </cell>
          <cell r="E225" t="str">
            <v>BONDS</v>
          </cell>
        </row>
        <row r="226">
          <cell r="C226" t="str">
            <v>130-16</v>
          </cell>
          <cell r="D226">
            <v>1310000</v>
          </cell>
          <cell r="E226" t="str">
            <v>MALAVE</v>
          </cell>
        </row>
        <row r="227">
          <cell r="C227" t="str">
            <v>178-15</v>
          </cell>
          <cell r="D227">
            <v>940000</v>
          </cell>
          <cell r="E227" t="str">
            <v>BONDS</v>
          </cell>
        </row>
        <row r="228">
          <cell r="C228" t="str">
            <v>148-15</v>
          </cell>
          <cell r="D228">
            <v>1430000</v>
          </cell>
          <cell r="E228" t="str">
            <v>LEDERHAUSE</v>
          </cell>
        </row>
        <row r="229">
          <cell r="C229" t="str">
            <v>176-15</v>
          </cell>
          <cell r="D229">
            <v>1490000</v>
          </cell>
          <cell r="E229" t="str">
            <v>BUTLER</v>
          </cell>
        </row>
        <row r="230">
          <cell r="C230" t="str">
            <v>183-15</v>
          </cell>
          <cell r="D230">
            <v>880000</v>
          </cell>
          <cell r="E230" t="str">
            <v>STEWART</v>
          </cell>
        </row>
        <row r="231">
          <cell r="C231" t="str">
            <v>123-15</v>
          </cell>
          <cell r="D231">
            <v>1310000</v>
          </cell>
          <cell r="E231" t="str">
            <v>MALAVE</v>
          </cell>
        </row>
        <row r="232">
          <cell r="C232" t="str">
            <v>238-15</v>
          </cell>
          <cell r="D232">
            <v>1440000</v>
          </cell>
          <cell r="E232" t="str">
            <v>HONTZ</v>
          </cell>
        </row>
        <row r="233">
          <cell r="C233" t="str">
            <v>112-15</v>
          </cell>
          <cell r="D233">
            <v>1100000</v>
          </cell>
          <cell r="E233" t="str">
            <v>GEBRETEKLE</v>
          </cell>
        </row>
        <row r="234">
          <cell r="C234" t="str">
            <v>123-16</v>
          </cell>
          <cell r="D234">
            <v>1430000</v>
          </cell>
          <cell r="E234" t="str">
            <v>LEDERHAUSE</v>
          </cell>
        </row>
        <row r="235">
          <cell r="C235" t="str">
            <v>171-15</v>
          </cell>
          <cell r="D235">
            <v>1460000</v>
          </cell>
          <cell r="E235" t="str">
            <v>NELSON</v>
          </cell>
        </row>
        <row r="236">
          <cell r="C236" t="str">
            <v>158-16</v>
          </cell>
          <cell r="D236">
            <v>1770000</v>
          </cell>
          <cell r="E236" t="str">
            <v>BRUDER</v>
          </cell>
        </row>
        <row r="237">
          <cell r="C237" t="str">
            <v>113-15</v>
          </cell>
          <cell r="D237">
            <v>1300000</v>
          </cell>
          <cell r="E237" t="str">
            <v>LEVIN</v>
          </cell>
        </row>
      </sheetData>
      <sheetData sheetId="4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222-15</v>
          </cell>
          <cell r="D1">
            <v>1500000</v>
          </cell>
          <cell r="E1" t="str">
            <v>GOODNIGHT</v>
          </cell>
        </row>
        <row r="2">
          <cell r="C2" t="str">
            <v>140-16</v>
          </cell>
          <cell r="D2">
            <v>1800000</v>
          </cell>
          <cell r="E2" t="str">
            <v>CHANDLER</v>
          </cell>
        </row>
        <row r="3">
          <cell r="C3" t="str">
            <v>163-16</v>
          </cell>
          <cell r="D3">
            <v>1780000</v>
          </cell>
          <cell r="E3" t="str">
            <v>DE LA ROSA</v>
          </cell>
        </row>
        <row r="4">
          <cell r="C4" t="str">
            <v>164-16</v>
          </cell>
          <cell r="D4">
            <v>1780000</v>
          </cell>
          <cell r="E4" t="str">
            <v>DE LA ROSA</v>
          </cell>
        </row>
        <row r="5">
          <cell r="C5" t="str">
            <v>128-16</v>
          </cell>
          <cell r="D5">
            <v>1300000</v>
          </cell>
          <cell r="E5" t="str">
            <v>LEVIN</v>
          </cell>
        </row>
        <row r="6">
          <cell r="C6" t="str">
            <v>227-16</v>
          </cell>
          <cell r="D6">
            <v>1280000</v>
          </cell>
          <cell r="E6" t="str">
            <v>BARTLETT</v>
          </cell>
        </row>
        <row r="7">
          <cell r="C7" t="str">
            <v>113-17</v>
          </cell>
          <cell r="D7">
            <v>1750000</v>
          </cell>
          <cell r="E7" t="str">
            <v>REBOLETTI</v>
          </cell>
        </row>
        <row r="8">
          <cell r="C8" t="str">
            <v>143-16</v>
          </cell>
          <cell r="D8">
            <v>1310000</v>
          </cell>
          <cell r="E8" t="str">
            <v>MALAVE</v>
          </cell>
        </row>
        <row r="9">
          <cell r="C9" t="str">
            <v>159-16</v>
          </cell>
          <cell r="D9">
            <v>1310000</v>
          </cell>
          <cell r="E9" t="str">
            <v>MALAVE</v>
          </cell>
        </row>
        <row r="10">
          <cell r="C10" t="str">
            <v>190-16</v>
          </cell>
          <cell r="D10">
            <v>1470000</v>
          </cell>
          <cell r="E10" t="str">
            <v>RIVERA</v>
          </cell>
        </row>
        <row r="11">
          <cell r="C11" t="str">
            <v>104-16</v>
          </cell>
          <cell r="D11">
            <v>1750000</v>
          </cell>
          <cell r="E11" t="str">
            <v>REBOLETTI</v>
          </cell>
        </row>
        <row r="12">
          <cell r="C12" t="str">
            <v>207-16</v>
          </cell>
          <cell r="D12">
            <v>1120000</v>
          </cell>
          <cell r="E12" t="str">
            <v>LOCKLEAR</v>
          </cell>
        </row>
        <row r="13">
          <cell r="C13" t="str">
            <v>227-15</v>
          </cell>
          <cell r="D13">
            <v>1280000</v>
          </cell>
          <cell r="E13" t="str">
            <v>BARTLETT</v>
          </cell>
        </row>
        <row r="14">
          <cell r="C14" t="str">
            <v>235-16</v>
          </cell>
          <cell r="D14">
            <v>1280000</v>
          </cell>
          <cell r="E14" t="str">
            <v>BARTLETT</v>
          </cell>
        </row>
        <row r="15">
          <cell r="C15" t="str">
            <v>236-15</v>
          </cell>
          <cell r="D15">
            <v>1520000</v>
          </cell>
          <cell r="E15" t="str">
            <v>MAYBERRY</v>
          </cell>
        </row>
        <row r="16">
          <cell r="C16" t="str">
            <v>104-17</v>
          </cell>
          <cell r="D16">
            <v>1110000</v>
          </cell>
          <cell r="E16" t="str">
            <v>STARKS</v>
          </cell>
        </row>
        <row r="17">
          <cell r="C17" t="str">
            <v>216-15</v>
          </cell>
          <cell r="D17">
            <v>950000</v>
          </cell>
          <cell r="E17" t="str">
            <v>WEBSTER</v>
          </cell>
        </row>
        <row r="18">
          <cell r="C18" t="str">
            <v>153-16</v>
          </cell>
          <cell r="D18">
            <v>1260000</v>
          </cell>
          <cell r="E18" t="str">
            <v>ACKERMAN</v>
          </cell>
        </row>
        <row r="19">
          <cell r="C19" t="str">
            <v>239-15</v>
          </cell>
          <cell r="D19">
            <v>1500000</v>
          </cell>
          <cell r="E19" t="str">
            <v>GOODNIGHT</v>
          </cell>
        </row>
        <row r="20">
          <cell r="C20" t="str">
            <v>224-16</v>
          </cell>
          <cell r="D20">
            <v>1500000</v>
          </cell>
          <cell r="E20" t="str">
            <v>GOODNIGHT</v>
          </cell>
        </row>
        <row r="21">
          <cell r="C21" t="str">
            <v>235-15</v>
          </cell>
          <cell r="D21">
            <v>1440000</v>
          </cell>
          <cell r="E21" t="str">
            <v>HONTZ</v>
          </cell>
        </row>
        <row r="22">
          <cell r="C22" t="str">
            <v>103-17</v>
          </cell>
          <cell r="D22">
            <v>1110000</v>
          </cell>
          <cell r="E22" t="str">
            <v>STARKS</v>
          </cell>
        </row>
        <row r="23">
          <cell r="C23" t="str">
            <v>226-15</v>
          </cell>
          <cell r="D23">
            <v>1440000</v>
          </cell>
          <cell r="E23" t="str">
            <v>HONTZ</v>
          </cell>
        </row>
        <row r="24">
          <cell r="C24" t="str">
            <v>162-16</v>
          </cell>
          <cell r="D24">
            <v>1470000</v>
          </cell>
          <cell r="E24" t="str">
            <v>RIVERA</v>
          </cell>
        </row>
        <row r="25">
          <cell r="C25" t="str">
            <v>231-15</v>
          </cell>
          <cell r="D25">
            <v>1140000</v>
          </cell>
          <cell r="E25" t="str">
            <v>YOUNG</v>
          </cell>
        </row>
        <row r="26">
          <cell r="C26" t="str">
            <v>173-16</v>
          </cell>
          <cell r="D26">
            <v>1830000</v>
          </cell>
          <cell r="E26" t="str">
            <v>YORK</v>
          </cell>
        </row>
        <row r="27">
          <cell r="C27" t="str">
            <v>237-15</v>
          </cell>
          <cell r="D27">
            <v>1280000</v>
          </cell>
          <cell r="E27" t="str">
            <v>BARTLETT</v>
          </cell>
        </row>
        <row r="28">
          <cell r="C28" t="str">
            <v>208-16</v>
          </cell>
          <cell r="D28">
            <v>1120000</v>
          </cell>
          <cell r="E28" t="str">
            <v>LOCKLEAR</v>
          </cell>
        </row>
        <row r="29">
          <cell r="C29" t="str">
            <v>114-16</v>
          </cell>
          <cell r="D29">
            <v>1300000</v>
          </cell>
          <cell r="E29" t="str">
            <v>LEVIN</v>
          </cell>
        </row>
        <row r="30">
          <cell r="C30" t="str">
            <v>233-16</v>
          </cell>
          <cell r="D30">
            <v>1840000</v>
          </cell>
          <cell r="E30" t="str">
            <v>CANFIELD</v>
          </cell>
        </row>
        <row r="31">
          <cell r="C31" t="str">
            <v>107-16</v>
          </cell>
          <cell r="D31">
            <v>860000</v>
          </cell>
          <cell r="E31" t="str">
            <v>ARNOLD</v>
          </cell>
        </row>
        <row r="32">
          <cell r="C32" t="str">
            <v>115-17</v>
          </cell>
          <cell r="D32">
            <v>1100000</v>
          </cell>
          <cell r="E32" t="str">
            <v>GEBRETEKLE</v>
          </cell>
        </row>
        <row r="33">
          <cell r="C33" t="str">
            <v>220-15</v>
          </cell>
          <cell r="D33">
            <v>1280000</v>
          </cell>
          <cell r="E33" t="str">
            <v>BARTLETT</v>
          </cell>
        </row>
        <row r="34">
          <cell r="C34" t="str">
            <v>171-16</v>
          </cell>
          <cell r="D34">
            <v>1770000</v>
          </cell>
          <cell r="E34" t="str">
            <v>BRUDER</v>
          </cell>
        </row>
        <row r="35">
          <cell r="C35" t="str">
            <v>137-16</v>
          </cell>
          <cell r="D35">
            <v>1430000</v>
          </cell>
          <cell r="E35" t="str">
            <v>LEDERHAUSE</v>
          </cell>
        </row>
        <row r="36">
          <cell r="C36" t="str">
            <v>182-16</v>
          </cell>
          <cell r="D36">
            <v>1260000</v>
          </cell>
          <cell r="E36" t="str">
            <v>ACKERMAN</v>
          </cell>
        </row>
        <row r="37">
          <cell r="C37" t="str">
            <v>231-15</v>
          </cell>
          <cell r="D37">
            <v>1140000</v>
          </cell>
          <cell r="E37" t="str">
            <v>YOUNG</v>
          </cell>
        </row>
        <row r="38">
          <cell r="C38" t="str">
            <v>102-17</v>
          </cell>
          <cell r="D38">
            <v>1750000</v>
          </cell>
          <cell r="E38" t="str">
            <v>REBOLETTI</v>
          </cell>
        </row>
        <row r="39">
          <cell r="C39" t="str">
            <v>233-16</v>
          </cell>
          <cell r="D39">
            <v>1840000</v>
          </cell>
          <cell r="E39" t="str">
            <v>CANFIELD</v>
          </cell>
        </row>
        <row r="40">
          <cell r="C40" t="str">
            <v>237-16</v>
          </cell>
          <cell r="D40">
            <v>1460000</v>
          </cell>
          <cell r="E40" t="str">
            <v>NELSON</v>
          </cell>
        </row>
        <row r="41">
          <cell r="C41" t="str">
            <v>228-16</v>
          </cell>
          <cell r="D41">
            <v>1280000</v>
          </cell>
          <cell r="E41" t="str">
            <v>BARTLETT</v>
          </cell>
        </row>
        <row r="42">
          <cell r="C42" t="str">
            <v>103-17</v>
          </cell>
          <cell r="D42">
            <v>1110000</v>
          </cell>
          <cell r="E42" t="str">
            <v>STARKS</v>
          </cell>
        </row>
        <row r="43">
          <cell r="C43" t="str">
            <v>214-16</v>
          </cell>
          <cell r="D43">
            <v>1500000</v>
          </cell>
          <cell r="E43" t="str">
            <v>GOODNIGHT</v>
          </cell>
        </row>
        <row r="44">
          <cell r="C44" t="str">
            <v>226-15</v>
          </cell>
          <cell r="D44">
            <v>1440000</v>
          </cell>
          <cell r="E44" t="str">
            <v>HONTZ</v>
          </cell>
        </row>
        <row r="45">
          <cell r="C45" t="str">
            <v>117-17</v>
          </cell>
          <cell r="D45">
            <v>1110000</v>
          </cell>
          <cell r="E45" t="str">
            <v>STARKS</v>
          </cell>
        </row>
        <row r="46">
          <cell r="C46" t="str">
            <v>184-16</v>
          </cell>
          <cell r="D46">
            <v>1820000</v>
          </cell>
          <cell r="E46" t="str">
            <v>ADANE</v>
          </cell>
        </row>
        <row r="47">
          <cell r="C47" t="str">
            <v>225-16</v>
          </cell>
          <cell r="D47">
            <v>1840000</v>
          </cell>
          <cell r="E47" t="str">
            <v>CANFIELD</v>
          </cell>
        </row>
        <row r="48">
          <cell r="C48" t="str">
            <v>218-16</v>
          </cell>
          <cell r="D48">
            <v>1840000</v>
          </cell>
          <cell r="E48" t="str">
            <v>CANFIELD</v>
          </cell>
        </row>
        <row r="49">
          <cell r="C49" t="str">
            <v>116-17</v>
          </cell>
          <cell r="D49">
            <v>1100000</v>
          </cell>
          <cell r="E49" t="str">
            <v>GEBRETEKLE</v>
          </cell>
        </row>
        <row r="50">
          <cell r="C50" t="str">
            <v>101-17</v>
          </cell>
          <cell r="D50">
            <v>1750000</v>
          </cell>
          <cell r="E50" t="str">
            <v>REBOLETTI</v>
          </cell>
        </row>
        <row r="51">
          <cell r="C51" t="str">
            <v>224-16</v>
          </cell>
          <cell r="D51">
            <v>1500000</v>
          </cell>
          <cell r="E51" t="str">
            <v>GOODNIGHT</v>
          </cell>
        </row>
        <row r="52">
          <cell r="C52" t="str">
            <v>103-17</v>
          </cell>
          <cell r="D52">
            <v>1110000</v>
          </cell>
          <cell r="E52" t="str">
            <v>STARKS</v>
          </cell>
        </row>
        <row r="53">
          <cell r="C53" t="str">
            <v>ROJAS-16</v>
          </cell>
          <cell r="D53">
            <v>0</v>
          </cell>
          <cell r="E53" t="str">
            <v>HAUSER</v>
          </cell>
        </row>
        <row r="54">
          <cell r="C54" t="str">
            <v>147-16</v>
          </cell>
          <cell r="D54">
            <v>1740000</v>
          </cell>
          <cell r="E54" t="str">
            <v>STORY</v>
          </cell>
        </row>
        <row r="55">
          <cell r="C55" t="str">
            <v>222-16</v>
          </cell>
          <cell r="D55">
            <v>1460000</v>
          </cell>
          <cell r="E55" t="str">
            <v>NELSON</v>
          </cell>
        </row>
        <row r="56">
          <cell r="C56" t="str">
            <v>241-15</v>
          </cell>
          <cell r="D56">
            <v>1140000</v>
          </cell>
          <cell r="E56" t="str">
            <v>YOUNG</v>
          </cell>
        </row>
        <row r="57">
          <cell r="C57" t="str">
            <v>221-16</v>
          </cell>
          <cell r="D57">
            <v>1460000</v>
          </cell>
          <cell r="E57" t="str">
            <v>NELSON</v>
          </cell>
        </row>
        <row r="58">
          <cell r="C58" t="str">
            <v>101-16</v>
          </cell>
          <cell r="D58">
            <v>1300000</v>
          </cell>
          <cell r="E58" t="str">
            <v>LEVIN</v>
          </cell>
        </row>
        <row r="59">
          <cell r="C59" t="str">
            <v>219-16</v>
          </cell>
          <cell r="D59">
            <v>1280000</v>
          </cell>
          <cell r="E59" t="str">
            <v>BARTLETT</v>
          </cell>
        </row>
        <row r="60">
          <cell r="C60" t="str">
            <v>131-16</v>
          </cell>
          <cell r="D60">
            <v>1750000</v>
          </cell>
          <cell r="E60" t="str">
            <v>REBOLETTI</v>
          </cell>
        </row>
        <row r="61">
          <cell r="C61" t="str">
            <v>169-16</v>
          </cell>
          <cell r="D61">
            <v>1820000</v>
          </cell>
          <cell r="E61" t="str">
            <v>ADANE</v>
          </cell>
        </row>
        <row r="62">
          <cell r="C62" t="str">
            <v>137-16</v>
          </cell>
          <cell r="D62">
            <v>1430000</v>
          </cell>
          <cell r="E62" t="str">
            <v>LEDERHAUSE</v>
          </cell>
        </row>
        <row r="63">
          <cell r="C63" t="str">
            <v>156-16</v>
          </cell>
          <cell r="D63">
            <v>1800000</v>
          </cell>
          <cell r="E63" t="str">
            <v>CHANDLER</v>
          </cell>
        </row>
        <row r="64">
          <cell r="C64" t="str">
            <v>179-16</v>
          </cell>
          <cell r="D64">
            <v>1120000</v>
          </cell>
          <cell r="E64" t="str">
            <v>LOCKLEAR</v>
          </cell>
        </row>
        <row r="65">
          <cell r="C65" t="str">
            <v>152-16</v>
          </cell>
          <cell r="D65">
            <v>1430000</v>
          </cell>
          <cell r="E65" t="str">
            <v>LEDERHAUSE</v>
          </cell>
        </row>
        <row r="66">
          <cell r="C66" t="str">
            <v>106-16</v>
          </cell>
          <cell r="D66">
            <v>1470000</v>
          </cell>
          <cell r="E66" t="str">
            <v>RIVERA</v>
          </cell>
        </row>
        <row r="67">
          <cell r="C67" t="str">
            <v>118-16</v>
          </cell>
          <cell r="D67">
            <v>1750000</v>
          </cell>
          <cell r="E67" t="str">
            <v>REBOLETTI</v>
          </cell>
        </row>
        <row r="68">
          <cell r="C68" t="str">
            <v>113-16</v>
          </cell>
          <cell r="D68">
            <v>1300000</v>
          </cell>
          <cell r="E68" t="str">
            <v>LEVIN</v>
          </cell>
        </row>
        <row r="69">
          <cell r="C69" t="str">
            <v>229-15</v>
          </cell>
          <cell r="D69">
            <v>1500000</v>
          </cell>
          <cell r="E69" t="str">
            <v>GOODNIGHT</v>
          </cell>
        </row>
        <row r="70">
          <cell r="C70" t="str">
            <v>112-16</v>
          </cell>
          <cell r="D70">
            <v>1800000</v>
          </cell>
          <cell r="E70" t="str">
            <v>CHANDLER</v>
          </cell>
        </row>
        <row r="71">
          <cell r="C71" t="str">
            <v>225-15</v>
          </cell>
          <cell r="D71">
            <v>1440000</v>
          </cell>
          <cell r="E71" t="str">
            <v>HONTZ</v>
          </cell>
        </row>
        <row r="72">
          <cell r="C72" t="str">
            <v>132-16</v>
          </cell>
          <cell r="D72">
            <v>1750000</v>
          </cell>
          <cell r="E72" t="str">
            <v>REBOLETTI</v>
          </cell>
        </row>
        <row r="73">
          <cell r="C73" t="str">
            <v>188-16</v>
          </cell>
          <cell r="D73">
            <v>1830000</v>
          </cell>
          <cell r="E73" t="str">
            <v>YORK</v>
          </cell>
        </row>
        <row r="74">
          <cell r="C74" t="str">
            <v>145-16</v>
          </cell>
          <cell r="D74">
            <v>1750000</v>
          </cell>
          <cell r="E74" t="str">
            <v>REBOLETTI</v>
          </cell>
        </row>
        <row r="75">
          <cell r="C75" t="str">
            <v>186-16</v>
          </cell>
          <cell r="D75">
            <v>1770000</v>
          </cell>
          <cell r="E75" t="str">
            <v>BRUDER</v>
          </cell>
        </row>
        <row r="76">
          <cell r="C76" t="str">
            <v>144-16</v>
          </cell>
          <cell r="D76">
            <v>1310000</v>
          </cell>
          <cell r="E76" t="str">
            <v>MALAVE</v>
          </cell>
        </row>
        <row r="77">
          <cell r="C77" t="str">
            <v>154-16</v>
          </cell>
          <cell r="D77">
            <v>1260000</v>
          </cell>
          <cell r="E77" t="str">
            <v>ACKERMAN</v>
          </cell>
        </row>
        <row r="78">
          <cell r="C78" t="str">
            <v>157-16</v>
          </cell>
          <cell r="D78">
            <v>1770000</v>
          </cell>
          <cell r="E78" t="str">
            <v>BRUDER</v>
          </cell>
        </row>
        <row r="79">
          <cell r="C79" t="str">
            <v>146-16</v>
          </cell>
          <cell r="D79">
            <v>1750000</v>
          </cell>
          <cell r="E79" t="str">
            <v>REBOLETTI</v>
          </cell>
        </row>
        <row r="80">
          <cell r="C80" t="str">
            <v>177-16</v>
          </cell>
          <cell r="D80">
            <v>1780000</v>
          </cell>
          <cell r="E80" t="str">
            <v>DE LA ROSA</v>
          </cell>
        </row>
        <row r="81">
          <cell r="C81" t="str">
            <v>108-16</v>
          </cell>
          <cell r="D81">
            <v>860000</v>
          </cell>
          <cell r="E81" t="str">
            <v>ARNOLD</v>
          </cell>
        </row>
        <row r="82">
          <cell r="C82" t="str">
            <v>183-16</v>
          </cell>
          <cell r="D82">
            <v>1820000</v>
          </cell>
          <cell r="E82" t="str">
            <v>ADANE</v>
          </cell>
        </row>
        <row r="83">
          <cell r="C83" t="str">
            <v>242-15</v>
          </cell>
          <cell r="D83">
            <v>1500000</v>
          </cell>
          <cell r="E83" t="str">
            <v>GOODNIGHT</v>
          </cell>
        </row>
        <row r="84">
          <cell r="C84" t="str">
            <v>178-16</v>
          </cell>
          <cell r="D84">
            <v>1780000</v>
          </cell>
          <cell r="E84" t="str">
            <v>DE LA ROSA</v>
          </cell>
        </row>
        <row r="85">
          <cell r="C85" t="str">
            <v>200-16</v>
          </cell>
          <cell r="D85">
            <v>1770000</v>
          </cell>
          <cell r="E85" t="str">
            <v>BRUDER</v>
          </cell>
        </row>
        <row r="86">
          <cell r="C86" t="str">
            <v>197-16</v>
          </cell>
          <cell r="D86">
            <v>1820000</v>
          </cell>
          <cell r="E86" t="str">
            <v>ADANE</v>
          </cell>
        </row>
        <row r="87">
          <cell r="C87" t="str">
            <v>192-16</v>
          </cell>
          <cell r="D87">
            <v>1780000</v>
          </cell>
          <cell r="E87" t="str">
            <v>DE LA ROSA</v>
          </cell>
        </row>
        <row r="88">
          <cell r="C88" t="str">
            <v>202-16</v>
          </cell>
          <cell r="D88">
            <v>1830000</v>
          </cell>
          <cell r="E88" t="str">
            <v>YORK</v>
          </cell>
        </row>
        <row r="89">
          <cell r="C89" t="str">
            <v>151-16</v>
          </cell>
          <cell r="D89">
            <v>1430000</v>
          </cell>
          <cell r="E89" t="str">
            <v>LEDERHAUSE</v>
          </cell>
        </row>
        <row r="90">
          <cell r="C90" t="str">
            <v>210-16</v>
          </cell>
          <cell r="D90">
            <v>1460000</v>
          </cell>
          <cell r="E90" t="str">
            <v>NELSON</v>
          </cell>
        </row>
        <row r="91">
          <cell r="C91" t="str">
            <v>149-16</v>
          </cell>
          <cell r="D91">
            <v>860000</v>
          </cell>
          <cell r="E91" t="str">
            <v>ARNOLD</v>
          </cell>
        </row>
        <row r="92">
          <cell r="C92" t="str">
            <v>236-15</v>
          </cell>
          <cell r="D92">
            <v>1520000</v>
          </cell>
          <cell r="E92" t="str">
            <v>MAYBERRY</v>
          </cell>
        </row>
        <row r="93">
          <cell r="C93" t="str">
            <v>126-16</v>
          </cell>
          <cell r="D93">
            <v>1800000</v>
          </cell>
          <cell r="E93" t="str">
            <v>CHANDLER</v>
          </cell>
        </row>
        <row r="94">
          <cell r="C94" t="str">
            <v>168-16</v>
          </cell>
          <cell r="D94">
            <v>1260000</v>
          </cell>
          <cell r="E94" t="str">
            <v>ACKERMAN</v>
          </cell>
        </row>
        <row r="95">
          <cell r="C95" t="str">
            <v>223-15</v>
          </cell>
          <cell r="D95">
            <v>1140000</v>
          </cell>
          <cell r="E95" t="str">
            <v>YOUNG</v>
          </cell>
        </row>
        <row r="96">
          <cell r="C96" t="str">
            <v>203-16</v>
          </cell>
          <cell r="D96">
            <v>1470000</v>
          </cell>
          <cell r="E96" t="str">
            <v>RIVERA</v>
          </cell>
        </row>
        <row r="97">
          <cell r="C97" t="str">
            <v>196-16</v>
          </cell>
          <cell r="D97">
            <v>1260000</v>
          </cell>
          <cell r="E97" t="str">
            <v>ACKERMAN</v>
          </cell>
        </row>
        <row r="98">
          <cell r="C98" t="str">
            <v>117-16</v>
          </cell>
          <cell r="D98">
            <v>1750000</v>
          </cell>
          <cell r="E98" t="str">
            <v>REBOLETTI</v>
          </cell>
        </row>
        <row r="99">
          <cell r="C99" t="str">
            <v>193-16</v>
          </cell>
          <cell r="D99">
            <v>1120000</v>
          </cell>
          <cell r="E99" t="str">
            <v>LOCKLEAR</v>
          </cell>
        </row>
        <row r="100">
          <cell r="C100" t="str">
            <v>148-16</v>
          </cell>
          <cell r="D100">
            <v>1740000</v>
          </cell>
          <cell r="E100" t="str">
            <v>STORY</v>
          </cell>
        </row>
        <row r="101">
          <cell r="C101" t="str">
            <v>161-16</v>
          </cell>
          <cell r="D101">
            <v>1470000</v>
          </cell>
          <cell r="E101" t="str">
            <v>RIVERA</v>
          </cell>
        </row>
        <row r="102">
          <cell r="C102" t="str">
            <v>150-16</v>
          </cell>
          <cell r="D102">
            <v>860000</v>
          </cell>
          <cell r="E102" t="str">
            <v>ARNOLD</v>
          </cell>
        </row>
        <row r="103">
          <cell r="C103" t="str">
            <v>136-16</v>
          </cell>
          <cell r="D103">
            <v>860000</v>
          </cell>
          <cell r="E103" t="str">
            <v>ARNOLD</v>
          </cell>
        </row>
        <row r="104">
          <cell r="C104" t="str">
            <v>217-16</v>
          </cell>
          <cell r="D104">
            <v>1840000</v>
          </cell>
          <cell r="E104" t="str">
            <v>CANFIELD</v>
          </cell>
        </row>
        <row r="105">
          <cell r="C105" t="str">
            <v>121-16</v>
          </cell>
          <cell r="D105">
            <v>860000</v>
          </cell>
          <cell r="E105" t="str">
            <v>ARNOLD</v>
          </cell>
        </row>
        <row r="106">
          <cell r="C106" t="str">
            <v>105-17</v>
          </cell>
          <cell r="D106">
            <v>1470000</v>
          </cell>
          <cell r="E106" t="str">
            <v>RIVERA</v>
          </cell>
        </row>
        <row r="107">
          <cell r="C107" t="str">
            <v>110-16</v>
          </cell>
          <cell r="D107">
            <v>1430000</v>
          </cell>
          <cell r="E107" t="str">
            <v>LEDERHAUSE</v>
          </cell>
        </row>
        <row r="108">
          <cell r="C108" t="str">
            <v>119-17</v>
          </cell>
          <cell r="D108">
            <v>1470000</v>
          </cell>
          <cell r="E108" t="str">
            <v>RIVERA</v>
          </cell>
        </row>
        <row r="109">
          <cell r="C109" t="str">
            <v>233-15</v>
          </cell>
          <cell r="D109">
            <v>1520000</v>
          </cell>
          <cell r="E109" t="str">
            <v>MAYBERRY</v>
          </cell>
        </row>
        <row r="110">
          <cell r="C110" t="str">
            <v>109-17</v>
          </cell>
          <cell r="D110">
            <v>1260000</v>
          </cell>
          <cell r="E110" t="str">
            <v>ACKERMAN</v>
          </cell>
        </row>
        <row r="111">
          <cell r="C111" t="str">
            <v>233-15</v>
          </cell>
          <cell r="D111">
            <v>1520000</v>
          </cell>
          <cell r="E111" t="str">
            <v>MAYBERRY</v>
          </cell>
        </row>
        <row r="112">
          <cell r="C112" t="str">
            <v>108-17</v>
          </cell>
          <cell r="D112">
            <v>1760000</v>
          </cell>
          <cell r="E112" t="str">
            <v>STRICKLAND</v>
          </cell>
        </row>
        <row r="113">
          <cell r="C113" t="str">
            <v>226-15</v>
          </cell>
          <cell r="D113">
            <v>1440000</v>
          </cell>
          <cell r="E113" t="str">
            <v>HONTZ</v>
          </cell>
        </row>
        <row r="114">
          <cell r="C114" t="str">
            <v>114-17</v>
          </cell>
          <cell r="D114">
            <v>1750000</v>
          </cell>
          <cell r="E114" t="str">
            <v>REBOLETTI</v>
          </cell>
        </row>
        <row r="115">
          <cell r="C115" t="str">
            <v>211-16</v>
          </cell>
          <cell r="D115">
            <v>1820000</v>
          </cell>
          <cell r="E115" t="str">
            <v>ADANE</v>
          </cell>
        </row>
        <row r="116">
          <cell r="C116" t="str">
            <v>187-16</v>
          </cell>
          <cell r="D116">
            <v>1830000</v>
          </cell>
          <cell r="E116" t="str">
            <v>YORK</v>
          </cell>
        </row>
        <row r="117">
          <cell r="C117" t="str">
            <v>166-16</v>
          </cell>
          <cell r="D117">
            <v>1120000</v>
          </cell>
          <cell r="E117" t="str">
            <v>LOCKLEAR</v>
          </cell>
        </row>
        <row r="118">
          <cell r="C118" t="str">
            <v>199-16</v>
          </cell>
          <cell r="D118">
            <v>1770000</v>
          </cell>
          <cell r="E118" t="str">
            <v>BRUDER</v>
          </cell>
        </row>
        <row r="119">
          <cell r="C119" t="str">
            <v>195-16</v>
          </cell>
          <cell r="D119">
            <v>1260000</v>
          </cell>
          <cell r="E119" t="str">
            <v>ACKERMAN</v>
          </cell>
        </row>
        <row r="120">
          <cell r="C120" t="str">
            <v>194-16</v>
          </cell>
          <cell r="D120">
            <v>1120000</v>
          </cell>
          <cell r="E120" t="str">
            <v>LOCKLEAR</v>
          </cell>
        </row>
        <row r="121">
          <cell r="C121" t="str">
            <v>127-16</v>
          </cell>
          <cell r="D121">
            <v>1300000</v>
          </cell>
          <cell r="E121" t="str">
            <v>LEVIN</v>
          </cell>
        </row>
        <row r="122">
          <cell r="C122" t="str">
            <v>218-15</v>
          </cell>
          <cell r="D122">
            <v>1440000</v>
          </cell>
          <cell r="E122" t="str">
            <v>HONTZ</v>
          </cell>
        </row>
        <row r="123">
          <cell r="C123" t="str">
            <v>125-16</v>
          </cell>
          <cell r="D123">
            <v>1800000</v>
          </cell>
          <cell r="E123" t="str">
            <v>CHANDLER</v>
          </cell>
        </row>
        <row r="124">
          <cell r="C124" t="str">
            <v>228-15</v>
          </cell>
          <cell r="D124">
            <v>1280000</v>
          </cell>
          <cell r="E124" t="str">
            <v>BARTLETT</v>
          </cell>
        </row>
        <row r="125">
          <cell r="C125" t="str">
            <v>109-16</v>
          </cell>
          <cell r="D125">
            <v>1430000</v>
          </cell>
          <cell r="E125" t="str">
            <v>LEDERHAUSE</v>
          </cell>
        </row>
        <row r="126">
          <cell r="C126" t="str">
            <v>176-16</v>
          </cell>
          <cell r="D126">
            <v>1470000</v>
          </cell>
          <cell r="E126" t="str">
            <v>RIVERA</v>
          </cell>
        </row>
        <row r="127">
          <cell r="C127" t="str">
            <v>119-17</v>
          </cell>
          <cell r="D127">
            <v>1470000</v>
          </cell>
          <cell r="E127" t="str">
            <v>RIVERA</v>
          </cell>
        </row>
        <row r="128">
          <cell r="C128" t="str">
            <v>180-16</v>
          </cell>
          <cell r="D128">
            <v>1120000</v>
          </cell>
          <cell r="E128" t="str">
            <v>LOCKLEAR</v>
          </cell>
        </row>
        <row r="129">
          <cell r="C129" t="str">
            <v>122-16</v>
          </cell>
          <cell r="D129">
            <v>860000</v>
          </cell>
          <cell r="E129" t="str">
            <v>ARNOLD</v>
          </cell>
        </row>
        <row r="130">
          <cell r="C130" t="str">
            <v>232-15</v>
          </cell>
          <cell r="D130">
            <v>1500000</v>
          </cell>
          <cell r="E130" t="str">
            <v>GOODNIGHT</v>
          </cell>
        </row>
        <row r="131">
          <cell r="C131" t="str">
            <v>111-16</v>
          </cell>
          <cell r="D131">
            <v>1800000</v>
          </cell>
          <cell r="E131" t="str">
            <v>CHANDLER</v>
          </cell>
        </row>
        <row r="132">
          <cell r="C132" t="str">
            <v>234-15</v>
          </cell>
          <cell r="D132">
            <v>1140000</v>
          </cell>
          <cell r="E132" t="str">
            <v>YOUNG</v>
          </cell>
        </row>
        <row r="133">
          <cell r="C133" t="str">
            <v>110-17</v>
          </cell>
          <cell r="D133">
            <v>1260000</v>
          </cell>
          <cell r="E133" t="str">
            <v>ACKERMAN</v>
          </cell>
        </row>
        <row r="134">
          <cell r="C134" t="str">
            <v>238-15</v>
          </cell>
          <cell r="D134">
            <v>1440000</v>
          </cell>
          <cell r="E134" t="str">
            <v>HONTZ</v>
          </cell>
        </row>
        <row r="135">
          <cell r="C135" t="str">
            <v>111-17</v>
          </cell>
          <cell r="D135">
            <v>1800000</v>
          </cell>
          <cell r="E135" t="str">
            <v>CHANDLER</v>
          </cell>
        </row>
        <row r="136">
          <cell r="C136" t="str">
            <v>102-16</v>
          </cell>
          <cell r="D136">
            <v>1300000</v>
          </cell>
          <cell r="E136" t="str">
            <v>LEVIN</v>
          </cell>
        </row>
        <row r="137">
          <cell r="C137" t="str">
            <v>230-16</v>
          </cell>
          <cell r="D137">
            <v>1460000</v>
          </cell>
          <cell r="E137" t="str">
            <v>NELSON</v>
          </cell>
        </row>
        <row r="138">
          <cell r="C138" t="str">
            <v>115-16</v>
          </cell>
          <cell r="D138">
            <v>1310000</v>
          </cell>
          <cell r="E138" t="str">
            <v>MALAVE</v>
          </cell>
        </row>
        <row r="139">
          <cell r="C139" t="str">
            <v>220-16</v>
          </cell>
          <cell r="D139">
            <v>1280000</v>
          </cell>
          <cell r="E139" t="str">
            <v>BARTLETT</v>
          </cell>
        </row>
        <row r="140">
          <cell r="C140" t="str">
            <v>134-16</v>
          </cell>
          <cell r="D140">
            <v>1740000</v>
          </cell>
          <cell r="E140" t="str">
            <v>STORY</v>
          </cell>
        </row>
        <row r="141">
          <cell r="C141" t="str">
            <v>103-16</v>
          </cell>
          <cell r="D141">
            <v>1750000</v>
          </cell>
          <cell r="E141" t="str">
            <v>REBOLETTI</v>
          </cell>
        </row>
        <row r="142">
          <cell r="C142" t="str">
            <v>175-16</v>
          </cell>
          <cell r="D142">
            <v>1470000</v>
          </cell>
          <cell r="E142" t="str">
            <v>RIVERA</v>
          </cell>
        </row>
        <row r="143">
          <cell r="C143" t="str">
            <v>229-15</v>
          </cell>
          <cell r="D143">
            <v>1500000</v>
          </cell>
          <cell r="E143" t="str">
            <v>GOODNIGHT</v>
          </cell>
        </row>
        <row r="144">
          <cell r="C144" t="str">
            <v>204-16</v>
          </cell>
          <cell r="D144">
            <v>1470000</v>
          </cell>
          <cell r="E144" t="str">
            <v>RIVERA</v>
          </cell>
        </row>
        <row r="145">
          <cell r="C145" t="str">
            <v>215-16</v>
          </cell>
          <cell r="D145">
            <v>1830000</v>
          </cell>
          <cell r="E145" t="str">
            <v>YORK</v>
          </cell>
        </row>
        <row r="146">
          <cell r="C146" t="str">
            <v>224-15</v>
          </cell>
          <cell r="D146">
            <v>1140000</v>
          </cell>
          <cell r="E146" t="str">
            <v>YOUNG</v>
          </cell>
        </row>
        <row r="147">
          <cell r="C147" t="str">
            <v>205-16</v>
          </cell>
          <cell r="D147">
            <v>1780000</v>
          </cell>
          <cell r="E147" t="str">
            <v>DE LA ROSA</v>
          </cell>
        </row>
        <row r="148">
          <cell r="C148" t="str">
            <v>116-16</v>
          </cell>
          <cell r="D148">
            <v>1310000</v>
          </cell>
          <cell r="E148" t="str">
            <v>MALAVE</v>
          </cell>
        </row>
        <row r="149">
          <cell r="C149" t="str">
            <v>190-16</v>
          </cell>
          <cell r="D149">
            <v>1470000</v>
          </cell>
          <cell r="E149" t="str">
            <v>RIVERA</v>
          </cell>
        </row>
        <row r="150">
          <cell r="C150" t="str">
            <v>120-16</v>
          </cell>
          <cell r="D150">
            <v>1740000</v>
          </cell>
          <cell r="E150" t="str">
            <v>STORY</v>
          </cell>
        </row>
        <row r="151">
          <cell r="C151" t="str">
            <v>170-16</v>
          </cell>
          <cell r="D151">
            <v>1820000</v>
          </cell>
          <cell r="E151" t="str">
            <v>ADANE</v>
          </cell>
        </row>
        <row r="152">
          <cell r="C152" t="str">
            <v>130-16</v>
          </cell>
          <cell r="D152">
            <v>1310000</v>
          </cell>
          <cell r="E152" t="str">
            <v>MALAVE</v>
          </cell>
        </row>
        <row r="153">
          <cell r="C153" t="str">
            <v>133-16</v>
          </cell>
          <cell r="D153">
            <v>1740000</v>
          </cell>
          <cell r="E153" t="str">
            <v>STORY</v>
          </cell>
        </row>
        <row r="154">
          <cell r="C154" t="str">
            <v>155-16</v>
          </cell>
          <cell r="D154">
            <v>1800000</v>
          </cell>
          <cell r="E154" t="str">
            <v>CHANDLER</v>
          </cell>
        </row>
        <row r="155">
          <cell r="C155" t="str">
            <v>105-16</v>
          </cell>
          <cell r="D155">
            <v>1740000</v>
          </cell>
          <cell r="E155" t="str">
            <v>STORY</v>
          </cell>
        </row>
        <row r="156">
          <cell r="C156" t="str">
            <v>158-16</v>
          </cell>
          <cell r="D156">
            <v>1770000</v>
          </cell>
          <cell r="E156" t="str">
            <v>BRUDER</v>
          </cell>
        </row>
        <row r="157">
          <cell r="C157" t="str">
            <v>222-16</v>
          </cell>
          <cell r="D157">
            <v>1460000</v>
          </cell>
          <cell r="E157" t="str">
            <v>NELSON</v>
          </cell>
        </row>
        <row r="158">
          <cell r="C158" t="str">
            <v>165-16</v>
          </cell>
          <cell r="D158">
            <v>1120000</v>
          </cell>
          <cell r="E158" t="str">
            <v>LOCKLEAR</v>
          </cell>
        </row>
        <row r="159">
          <cell r="C159" t="str">
            <v>160-16</v>
          </cell>
          <cell r="D159">
            <v>1310000</v>
          </cell>
          <cell r="E159" t="str">
            <v>MALAVE</v>
          </cell>
        </row>
        <row r="160">
          <cell r="C160" t="str">
            <v>213-16</v>
          </cell>
          <cell r="D160">
            <v>1500000</v>
          </cell>
          <cell r="E160" t="str">
            <v>GOODNIGHT</v>
          </cell>
        </row>
        <row r="161">
          <cell r="C161" t="str">
            <v>138-16</v>
          </cell>
          <cell r="D161">
            <v>1430000</v>
          </cell>
          <cell r="E161" t="str">
            <v>LEDERHAUSE</v>
          </cell>
        </row>
        <row r="162">
          <cell r="C162" t="str">
            <v>214-15</v>
          </cell>
          <cell r="D162">
            <v>1140000</v>
          </cell>
          <cell r="E162" t="str">
            <v>YOUNG</v>
          </cell>
        </row>
        <row r="163">
          <cell r="C163" t="str">
            <v>139-16</v>
          </cell>
          <cell r="D163">
            <v>1800000</v>
          </cell>
          <cell r="E163" t="str">
            <v>CHANDLER</v>
          </cell>
        </row>
        <row r="164">
          <cell r="C164" t="str">
            <v>221-15</v>
          </cell>
          <cell r="D164">
            <v>1500000</v>
          </cell>
          <cell r="E164" t="str">
            <v>GOODNIGHT</v>
          </cell>
        </row>
        <row r="165">
          <cell r="C165" t="str">
            <v>124-16</v>
          </cell>
          <cell r="D165">
            <v>1430000</v>
          </cell>
          <cell r="E165" t="str">
            <v>LEDERHAUSE</v>
          </cell>
        </row>
        <row r="166">
          <cell r="C166" t="str">
            <v>123-16</v>
          </cell>
          <cell r="D166">
            <v>1430000</v>
          </cell>
          <cell r="E166" t="str">
            <v>LEDERHAUSE</v>
          </cell>
        </row>
        <row r="167">
          <cell r="C167" t="str">
            <v>123-17</v>
          </cell>
          <cell r="D167">
            <v>1260000</v>
          </cell>
          <cell r="E167" t="str">
            <v>ACKERMAN</v>
          </cell>
        </row>
        <row r="168">
          <cell r="C168" t="str">
            <v>129-16</v>
          </cell>
          <cell r="D168">
            <v>1310000</v>
          </cell>
          <cell r="E168" t="str">
            <v>MALAVE</v>
          </cell>
        </row>
        <row r="169">
          <cell r="C169" t="str">
            <v>223-16</v>
          </cell>
          <cell r="D169">
            <v>1500000</v>
          </cell>
          <cell r="E169" t="str">
            <v>GOODNIGHT</v>
          </cell>
        </row>
        <row r="170">
          <cell r="C170" t="str">
            <v>244-15</v>
          </cell>
          <cell r="D170">
            <v>1140000</v>
          </cell>
          <cell r="E170" t="str">
            <v>YOUNG</v>
          </cell>
        </row>
        <row r="171">
          <cell r="C171" t="str">
            <v>206-16</v>
          </cell>
          <cell r="D171">
            <v>1780000</v>
          </cell>
          <cell r="E171" t="str">
            <v>DE LA ROSA</v>
          </cell>
        </row>
        <row r="172">
          <cell r="C172" t="str">
            <v>119-16</v>
          </cell>
          <cell r="D172">
            <v>1740000</v>
          </cell>
          <cell r="E172" t="str">
            <v>STORY</v>
          </cell>
        </row>
        <row r="173">
          <cell r="C173" t="str">
            <v>209-16</v>
          </cell>
          <cell r="D173">
            <v>1460000</v>
          </cell>
          <cell r="E173" t="str">
            <v>NELSON</v>
          </cell>
        </row>
        <row r="174">
          <cell r="C174" t="str">
            <v>141-16</v>
          </cell>
          <cell r="D174">
            <v>1300000</v>
          </cell>
          <cell r="E174" t="str">
            <v>LEVIN</v>
          </cell>
        </row>
        <row r="175">
          <cell r="C175" t="str">
            <v>191-16</v>
          </cell>
          <cell r="D175">
            <v>1780000</v>
          </cell>
          <cell r="E175" t="str">
            <v>DE LA ROSA</v>
          </cell>
        </row>
        <row r="176">
          <cell r="C176" t="str">
            <v>142-16</v>
          </cell>
          <cell r="D176">
            <v>1300000</v>
          </cell>
          <cell r="E176" t="str">
            <v>LEVIN</v>
          </cell>
        </row>
        <row r="177">
          <cell r="C177" t="str">
            <v>172-16</v>
          </cell>
          <cell r="D177">
            <v>1770000</v>
          </cell>
          <cell r="E177" t="str">
            <v>BRUDER</v>
          </cell>
        </row>
        <row r="178">
          <cell r="C178" t="str">
            <v>226-15</v>
          </cell>
          <cell r="D178">
            <v>1440000</v>
          </cell>
          <cell r="E178" t="str">
            <v>HONTZ</v>
          </cell>
        </row>
        <row r="179">
          <cell r="C179" t="str">
            <v>226-16</v>
          </cell>
          <cell r="D179">
            <v>1840000</v>
          </cell>
          <cell r="E179" t="str">
            <v>CANFIELD</v>
          </cell>
        </row>
        <row r="180">
          <cell r="C180" t="str">
            <v>167-16</v>
          </cell>
          <cell r="D180">
            <v>1260000</v>
          </cell>
          <cell r="E180" t="str">
            <v>ACKERMAN</v>
          </cell>
        </row>
        <row r="181">
          <cell r="C181" t="str">
            <v>212-16</v>
          </cell>
          <cell r="D181">
            <v>1820000</v>
          </cell>
          <cell r="E181" t="str">
            <v>ADANE</v>
          </cell>
        </row>
        <row r="182">
          <cell r="C182" t="str">
            <v>185-16</v>
          </cell>
          <cell r="D182">
            <v>1770000</v>
          </cell>
          <cell r="E182" t="str">
            <v>BRUDER</v>
          </cell>
        </row>
        <row r="183">
          <cell r="C183" t="str">
            <v>238-15</v>
          </cell>
          <cell r="D183">
            <v>1440000</v>
          </cell>
          <cell r="E183" t="str">
            <v>HONTZ</v>
          </cell>
        </row>
        <row r="184">
          <cell r="C184" t="str">
            <v>198-16</v>
          </cell>
          <cell r="D184">
            <v>1820000</v>
          </cell>
          <cell r="E184" t="str">
            <v>ADANE</v>
          </cell>
        </row>
        <row r="185">
          <cell r="C185" t="str">
            <v>112-17</v>
          </cell>
          <cell r="D185">
            <v>1800000</v>
          </cell>
          <cell r="E185" t="str">
            <v>CHANDLER</v>
          </cell>
        </row>
        <row r="186">
          <cell r="C186" t="str">
            <v>216-16</v>
          </cell>
          <cell r="D186">
            <v>1830000</v>
          </cell>
          <cell r="E186" t="str">
            <v>YORK</v>
          </cell>
        </row>
        <row r="187">
          <cell r="C187" t="str">
            <v>101-17</v>
          </cell>
          <cell r="D187">
            <v>1480000</v>
          </cell>
          <cell r="E187" t="str">
            <v>STURGEON</v>
          </cell>
        </row>
        <row r="188">
          <cell r="C188" t="str">
            <v>229-16</v>
          </cell>
          <cell r="D188">
            <v>1460000</v>
          </cell>
          <cell r="E188" t="str">
            <v>NELSON</v>
          </cell>
        </row>
        <row r="189">
          <cell r="C189" t="str">
            <v>231-16</v>
          </cell>
          <cell r="D189">
            <v>1500000</v>
          </cell>
          <cell r="E189" t="str">
            <v>GOODNIGHT</v>
          </cell>
        </row>
        <row r="190">
          <cell r="C190" t="str">
            <v>106-17</v>
          </cell>
          <cell r="D190">
            <v>1470000</v>
          </cell>
          <cell r="E190" t="str">
            <v>RIVERA</v>
          </cell>
        </row>
        <row r="191">
          <cell r="C191" t="str">
            <v>201-16</v>
          </cell>
          <cell r="D191">
            <v>1830000</v>
          </cell>
          <cell r="E191" t="str">
            <v>YORK</v>
          </cell>
        </row>
        <row r="192">
          <cell r="C192" t="str">
            <v>233-16</v>
          </cell>
          <cell r="D192">
            <v>1840000</v>
          </cell>
          <cell r="E192" t="str">
            <v>CANFIELD</v>
          </cell>
        </row>
        <row r="193">
          <cell r="C193" t="str">
            <v>181-16</v>
          </cell>
          <cell r="D193">
            <v>1260000</v>
          </cell>
          <cell r="E193" t="str">
            <v>ACKERMAN</v>
          </cell>
        </row>
        <row r="194">
          <cell r="C194" t="str">
            <v>107-17</v>
          </cell>
          <cell r="D194">
            <v>1760000</v>
          </cell>
          <cell r="E194" t="str">
            <v>STRICKLAND</v>
          </cell>
        </row>
        <row r="195">
          <cell r="C195" t="str">
            <v>135-16</v>
          </cell>
          <cell r="D195">
            <v>860000</v>
          </cell>
          <cell r="E195" t="str">
            <v>ARNOLD</v>
          </cell>
        </row>
        <row r="196">
          <cell r="C196" t="str">
            <v>121-17</v>
          </cell>
          <cell r="D196">
            <v>1760000</v>
          </cell>
          <cell r="E196" t="str">
            <v>STRICKLAND</v>
          </cell>
        </row>
        <row r="197">
          <cell r="C197" t="str">
            <v>103-16</v>
          </cell>
          <cell r="D197">
            <v>1750000</v>
          </cell>
          <cell r="E197" t="str">
            <v>REBOLETTI</v>
          </cell>
        </row>
        <row r="198">
          <cell r="C198" t="str">
            <v>235-16</v>
          </cell>
          <cell r="D198">
            <v>1280000</v>
          </cell>
          <cell r="E198" t="str">
            <v>BARTLETT</v>
          </cell>
        </row>
        <row r="199">
          <cell r="C199" t="str">
            <v>243-15</v>
          </cell>
          <cell r="D199">
            <v>1520000</v>
          </cell>
          <cell r="E199" t="str">
            <v>MAYBERRY</v>
          </cell>
        </row>
        <row r="200">
          <cell r="C200" t="str">
            <v>105-17</v>
          </cell>
          <cell r="D200">
            <v>1470000</v>
          </cell>
          <cell r="E200" t="str">
            <v>RIVERA</v>
          </cell>
        </row>
        <row r="201">
          <cell r="C201" t="str">
            <v>240-15</v>
          </cell>
          <cell r="D201">
            <v>1280000</v>
          </cell>
          <cell r="E201" t="str">
            <v>BARTLETT</v>
          </cell>
        </row>
        <row r="202">
          <cell r="C202" t="str">
            <v>106-17</v>
          </cell>
          <cell r="D202">
            <v>1470000</v>
          </cell>
          <cell r="E202" t="str">
            <v>RIVERA</v>
          </cell>
        </row>
        <row r="203">
          <cell r="C203" t="str">
            <v>174-16</v>
          </cell>
          <cell r="D203">
            <v>1830000</v>
          </cell>
          <cell r="E203" t="str">
            <v>YORK</v>
          </cell>
        </row>
        <row r="205">
          <cell r="C205" t="str">
            <v>147-15</v>
          </cell>
          <cell r="D205">
            <v>1430000</v>
          </cell>
          <cell r="E205" t="str">
            <v>LEDERHAUSE</v>
          </cell>
        </row>
        <row r="206">
          <cell r="C206" t="str">
            <v>119-16</v>
          </cell>
          <cell r="D206">
            <v>1740000</v>
          </cell>
          <cell r="E206" t="str">
            <v>STORY</v>
          </cell>
        </row>
        <row r="207">
          <cell r="C207" t="str">
            <v>115-15</v>
          </cell>
          <cell r="D207">
            <v>1110000</v>
          </cell>
          <cell r="E207" t="str">
            <v>STARKS</v>
          </cell>
        </row>
        <row r="208">
          <cell r="C208" t="str">
            <v>165-16</v>
          </cell>
          <cell r="D208">
            <v>1120000</v>
          </cell>
          <cell r="E208" t="str">
            <v>LOCKLEAR</v>
          </cell>
        </row>
        <row r="209">
          <cell r="C209" t="str">
            <v>185-15</v>
          </cell>
          <cell r="D209">
            <v>1460000</v>
          </cell>
          <cell r="E209" t="str">
            <v>NELSON</v>
          </cell>
        </row>
        <row r="210">
          <cell r="C210" t="str">
            <v>159-15</v>
          </cell>
          <cell r="D210">
            <v>1110000</v>
          </cell>
          <cell r="E210" t="str">
            <v>STARKS</v>
          </cell>
        </row>
        <row r="211">
          <cell r="C211" t="str">
            <v>151-15</v>
          </cell>
          <cell r="D211">
            <v>1310000</v>
          </cell>
          <cell r="E211" t="str">
            <v>MALAVE</v>
          </cell>
        </row>
        <row r="212">
          <cell r="C212" t="str">
            <v>152-15</v>
          </cell>
          <cell r="D212">
            <v>1310000</v>
          </cell>
          <cell r="E212" t="str">
            <v>MALAVE</v>
          </cell>
        </row>
        <row r="213">
          <cell r="C213" t="str">
            <v>143-15</v>
          </cell>
          <cell r="D213">
            <v>1110000</v>
          </cell>
          <cell r="E213" t="str">
            <v>STARKS</v>
          </cell>
        </row>
        <row r="214">
          <cell r="C214" t="str">
            <v>167-15</v>
          </cell>
          <cell r="D214">
            <v>1260000</v>
          </cell>
          <cell r="E214" t="str">
            <v>ACKERMAN</v>
          </cell>
        </row>
        <row r="215">
          <cell r="C215" t="str">
            <v>106-15</v>
          </cell>
          <cell r="D215">
            <v>1430000</v>
          </cell>
          <cell r="E215" t="str">
            <v>LEDERHAUSE</v>
          </cell>
        </row>
        <row r="216">
          <cell r="C216" t="str">
            <v>205-15</v>
          </cell>
          <cell r="D216">
            <v>940000</v>
          </cell>
          <cell r="E216" t="str">
            <v>BONDS</v>
          </cell>
        </row>
        <row r="217">
          <cell r="C217" t="str">
            <v>186-15</v>
          </cell>
          <cell r="D217">
            <v>1460000</v>
          </cell>
          <cell r="E217" t="str">
            <v>NELSON</v>
          </cell>
        </row>
        <row r="218">
          <cell r="C218" t="str">
            <v>214-15</v>
          </cell>
          <cell r="D218">
            <v>1140000</v>
          </cell>
          <cell r="E218" t="str">
            <v>YOUNG</v>
          </cell>
        </row>
        <row r="219">
          <cell r="C219" t="str">
            <v>164-15</v>
          </cell>
          <cell r="D219">
            <v>940000</v>
          </cell>
          <cell r="E219" t="str">
            <v>BONDS</v>
          </cell>
        </row>
        <row r="220">
          <cell r="C220" t="str">
            <v>232-15</v>
          </cell>
          <cell r="D220">
            <v>1500000</v>
          </cell>
          <cell r="E220" t="str">
            <v>GOODNIGHT</v>
          </cell>
        </row>
        <row r="221">
          <cell r="C221" t="str">
            <v>104-15</v>
          </cell>
          <cell r="D221">
            <v>1480000</v>
          </cell>
          <cell r="E221" t="str">
            <v>STURGEON</v>
          </cell>
        </row>
        <row r="222">
          <cell r="C222" t="str">
            <v>102-16</v>
          </cell>
          <cell r="D222">
            <v>1300000</v>
          </cell>
          <cell r="E222" t="str">
            <v>LEVIN</v>
          </cell>
        </row>
        <row r="223">
          <cell r="C223" t="str">
            <v>240-14</v>
          </cell>
          <cell r="D223">
            <v>1180000</v>
          </cell>
          <cell r="E223" t="str">
            <v>LEVERE</v>
          </cell>
        </row>
        <row r="224">
          <cell r="C224" t="str">
            <v>115-16</v>
          </cell>
          <cell r="D224">
            <v>1310000</v>
          </cell>
          <cell r="E224" t="str">
            <v>MALAVE</v>
          </cell>
        </row>
        <row r="225">
          <cell r="C225" t="str">
            <v>206-15</v>
          </cell>
          <cell r="D225">
            <v>940000</v>
          </cell>
          <cell r="E225" t="str">
            <v>BONDS</v>
          </cell>
        </row>
        <row r="226">
          <cell r="C226" t="str">
            <v>130-16</v>
          </cell>
          <cell r="D226">
            <v>1310000</v>
          </cell>
          <cell r="E226" t="str">
            <v>MALAVE</v>
          </cell>
        </row>
        <row r="227">
          <cell r="C227" t="str">
            <v>178-15</v>
          </cell>
          <cell r="D227">
            <v>940000</v>
          </cell>
          <cell r="E227" t="str">
            <v>BONDS</v>
          </cell>
        </row>
        <row r="228">
          <cell r="C228" t="str">
            <v>148-15</v>
          </cell>
          <cell r="D228">
            <v>1430000</v>
          </cell>
          <cell r="E228" t="str">
            <v>LEDERHAUSE</v>
          </cell>
        </row>
        <row r="229">
          <cell r="C229" t="str">
            <v>176-15</v>
          </cell>
          <cell r="D229">
            <v>1490000</v>
          </cell>
          <cell r="E229" t="str">
            <v>BUTLER</v>
          </cell>
        </row>
        <row r="230">
          <cell r="C230" t="str">
            <v>183-15</v>
          </cell>
          <cell r="D230">
            <v>880000</v>
          </cell>
          <cell r="E230" t="str">
            <v>STEWART</v>
          </cell>
        </row>
        <row r="231">
          <cell r="C231" t="str">
            <v>123-15</v>
          </cell>
          <cell r="D231">
            <v>1310000</v>
          </cell>
          <cell r="E231" t="str">
            <v>MALAVE</v>
          </cell>
        </row>
        <row r="232">
          <cell r="C232" t="str">
            <v>238-15</v>
          </cell>
          <cell r="D232">
            <v>1440000</v>
          </cell>
          <cell r="E232" t="str">
            <v>HONTZ</v>
          </cell>
        </row>
        <row r="233">
          <cell r="C233" t="str">
            <v>112-15</v>
          </cell>
          <cell r="D233">
            <v>1100000</v>
          </cell>
          <cell r="E233" t="str">
            <v>GEBRETEKLE</v>
          </cell>
        </row>
        <row r="234">
          <cell r="C234" t="str">
            <v>123-16</v>
          </cell>
          <cell r="D234">
            <v>1430000</v>
          </cell>
          <cell r="E234" t="str">
            <v>LEDERHAUSE</v>
          </cell>
        </row>
        <row r="235">
          <cell r="C235" t="str">
            <v>171-15</v>
          </cell>
          <cell r="D235">
            <v>1460000</v>
          </cell>
          <cell r="E235" t="str">
            <v>NELSON</v>
          </cell>
        </row>
        <row r="236">
          <cell r="C236" t="str">
            <v>158-16</v>
          </cell>
          <cell r="D236">
            <v>1770000</v>
          </cell>
          <cell r="E236" t="str">
            <v>BRUDER</v>
          </cell>
        </row>
        <row r="237">
          <cell r="C237" t="str">
            <v>113-15</v>
          </cell>
          <cell r="D237">
            <v>1300000</v>
          </cell>
          <cell r="E237" t="str">
            <v>LEVIN</v>
          </cell>
        </row>
      </sheetData>
      <sheetData sheetId="4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127-17</v>
          </cell>
          <cell r="D1">
            <v>1750000</v>
          </cell>
          <cell r="E1" t="str">
            <v>REBOLETTI</v>
          </cell>
        </row>
        <row r="2">
          <cell r="C2" t="str">
            <v>103-17</v>
          </cell>
          <cell r="D2">
            <v>1110000</v>
          </cell>
          <cell r="E2" t="str">
            <v>STARKS</v>
          </cell>
        </row>
        <row r="3">
          <cell r="C3" t="str">
            <v>113-17</v>
          </cell>
          <cell r="D3">
            <v>1750000</v>
          </cell>
          <cell r="E3" t="str">
            <v>REBOLETTI</v>
          </cell>
        </row>
        <row r="4">
          <cell r="C4" t="str">
            <v>133-17</v>
          </cell>
          <cell r="D4">
            <v>1470000</v>
          </cell>
          <cell r="E4" t="str">
            <v>RIVERA</v>
          </cell>
        </row>
        <row r="5">
          <cell r="C5" t="str">
            <v>159-17</v>
          </cell>
          <cell r="D5">
            <v>1100000</v>
          </cell>
          <cell r="E5" t="str">
            <v>GEBRETEKLE</v>
          </cell>
        </row>
        <row r="6">
          <cell r="C6" t="str">
            <v>233-16</v>
          </cell>
          <cell r="D6">
            <v>1840000</v>
          </cell>
          <cell r="E6" t="str">
            <v>CANFIELD</v>
          </cell>
        </row>
        <row r="7">
          <cell r="C7" t="str">
            <v>189-17</v>
          </cell>
          <cell r="D7">
            <v>1770000</v>
          </cell>
          <cell r="E7" t="str">
            <v>BRUDER</v>
          </cell>
        </row>
        <row r="8">
          <cell r="C8" t="str">
            <v>104-17</v>
          </cell>
          <cell r="D8">
            <v>1110000</v>
          </cell>
          <cell r="E8" t="str">
            <v>STARKS</v>
          </cell>
        </row>
        <row r="9">
          <cell r="C9" t="str">
            <v>158-17</v>
          </cell>
          <cell r="D9">
            <v>1780000</v>
          </cell>
          <cell r="E9" t="str">
            <v>DE LA ROSA</v>
          </cell>
        </row>
        <row r="10">
          <cell r="C10" t="str">
            <v>222-17</v>
          </cell>
          <cell r="D10">
            <v>1810000</v>
          </cell>
          <cell r="E10" t="str">
            <v>NEWELL</v>
          </cell>
        </row>
        <row r="11">
          <cell r="C11" t="str">
            <v>236-17</v>
          </cell>
          <cell r="D11">
            <v>1280000</v>
          </cell>
          <cell r="E11" t="str">
            <v>BARTLETT</v>
          </cell>
        </row>
        <row r="12">
          <cell r="C12" t="str">
            <v>179-17</v>
          </cell>
          <cell r="D12">
            <v>1830000</v>
          </cell>
          <cell r="E12" t="str">
            <v>YORK</v>
          </cell>
        </row>
        <row r="13">
          <cell r="C13" t="str">
            <v>101-18</v>
          </cell>
          <cell r="D13">
            <v>1750000</v>
          </cell>
          <cell r="E13" t="str">
            <v>REBOLETTI</v>
          </cell>
        </row>
        <row r="14">
          <cell r="C14" t="str">
            <v>160-17</v>
          </cell>
          <cell r="D14">
            <v>1100000</v>
          </cell>
          <cell r="E14" t="str">
            <v>GEBRETEKLE</v>
          </cell>
        </row>
        <row r="15">
          <cell r="C15" t="str">
            <v>208-17</v>
          </cell>
          <cell r="D15">
            <v>1830000</v>
          </cell>
          <cell r="E15" t="str">
            <v>YORK</v>
          </cell>
        </row>
        <row r="16">
          <cell r="C16" t="str">
            <v>124-17</v>
          </cell>
          <cell r="D16">
            <v>1260000</v>
          </cell>
          <cell r="E16" t="str">
            <v>ACKERMAN</v>
          </cell>
        </row>
        <row r="17">
          <cell r="C17" t="str">
            <v>239-17</v>
          </cell>
          <cell r="D17">
            <v>1820000</v>
          </cell>
          <cell r="E17" t="str">
            <v>ADANE</v>
          </cell>
        </row>
        <row r="18">
          <cell r="C18" t="str">
            <v>103-17</v>
          </cell>
          <cell r="D18">
            <v>1110000</v>
          </cell>
          <cell r="E18" t="str">
            <v>STARKS</v>
          </cell>
        </row>
        <row r="19">
          <cell r="C19" t="str">
            <v>216-17</v>
          </cell>
          <cell r="D19">
            <v>1500000</v>
          </cell>
          <cell r="E19" t="str">
            <v>GOODNIGHT</v>
          </cell>
        </row>
        <row r="20">
          <cell r="C20" t="str">
            <v>182-17</v>
          </cell>
          <cell r="D20">
            <v>1470000</v>
          </cell>
          <cell r="E20" t="str">
            <v>RIVERA</v>
          </cell>
        </row>
        <row r="21">
          <cell r="C21" t="str">
            <v>226-17</v>
          </cell>
          <cell r="D21">
            <v>1410000</v>
          </cell>
          <cell r="E21" t="str">
            <v>GOLIGHTLY</v>
          </cell>
        </row>
        <row r="22">
          <cell r="C22" t="str">
            <v>170-17</v>
          </cell>
          <cell r="D22">
            <v>1290000</v>
          </cell>
          <cell r="E22" t="str">
            <v>COOLAHAN</v>
          </cell>
        </row>
        <row r="23">
          <cell r="C23" t="str">
            <v>109-18</v>
          </cell>
          <cell r="D23">
            <v>1260000</v>
          </cell>
          <cell r="E23" t="str">
            <v>ACKERMAN</v>
          </cell>
        </row>
        <row r="24">
          <cell r="C24" t="str">
            <v>145-17</v>
          </cell>
          <cell r="D24">
            <v>1110000</v>
          </cell>
          <cell r="E24" t="str">
            <v>STARKS</v>
          </cell>
        </row>
        <row r="25">
          <cell r="C25" t="str">
            <v>218-16</v>
          </cell>
          <cell r="D25">
            <v>1840000</v>
          </cell>
          <cell r="E25" t="str">
            <v>CANFIELD</v>
          </cell>
        </row>
        <row r="26">
          <cell r="C26" t="str">
            <v>237-16</v>
          </cell>
          <cell r="D26">
            <v>1460000</v>
          </cell>
          <cell r="E26" t="str">
            <v>NELSON</v>
          </cell>
        </row>
        <row r="27">
          <cell r="C27" t="str">
            <v>101-17</v>
          </cell>
          <cell r="D27">
            <v>1750000</v>
          </cell>
          <cell r="E27" t="str">
            <v>REBOLETTI</v>
          </cell>
        </row>
        <row r="28">
          <cell r="C28" t="str">
            <v>224-16</v>
          </cell>
          <cell r="D28">
            <v>1500000</v>
          </cell>
          <cell r="E28" t="str">
            <v>GOODNIGHT</v>
          </cell>
        </row>
        <row r="29">
          <cell r="C29" t="str">
            <v>103-17</v>
          </cell>
          <cell r="D29">
            <v>1110000</v>
          </cell>
          <cell r="E29" t="str">
            <v>STARKS</v>
          </cell>
        </row>
        <row r="30">
          <cell r="C30" t="str">
            <v>227-16</v>
          </cell>
          <cell r="D30">
            <v>1280000</v>
          </cell>
          <cell r="E30" t="str">
            <v>BARTLETT</v>
          </cell>
        </row>
        <row r="31">
          <cell r="C31" t="str">
            <v>105-17</v>
          </cell>
          <cell r="D31">
            <v>1470000</v>
          </cell>
          <cell r="E31" t="str">
            <v>RIVERA</v>
          </cell>
        </row>
        <row r="32">
          <cell r="C32" t="str">
            <v>176-17</v>
          </cell>
          <cell r="D32">
            <v>1770000</v>
          </cell>
          <cell r="E32" t="str">
            <v>BRUDER</v>
          </cell>
        </row>
        <row r="33">
          <cell r="C33" t="str">
            <v>119-17</v>
          </cell>
          <cell r="D33">
            <v>1470000</v>
          </cell>
          <cell r="E33" t="str">
            <v>RIVERA</v>
          </cell>
        </row>
        <row r="34">
          <cell r="C34" t="str">
            <v>154-17</v>
          </cell>
          <cell r="D34">
            <v>1470000</v>
          </cell>
          <cell r="E34" t="str">
            <v>RIVERA</v>
          </cell>
        </row>
        <row r="35">
          <cell r="C35" t="str">
            <v>135-17</v>
          </cell>
          <cell r="D35">
            <v>1760000</v>
          </cell>
          <cell r="E35" t="str">
            <v>STRICKLAND</v>
          </cell>
        </row>
        <row r="36">
          <cell r="C36" t="str">
            <v>155-17</v>
          </cell>
          <cell r="D36">
            <v>1800000</v>
          </cell>
          <cell r="E36" t="str">
            <v>CHANDLER</v>
          </cell>
        </row>
        <row r="37">
          <cell r="C37" t="str">
            <v>139-17</v>
          </cell>
          <cell r="D37">
            <v>1800000</v>
          </cell>
          <cell r="E37" t="str">
            <v>CHANDLER</v>
          </cell>
        </row>
        <row r="38">
          <cell r="C38" t="str">
            <v>132-17</v>
          </cell>
          <cell r="D38">
            <v>1110000</v>
          </cell>
          <cell r="E38" t="str">
            <v>STARKS</v>
          </cell>
        </row>
        <row r="39">
          <cell r="C39" t="str">
            <v>172-17</v>
          </cell>
          <cell r="D39">
            <v>1780000</v>
          </cell>
          <cell r="E39" t="str">
            <v>DE LA ROSA</v>
          </cell>
        </row>
        <row r="40">
          <cell r="C40" t="str">
            <v>102-17</v>
          </cell>
          <cell r="D40">
            <v>1750000</v>
          </cell>
          <cell r="E40" t="str">
            <v>REBOLETTI</v>
          </cell>
        </row>
        <row r="41">
          <cell r="C41" t="str">
            <v>215-17</v>
          </cell>
          <cell r="D41">
            <v>1500000</v>
          </cell>
          <cell r="E41" t="str">
            <v>GOODNIGHT</v>
          </cell>
        </row>
        <row r="42">
          <cell r="C42" t="str">
            <v>235-16</v>
          </cell>
          <cell r="D42">
            <v>1280000</v>
          </cell>
          <cell r="E42" t="str">
            <v>BARTLETT</v>
          </cell>
        </row>
        <row r="43">
          <cell r="C43" t="str">
            <v>225-17</v>
          </cell>
          <cell r="D43">
            <v>1410000</v>
          </cell>
          <cell r="E43" t="str">
            <v>GOLIGHTLY</v>
          </cell>
        </row>
        <row r="44">
          <cell r="C44" t="str">
            <v>202-17</v>
          </cell>
          <cell r="D44">
            <v>1500000</v>
          </cell>
          <cell r="E44" t="str">
            <v>GOODNIGHT</v>
          </cell>
        </row>
        <row r="45">
          <cell r="C45" t="str">
            <v>244-17</v>
          </cell>
          <cell r="D45">
            <v>1280000</v>
          </cell>
          <cell r="E45" t="str">
            <v>BARTLETT</v>
          </cell>
        </row>
        <row r="46">
          <cell r="C46" t="str">
            <v>178-17</v>
          </cell>
          <cell r="D46">
            <v>1120000</v>
          </cell>
          <cell r="E46" t="str">
            <v>LOCKLEAR</v>
          </cell>
        </row>
        <row r="47">
          <cell r="C47" t="str">
            <v>111-18</v>
          </cell>
          <cell r="D47">
            <v>1770000</v>
          </cell>
          <cell r="E47" t="str">
            <v>BRUDER</v>
          </cell>
        </row>
        <row r="48">
          <cell r="C48" t="str">
            <v>115-17</v>
          </cell>
          <cell r="D48">
            <v>1100000</v>
          </cell>
          <cell r="E48" t="str">
            <v>GEBRETEKLE</v>
          </cell>
        </row>
        <row r="49">
          <cell r="C49" t="str">
            <v>114-18</v>
          </cell>
          <cell r="D49">
            <v>1750000</v>
          </cell>
          <cell r="E49" t="str">
            <v>REBOLETTI</v>
          </cell>
        </row>
        <row r="50">
          <cell r="C50" t="str">
            <v>116-18</v>
          </cell>
          <cell r="D50">
            <v>1800000</v>
          </cell>
          <cell r="E50" t="str">
            <v>CHANDLER</v>
          </cell>
        </row>
        <row r="51">
          <cell r="C51" t="str">
            <v>121-18</v>
          </cell>
          <cell r="D51">
            <v>1760000</v>
          </cell>
          <cell r="E51" t="str">
            <v>STRICKLAND</v>
          </cell>
        </row>
        <row r="52">
          <cell r="C52" t="str">
            <v>125-18</v>
          </cell>
          <cell r="D52">
            <v>1770000</v>
          </cell>
          <cell r="E52" t="str">
            <v>BRUDER</v>
          </cell>
        </row>
        <row r="53">
          <cell r="C53" t="str">
            <v>109-17</v>
          </cell>
          <cell r="D53">
            <v>1260000</v>
          </cell>
          <cell r="E53" t="str">
            <v>ACKERMAN</v>
          </cell>
        </row>
        <row r="54">
          <cell r="C54" t="str">
            <v>112-18</v>
          </cell>
          <cell r="D54">
            <v>1770000</v>
          </cell>
          <cell r="E54" t="str">
            <v>BRUDER</v>
          </cell>
        </row>
        <row r="55">
          <cell r="C55" t="str">
            <v>146-17</v>
          </cell>
          <cell r="D55">
            <v>1110000</v>
          </cell>
          <cell r="E55" t="str">
            <v>STARKS</v>
          </cell>
        </row>
        <row r="56">
          <cell r="C56" t="str">
            <v>123-18</v>
          </cell>
          <cell r="D56">
            <v>1260000</v>
          </cell>
          <cell r="E56" t="str">
            <v>ACKERMAN</v>
          </cell>
        </row>
        <row r="57">
          <cell r="C57" t="str">
            <v>157-17</v>
          </cell>
          <cell r="D57">
            <v>1780000</v>
          </cell>
          <cell r="E57" t="str">
            <v>DE LA ROSA</v>
          </cell>
        </row>
        <row r="58">
          <cell r="C58" t="str">
            <v>111-18</v>
          </cell>
          <cell r="D58">
            <v>1770000</v>
          </cell>
          <cell r="E58" t="str">
            <v>BRUDER</v>
          </cell>
        </row>
        <row r="59">
          <cell r="C59" t="str">
            <v>169-17</v>
          </cell>
          <cell r="D59">
            <v>1290000</v>
          </cell>
          <cell r="E59" t="str">
            <v>COOLAHAN</v>
          </cell>
        </row>
        <row r="60">
          <cell r="C60" t="str">
            <v>237-17</v>
          </cell>
          <cell r="D60">
            <v>1810000</v>
          </cell>
          <cell r="E60" t="str">
            <v>NEWELL</v>
          </cell>
        </row>
        <row r="61">
          <cell r="C61" t="str">
            <v>199-17</v>
          </cell>
          <cell r="D61">
            <v>1780000</v>
          </cell>
          <cell r="E61" t="str">
            <v>DE LA ROSA</v>
          </cell>
        </row>
        <row r="62">
          <cell r="C62" t="str">
            <v>184-17</v>
          </cell>
          <cell r="D62">
            <v>1290000</v>
          </cell>
          <cell r="E62" t="str">
            <v>COOLAHAN</v>
          </cell>
        </row>
        <row r="63">
          <cell r="C63" t="str">
            <v>192-17</v>
          </cell>
          <cell r="D63">
            <v>1120000</v>
          </cell>
          <cell r="E63" t="str">
            <v>LOCKLEAR</v>
          </cell>
        </row>
        <row r="64">
          <cell r="C64" t="str">
            <v>183-17</v>
          </cell>
          <cell r="D64">
            <v>1290000</v>
          </cell>
          <cell r="E64" t="str">
            <v>COOLAHAN</v>
          </cell>
        </row>
        <row r="65">
          <cell r="C65" t="str">
            <v>209-17</v>
          </cell>
          <cell r="D65">
            <v>1810000</v>
          </cell>
          <cell r="E65" t="str">
            <v>NEWELL</v>
          </cell>
        </row>
        <row r="66">
          <cell r="C66" t="str">
            <v>173-17</v>
          </cell>
          <cell r="D66">
            <v>1340000</v>
          </cell>
          <cell r="E66" t="str">
            <v>BEAM</v>
          </cell>
        </row>
        <row r="67">
          <cell r="C67" t="str">
            <v>229-17</v>
          </cell>
          <cell r="D67">
            <v>1810000</v>
          </cell>
          <cell r="E67" t="str">
            <v>NEWELL</v>
          </cell>
        </row>
        <row r="68">
          <cell r="C68" t="str">
            <v>167-17</v>
          </cell>
          <cell r="D68">
            <v>1470000</v>
          </cell>
          <cell r="E68" t="str">
            <v>RIVERA</v>
          </cell>
        </row>
        <row r="69">
          <cell r="C69" t="str">
            <v>140-17</v>
          </cell>
          <cell r="D69">
            <v>1800000</v>
          </cell>
          <cell r="E69" t="str">
            <v>CHANDLER</v>
          </cell>
        </row>
        <row r="70">
          <cell r="C70" t="str">
            <v>153-17</v>
          </cell>
          <cell r="D70">
            <v>1470000</v>
          </cell>
          <cell r="E70" t="str">
            <v>RIVERA</v>
          </cell>
        </row>
        <row r="71">
          <cell r="C71" t="str">
            <v>163-17</v>
          </cell>
          <cell r="D71">
            <v>1120000</v>
          </cell>
          <cell r="E71" t="str">
            <v>LOCKLEAR</v>
          </cell>
        </row>
        <row r="72">
          <cell r="C72" t="str">
            <v>131-17</v>
          </cell>
          <cell r="D72">
            <v>1110000</v>
          </cell>
          <cell r="E72" t="str">
            <v>STARKS</v>
          </cell>
        </row>
        <row r="73">
          <cell r="C73" t="str">
            <v>175-17</v>
          </cell>
          <cell r="D73">
            <v>1770000</v>
          </cell>
          <cell r="E73" t="str">
            <v>BRUDER</v>
          </cell>
        </row>
        <row r="74">
          <cell r="C74" t="str">
            <v>116-17</v>
          </cell>
          <cell r="D74">
            <v>1100000</v>
          </cell>
          <cell r="E74" t="str">
            <v>GEBRETEKLE</v>
          </cell>
        </row>
        <row r="75">
          <cell r="C75" t="str">
            <v>113-18</v>
          </cell>
          <cell r="D75">
            <v>1750000</v>
          </cell>
          <cell r="E75" t="str">
            <v>REBOLETTI</v>
          </cell>
        </row>
        <row r="76">
          <cell r="C76" t="str">
            <v>224-16</v>
          </cell>
          <cell r="D76">
            <v>1500000</v>
          </cell>
          <cell r="E76" t="str">
            <v>GOODNIGHT</v>
          </cell>
        </row>
        <row r="77">
          <cell r="C77" t="str">
            <v>108-17</v>
          </cell>
          <cell r="D77">
            <v>1760000</v>
          </cell>
          <cell r="E77" t="str">
            <v>STRICKLAND</v>
          </cell>
        </row>
        <row r="78">
          <cell r="C78" t="str">
            <v>ROJAS-16</v>
          </cell>
          <cell r="D78">
            <v>0</v>
          </cell>
          <cell r="E78" t="str">
            <v>HAUSER</v>
          </cell>
        </row>
        <row r="79">
          <cell r="C79" t="str">
            <v>122-17</v>
          </cell>
          <cell r="D79">
            <v>1760000</v>
          </cell>
          <cell r="E79" t="str">
            <v>STRICKLAND</v>
          </cell>
        </row>
        <row r="80">
          <cell r="C80" t="str">
            <v>243-17</v>
          </cell>
          <cell r="D80">
            <v>1280000</v>
          </cell>
          <cell r="E80" t="str">
            <v>BARTLETT</v>
          </cell>
        </row>
        <row r="81">
          <cell r="C81" t="str">
            <v>160-17</v>
          </cell>
          <cell r="D81">
            <v>1100000</v>
          </cell>
          <cell r="E81" t="str">
            <v>GEBRETEKLE</v>
          </cell>
        </row>
        <row r="82">
          <cell r="C82" t="str">
            <v>239-17</v>
          </cell>
          <cell r="D82">
            <v>1820000</v>
          </cell>
          <cell r="E82" t="str">
            <v>ADANE</v>
          </cell>
        </row>
        <row r="83">
          <cell r="C83" t="str">
            <v>164-17</v>
          </cell>
          <cell r="D83">
            <v>1120000</v>
          </cell>
          <cell r="E83" t="str">
            <v>LOCKLEAR</v>
          </cell>
        </row>
        <row r="84">
          <cell r="C84" t="str">
            <v>149-17</v>
          </cell>
          <cell r="D84">
            <v>1760000</v>
          </cell>
          <cell r="E84" t="str">
            <v>STRICKLAND</v>
          </cell>
        </row>
        <row r="85">
          <cell r="C85" t="str">
            <v>212-17</v>
          </cell>
          <cell r="D85">
            <v>1290000</v>
          </cell>
          <cell r="E85" t="str">
            <v>COOLAHAN</v>
          </cell>
        </row>
        <row r="86">
          <cell r="C86" t="str">
            <v>145-17</v>
          </cell>
          <cell r="D86">
            <v>1110000</v>
          </cell>
          <cell r="E86" t="str">
            <v>STARKS</v>
          </cell>
        </row>
        <row r="87">
          <cell r="C87" t="str">
            <v>232-17</v>
          </cell>
          <cell r="D87">
            <v>1820000</v>
          </cell>
          <cell r="E87" t="str">
            <v>ADANE</v>
          </cell>
        </row>
        <row r="88">
          <cell r="C88" t="str">
            <v>233-16</v>
          </cell>
          <cell r="D88">
            <v>1840000</v>
          </cell>
          <cell r="E88" t="str">
            <v>CANFIELD</v>
          </cell>
        </row>
        <row r="89">
          <cell r="C89" t="str">
            <v>105-18</v>
          </cell>
          <cell r="D89">
            <v>1740000</v>
          </cell>
          <cell r="E89" t="str">
            <v>STORY</v>
          </cell>
        </row>
        <row r="90">
          <cell r="C90" t="str">
            <v>228-16</v>
          </cell>
          <cell r="D90">
            <v>1280000</v>
          </cell>
          <cell r="E90" t="str">
            <v>BARTLETT</v>
          </cell>
        </row>
        <row r="91">
          <cell r="C91" t="str">
            <v>110-18</v>
          </cell>
          <cell r="D91">
            <v>1260000</v>
          </cell>
          <cell r="E91" t="str">
            <v>ACKERMAN</v>
          </cell>
        </row>
        <row r="92">
          <cell r="C92" t="str">
            <v>234-17</v>
          </cell>
          <cell r="D92">
            <v>1410000</v>
          </cell>
          <cell r="E92" t="str">
            <v>GOLIGHTLY</v>
          </cell>
        </row>
        <row r="93">
          <cell r="C93" t="str">
            <v>117-18</v>
          </cell>
          <cell r="D93">
            <v>1110000</v>
          </cell>
          <cell r="E93" t="str">
            <v>STARKS</v>
          </cell>
        </row>
        <row r="94">
          <cell r="C94" t="str">
            <v>215-17</v>
          </cell>
          <cell r="D94">
            <v>1500000</v>
          </cell>
          <cell r="E94" t="str">
            <v>GOODNIGHT</v>
          </cell>
        </row>
        <row r="95">
          <cell r="C95" t="str">
            <v>114-17</v>
          </cell>
          <cell r="D95">
            <v>1750000</v>
          </cell>
          <cell r="E95" t="str">
            <v>REBOLETTI</v>
          </cell>
        </row>
        <row r="96">
          <cell r="C96" t="str">
            <v>206-17</v>
          </cell>
          <cell r="D96">
            <v>1340000</v>
          </cell>
          <cell r="E96" t="str">
            <v>BEAM</v>
          </cell>
        </row>
        <row r="97">
          <cell r="C97" t="str">
            <v>118-17</v>
          </cell>
          <cell r="D97">
            <v>1110000</v>
          </cell>
          <cell r="E97" t="str">
            <v>STARKS</v>
          </cell>
        </row>
        <row r="98">
          <cell r="C98" t="str">
            <v>194-17</v>
          </cell>
          <cell r="D98">
            <v>1830000</v>
          </cell>
          <cell r="E98" t="str">
            <v>YORK</v>
          </cell>
        </row>
        <row r="99">
          <cell r="C99" t="str">
            <v>143-17</v>
          </cell>
          <cell r="D99">
            <v>1100000</v>
          </cell>
          <cell r="E99" t="str">
            <v>GEBRETEKLE</v>
          </cell>
        </row>
        <row r="100">
          <cell r="C100" t="str">
            <v>197-17</v>
          </cell>
          <cell r="D100">
            <v>1290000</v>
          </cell>
          <cell r="E100" t="str">
            <v>COOLAHAN</v>
          </cell>
        </row>
        <row r="101">
          <cell r="C101" t="str">
            <v>152-17</v>
          </cell>
          <cell r="D101">
            <v>1260000</v>
          </cell>
          <cell r="E101" t="str">
            <v>ACKERMAN</v>
          </cell>
        </row>
        <row r="102">
          <cell r="C102" t="str">
            <v>191-17</v>
          </cell>
          <cell r="D102">
            <v>1120000</v>
          </cell>
          <cell r="E102" t="str">
            <v>LOCKLEAR</v>
          </cell>
        </row>
        <row r="103">
          <cell r="C103" t="str">
            <v>166-17</v>
          </cell>
          <cell r="D103">
            <v>1830000</v>
          </cell>
          <cell r="E103" t="str">
            <v>YORK</v>
          </cell>
        </row>
        <row r="104">
          <cell r="C104" t="str">
            <v>222-16</v>
          </cell>
          <cell r="D104">
            <v>1460000</v>
          </cell>
          <cell r="E104" t="str">
            <v>NELSON</v>
          </cell>
        </row>
        <row r="105">
          <cell r="C105" t="str">
            <v>168-17</v>
          </cell>
          <cell r="D105">
            <v>1470000</v>
          </cell>
          <cell r="E105" t="str">
            <v>RIVERA</v>
          </cell>
        </row>
        <row r="106">
          <cell r="C106" t="str">
            <v>221-16</v>
          </cell>
          <cell r="D106">
            <v>1460000</v>
          </cell>
          <cell r="E106" t="str">
            <v>NELSON</v>
          </cell>
        </row>
        <row r="107">
          <cell r="C107" t="str">
            <v>205-17</v>
          </cell>
          <cell r="D107">
            <v>1340000</v>
          </cell>
          <cell r="E107" t="str">
            <v>BEAM</v>
          </cell>
        </row>
        <row r="108">
          <cell r="C108" t="str">
            <v>214-17</v>
          </cell>
          <cell r="D108">
            <v>1820000</v>
          </cell>
          <cell r="E108" t="str">
            <v>ADANE</v>
          </cell>
        </row>
        <row r="109">
          <cell r="C109" t="str">
            <v>210-17</v>
          </cell>
          <cell r="D109">
            <v>1810000</v>
          </cell>
          <cell r="E109" t="str">
            <v>NEWELL</v>
          </cell>
        </row>
        <row r="110">
          <cell r="C110" t="str">
            <v>211-17</v>
          </cell>
          <cell r="D110">
            <v>1290000</v>
          </cell>
          <cell r="E110" t="str">
            <v>COOLAHAN</v>
          </cell>
        </row>
        <row r="111">
          <cell r="C111" t="str">
            <v>217-17</v>
          </cell>
          <cell r="D111">
            <v>1410000</v>
          </cell>
          <cell r="E111" t="str">
            <v>GOLIGHTLY</v>
          </cell>
        </row>
        <row r="112">
          <cell r="C112" t="str">
            <v>201-17</v>
          </cell>
          <cell r="D112">
            <v>1500000</v>
          </cell>
          <cell r="E112" t="str">
            <v>GOODNIGHT</v>
          </cell>
        </row>
        <row r="113">
          <cell r="C113" t="str">
            <v>218-17</v>
          </cell>
          <cell r="D113">
            <v>1410000</v>
          </cell>
          <cell r="E113" t="str">
            <v>GOLIGHTLY</v>
          </cell>
        </row>
        <row r="114">
          <cell r="C114" t="str">
            <v>201-17</v>
          </cell>
          <cell r="D114">
            <v>1500000</v>
          </cell>
          <cell r="E114" t="str">
            <v>GOODNIGHT</v>
          </cell>
        </row>
        <row r="115">
          <cell r="C115" t="str">
            <v>233-17</v>
          </cell>
          <cell r="D115">
            <v>1410000</v>
          </cell>
          <cell r="E115" t="str">
            <v>GOLIGHTLY</v>
          </cell>
        </row>
        <row r="116">
          <cell r="C116" t="str">
            <v>195-17</v>
          </cell>
          <cell r="D116">
            <v>1470000</v>
          </cell>
          <cell r="E116" t="str">
            <v>RIVERA</v>
          </cell>
        </row>
        <row r="117">
          <cell r="C117" t="str">
            <v>120-18</v>
          </cell>
          <cell r="D117">
            <v>1470000</v>
          </cell>
          <cell r="E117" t="str">
            <v>RIVERA</v>
          </cell>
        </row>
        <row r="118">
          <cell r="C118" t="str">
            <v>180-17</v>
          </cell>
          <cell r="D118">
            <v>1830000</v>
          </cell>
          <cell r="E118" t="str">
            <v>YORK</v>
          </cell>
        </row>
        <row r="119">
          <cell r="C119" t="str">
            <v>229-16</v>
          </cell>
          <cell r="D119">
            <v>1460000</v>
          </cell>
          <cell r="E119" t="str">
            <v>NELSON</v>
          </cell>
        </row>
        <row r="120">
          <cell r="C120" t="str">
            <v>174-17</v>
          </cell>
          <cell r="D120">
            <v>1340000</v>
          </cell>
          <cell r="E120" t="str">
            <v>BEAM</v>
          </cell>
        </row>
        <row r="121">
          <cell r="C121" t="str">
            <v>105-17</v>
          </cell>
          <cell r="D121">
            <v>1470000</v>
          </cell>
          <cell r="E121" t="str">
            <v>RIVERA</v>
          </cell>
        </row>
        <row r="122">
          <cell r="C122" t="str">
            <v>143-17</v>
          </cell>
          <cell r="D122">
            <v>1100000</v>
          </cell>
          <cell r="E122" t="str">
            <v>GEBRETEKLE</v>
          </cell>
        </row>
        <row r="123">
          <cell r="C123" t="str">
            <v>107-17</v>
          </cell>
          <cell r="D123">
            <v>1760000</v>
          </cell>
          <cell r="E123" t="str">
            <v>STRICKLAND</v>
          </cell>
        </row>
        <row r="124">
          <cell r="C124" t="str">
            <v>120-17</v>
          </cell>
          <cell r="D124">
            <v>1470000</v>
          </cell>
          <cell r="E124" t="str">
            <v>RIVERA</v>
          </cell>
        </row>
        <row r="125">
          <cell r="C125" t="str">
            <v>106-17</v>
          </cell>
          <cell r="D125">
            <v>1470000</v>
          </cell>
          <cell r="E125" t="str">
            <v>RIVERA</v>
          </cell>
        </row>
        <row r="126">
          <cell r="C126" t="str">
            <v>187-17</v>
          </cell>
          <cell r="D126">
            <v>1500000</v>
          </cell>
          <cell r="E126" t="str">
            <v>GOODNIGHT</v>
          </cell>
        </row>
        <row r="127">
          <cell r="C127" t="str">
            <v>121-17</v>
          </cell>
          <cell r="D127">
            <v>1760000</v>
          </cell>
          <cell r="E127" t="str">
            <v>STRICKLAND</v>
          </cell>
        </row>
        <row r="128">
          <cell r="C128" t="str">
            <v>149-17</v>
          </cell>
          <cell r="D128">
            <v>1760000</v>
          </cell>
          <cell r="E128" t="str">
            <v>STRICKLAND</v>
          </cell>
        </row>
        <row r="129">
          <cell r="C129" t="str">
            <v>126-17</v>
          </cell>
          <cell r="D129">
            <v>1800000</v>
          </cell>
          <cell r="E129" t="str">
            <v>CHANDLER</v>
          </cell>
        </row>
        <row r="130">
          <cell r="C130" t="str">
            <v>117-17</v>
          </cell>
          <cell r="D130">
            <v>1110000</v>
          </cell>
          <cell r="E130" t="str">
            <v>STARKS</v>
          </cell>
        </row>
        <row r="131">
          <cell r="C131" t="str">
            <v>130-17</v>
          </cell>
          <cell r="D131">
            <v>1100000</v>
          </cell>
          <cell r="E131" t="str">
            <v>GEBRETEKLE</v>
          </cell>
        </row>
        <row r="132">
          <cell r="C132" t="str">
            <v>225-16</v>
          </cell>
          <cell r="D132">
            <v>1840000</v>
          </cell>
          <cell r="E132" t="str">
            <v>CANFIELD</v>
          </cell>
        </row>
        <row r="133">
          <cell r="C133" t="str">
            <v>147-17</v>
          </cell>
          <cell r="D133">
            <v>1470000</v>
          </cell>
          <cell r="E133" t="str">
            <v>RIVERA</v>
          </cell>
        </row>
        <row r="134">
          <cell r="C134" t="str">
            <v>104-18</v>
          </cell>
          <cell r="D134">
            <v>1110000</v>
          </cell>
          <cell r="E134" t="str">
            <v>STARKS</v>
          </cell>
        </row>
        <row r="135">
          <cell r="C135" t="str">
            <v>150-17</v>
          </cell>
          <cell r="D135">
            <v>1760000</v>
          </cell>
          <cell r="E135" t="str">
            <v>STRICKLAND</v>
          </cell>
        </row>
        <row r="136">
          <cell r="C136" t="str">
            <v>107-18</v>
          </cell>
          <cell r="D136">
            <v>1760000</v>
          </cell>
          <cell r="E136" t="str">
            <v>STRICKLAND</v>
          </cell>
        </row>
        <row r="137">
          <cell r="C137" t="str">
            <v>188-17</v>
          </cell>
          <cell r="D137">
            <v>1500000</v>
          </cell>
          <cell r="E137" t="str">
            <v>GOODNIGHT</v>
          </cell>
        </row>
        <row r="138">
          <cell r="C138" t="str">
            <v>204-17</v>
          </cell>
          <cell r="D138">
            <v>1770000</v>
          </cell>
          <cell r="E138" t="str">
            <v>BRUDER</v>
          </cell>
        </row>
        <row r="139">
          <cell r="C139" t="str">
            <v>220-17</v>
          </cell>
          <cell r="D139">
            <v>1280000</v>
          </cell>
          <cell r="E139" t="str">
            <v>BARTLETT</v>
          </cell>
        </row>
        <row r="140">
          <cell r="C140" t="str">
            <v>223-17</v>
          </cell>
          <cell r="D140">
            <v>1820000</v>
          </cell>
          <cell r="E140" t="str">
            <v>ADANE</v>
          </cell>
        </row>
        <row r="141">
          <cell r="C141" t="str">
            <v>103-18</v>
          </cell>
          <cell r="D141">
            <v>1110000</v>
          </cell>
          <cell r="E141" t="str">
            <v>STARKS</v>
          </cell>
        </row>
        <row r="142">
          <cell r="C142" t="str">
            <v>207-17</v>
          </cell>
          <cell r="D142">
            <v>1830000</v>
          </cell>
          <cell r="E142" t="str">
            <v>YORK</v>
          </cell>
        </row>
        <row r="143">
          <cell r="C143" t="str">
            <v>133-17</v>
          </cell>
          <cell r="D143">
            <v>1470000</v>
          </cell>
          <cell r="E143" t="str">
            <v>RIVERA</v>
          </cell>
        </row>
        <row r="144">
          <cell r="C144" t="str">
            <v>186-17</v>
          </cell>
          <cell r="D144">
            <v>1780000</v>
          </cell>
          <cell r="E144" t="str">
            <v>DE LA ROSA</v>
          </cell>
        </row>
        <row r="145">
          <cell r="C145" t="str">
            <v>134-17</v>
          </cell>
          <cell r="D145">
            <v>1470000</v>
          </cell>
          <cell r="E145" t="str">
            <v>RIVERA</v>
          </cell>
        </row>
        <row r="146">
          <cell r="C146" t="str">
            <v>118-18</v>
          </cell>
          <cell r="D146">
            <v>1110000</v>
          </cell>
          <cell r="E146" t="str">
            <v>STARKS</v>
          </cell>
        </row>
        <row r="147">
          <cell r="C147" t="str">
            <v>171-17</v>
          </cell>
          <cell r="D147">
            <v>1780000</v>
          </cell>
          <cell r="E147" t="str">
            <v>DE LA ROSA</v>
          </cell>
        </row>
        <row r="148">
          <cell r="C148" t="str">
            <v>119-18</v>
          </cell>
          <cell r="D148">
            <v>1740000</v>
          </cell>
          <cell r="E148" t="str">
            <v>STORY</v>
          </cell>
        </row>
        <row r="149">
          <cell r="C149" t="str">
            <v>181-17</v>
          </cell>
          <cell r="D149">
            <v>1470000</v>
          </cell>
          <cell r="E149" t="str">
            <v>RIVERA</v>
          </cell>
        </row>
        <row r="150">
          <cell r="C150" t="str">
            <v>219-17</v>
          </cell>
          <cell r="D150">
            <v>1280000</v>
          </cell>
          <cell r="E150" t="str">
            <v>BARTLETT</v>
          </cell>
        </row>
        <row r="151">
          <cell r="C151" t="str">
            <v>227-17</v>
          </cell>
          <cell r="D151">
            <v>1280000</v>
          </cell>
          <cell r="E151" t="str">
            <v>BARTLETT</v>
          </cell>
        </row>
        <row r="152">
          <cell r="C152" t="str">
            <v>230-17</v>
          </cell>
          <cell r="D152">
            <v>1810000</v>
          </cell>
          <cell r="E152" t="str">
            <v>NEWELL</v>
          </cell>
        </row>
        <row r="153">
          <cell r="C153" t="str">
            <v>235-17</v>
          </cell>
          <cell r="D153">
            <v>1280000</v>
          </cell>
          <cell r="E153" t="str">
            <v>BARTLETT</v>
          </cell>
        </row>
        <row r="154">
          <cell r="C154" t="str">
            <v>224-17</v>
          </cell>
          <cell r="D154">
            <v>1820000</v>
          </cell>
          <cell r="E154" t="str">
            <v>ADANE</v>
          </cell>
        </row>
        <row r="155">
          <cell r="C155" t="str">
            <v>240-17</v>
          </cell>
          <cell r="D155">
            <v>1820000</v>
          </cell>
          <cell r="E155" t="str">
            <v>ADANE</v>
          </cell>
        </row>
        <row r="156">
          <cell r="C156" t="str">
            <v>228-17</v>
          </cell>
          <cell r="D156">
            <v>1280000</v>
          </cell>
          <cell r="E156" t="str">
            <v>BARTLETT</v>
          </cell>
        </row>
        <row r="157">
          <cell r="C157" t="str">
            <v>141-17</v>
          </cell>
          <cell r="D157">
            <v>1750000</v>
          </cell>
          <cell r="E157" t="str">
            <v>REBOLETTI</v>
          </cell>
        </row>
        <row r="158">
          <cell r="C158" t="str">
            <v>200-17</v>
          </cell>
          <cell r="D158">
            <v>1780000</v>
          </cell>
          <cell r="E158" t="str">
            <v>DE LA ROSA</v>
          </cell>
        </row>
        <row r="159">
          <cell r="C159" t="str">
            <v>203-17</v>
          </cell>
          <cell r="D159">
            <v>1770000</v>
          </cell>
          <cell r="E159" t="str">
            <v>BRUDER</v>
          </cell>
        </row>
        <row r="160">
          <cell r="C160" t="str">
            <v>196-17</v>
          </cell>
          <cell r="D160">
            <v>1470000</v>
          </cell>
          <cell r="E160" t="str">
            <v>RIVERA</v>
          </cell>
        </row>
        <row r="161">
          <cell r="C161" t="str">
            <v>213-17</v>
          </cell>
          <cell r="D161">
            <v>1820000</v>
          </cell>
          <cell r="E161" t="str">
            <v>ADANE</v>
          </cell>
        </row>
        <row r="162">
          <cell r="C162" t="str">
            <v>177-17</v>
          </cell>
          <cell r="D162">
            <v>1120000</v>
          </cell>
          <cell r="E162" t="str">
            <v>LOCKLEAR</v>
          </cell>
        </row>
        <row r="163">
          <cell r="C163" t="str">
            <v>231-17</v>
          </cell>
          <cell r="D163">
            <v>1820000</v>
          </cell>
          <cell r="E163" t="str">
            <v>ADANE</v>
          </cell>
        </row>
        <row r="164">
          <cell r="C164" t="str">
            <v>106-18</v>
          </cell>
          <cell r="D164">
            <v>1740000</v>
          </cell>
          <cell r="E164" t="str">
            <v>STORY</v>
          </cell>
        </row>
        <row r="165">
          <cell r="C165" t="str">
            <v>238-17</v>
          </cell>
          <cell r="D165">
            <v>1810000</v>
          </cell>
          <cell r="E165" t="str">
            <v>NEWELL</v>
          </cell>
        </row>
        <row r="166">
          <cell r="C166" t="str">
            <v>102-18</v>
          </cell>
          <cell r="D166">
            <v>1750000</v>
          </cell>
          <cell r="E166" t="str">
            <v>REBOLETTI</v>
          </cell>
        </row>
        <row r="167">
          <cell r="C167" t="str">
            <v>108-18</v>
          </cell>
          <cell r="D167">
            <v>1760000</v>
          </cell>
          <cell r="E167" t="str">
            <v>STRICKLAND</v>
          </cell>
        </row>
        <row r="168">
          <cell r="C168" t="str">
            <v>228-17</v>
          </cell>
          <cell r="D168">
            <v>1280000</v>
          </cell>
          <cell r="E168" t="str">
            <v>BARTLETT</v>
          </cell>
        </row>
        <row r="169">
          <cell r="C169" t="str">
            <v>233-16</v>
          </cell>
          <cell r="D169">
            <v>1840000</v>
          </cell>
          <cell r="E169" t="str">
            <v>CANFIELD</v>
          </cell>
        </row>
        <row r="170">
          <cell r="C170" t="str">
            <v>185-17</v>
          </cell>
          <cell r="D170">
            <v>1780000</v>
          </cell>
          <cell r="E170" t="str">
            <v>DE LA ROSA</v>
          </cell>
        </row>
        <row r="171">
          <cell r="C171" t="str">
            <v>148-17</v>
          </cell>
          <cell r="D171">
            <v>1470000</v>
          </cell>
          <cell r="E171" t="str">
            <v>RIVERA</v>
          </cell>
        </row>
        <row r="172">
          <cell r="C172" t="str">
            <v>136-17</v>
          </cell>
          <cell r="D172">
            <v>1760000</v>
          </cell>
          <cell r="E172" t="str">
            <v>STRICKLAND</v>
          </cell>
        </row>
        <row r="173">
          <cell r="C173" t="str">
            <v>187-17</v>
          </cell>
          <cell r="D173">
            <v>1500000</v>
          </cell>
          <cell r="E173" t="str">
            <v>GOODNIGHT</v>
          </cell>
        </row>
        <row r="174">
          <cell r="C174" t="str">
            <v>128-17</v>
          </cell>
          <cell r="D174">
            <v>1750000</v>
          </cell>
          <cell r="E174" t="str">
            <v>REBOLETTI</v>
          </cell>
        </row>
        <row r="175">
          <cell r="C175" t="str">
            <v>190-17</v>
          </cell>
          <cell r="D175">
            <v>1770000</v>
          </cell>
          <cell r="E175" t="str">
            <v>BRUDER</v>
          </cell>
        </row>
        <row r="176">
          <cell r="C176" t="str">
            <v>123-17</v>
          </cell>
          <cell r="D176">
            <v>1260000</v>
          </cell>
          <cell r="E176" t="str">
            <v>ACKERMAN</v>
          </cell>
        </row>
        <row r="177">
          <cell r="C177" t="str">
            <v>198-17</v>
          </cell>
          <cell r="D177">
            <v>1290000</v>
          </cell>
          <cell r="E177" t="str">
            <v>COOLAHAN</v>
          </cell>
        </row>
        <row r="178">
          <cell r="C178" t="str">
            <v>165-17</v>
          </cell>
          <cell r="D178">
            <v>1830000</v>
          </cell>
          <cell r="E178" t="str">
            <v>YORK</v>
          </cell>
        </row>
        <row r="179">
          <cell r="C179" t="str">
            <v>239-17</v>
          </cell>
          <cell r="D179">
            <v>1820000</v>
          </cell>
          <cell r="E179" t="str">
            <v>ADANE</v>
          </cell>
        </row>
        <row r="180">
          <cell r="C180" t="str">
            <v>138-17</v>
          </cell>
          <cell r="D180">
            <v>1260000</v>
          </cell>
          <cell r="E180" t="str">
            <v>ACKERMAN</v>
          </cell>
        </row>
        <row r="181">
          <cell r="C181" t="str">
            <v>144-17</v>
          </cell>
          <cell r="D181">
            <v>1100000</v>
          </cell>
          <cell r="E181" t="str">
            <v>GEBRETEKLE</v>
          </cell>
        </row>
        <row r="182">
          <cell r="C182" t="str">
            <v>119-17</v>
          </cell>
          <cell r="D182">
            <v>1470000</v>
          </cell>
          <cell r="E182" t="str">
            <v>RIVERA</v>
          </cell>
        </row>
        <row r="183">
          <cell r="C183" t="str">
            <v>151-17</v>
          </cell>
          <cell r="D183">
            <v>1260000</v>
          </cell>
          <cell r="E183" t="str">
            <v>ACKERMAN</v>
          </cell>
        </row>
        <row r="184">
          <cell r="C184" t="str">
            <v>112-17</v>
          </cell>
          <cell r="D184">
            <v>1800000</v>
          </cell>
          <cell r="E184" t="str">
            <v>CHANDLER</v>
          </cell>
        </row>
        <row r="185">
          <cell r="C185" t="str">
            <v>193-17</v>
          </cell>
          <cell r="D185">
            <v>1830000</v>
          </cell>
          <cell r="E185" t="str">
            <v>YORK</v>
          </cell>
        </row>
        <row r="186">
          <cell r="C186" t="str">
            <v>231-16</v>
          </cell>
          <cell r="D186">
            <v>1500000</v>
          </cell>
          <cell r="E186" t="str">
            <v>GOODNIGHT</v>
          </cell>
        </row>
        <row r="187">
          <cell r="C187" t="str">
            <v>203-17</v>
          </cell>
          <cell r="D187">
            <v>1770000</v>
          </cell>
          <cell r="E187" t="str">
            <v>BRUDER</v>
          </cell>
        </row>
        <row r="188">
          <cell r="C188" t="str">
            <v>226-16</v>
          </cell>
          <cell r="D188">
            <v>1840000</v>
          </cell>
          <cell r="E188" t="str">
            <v>CANFIELD</v>
          </cell>
        </row>
        <row r="189">
          <cell r="C189" t="str">
            <v>221-17</v>
          </cell>
          <cell r="D189">
            <v>1810000</v>
          </cell>
          <cell r="E189" t="str">
            <v>NEWELL</v>
          </cell>
        </row>
        <row r="190">
          <cell r="C190" t="str">
            <v>222-16</v>
          </cell>
          <cell r="D190">
            <v>1460000</v>
          </cell>
          <cell r="E190" t="str">
            <v>NELSON</v>
          </cell>
        </row>
        <row r="191">
          <cell r="C191" t="str">
            <v>242-17</v>
          </cell>
          <cell r="D191">
            <v>1410000</v>
          </cell>
          <cell r="E191" t="str">
            <v>GOLIGHTLY</v>
          </cell>
        </row>
        <row r="192">
          <cell r="C192" t="str">
            <v>129-17</v>
          </cell>
          <cell r="D192">
            <v>1100000</v>
          </cell>
          <cell r="E192" t="str">
            <v>GEBRETEKLE</v>
          </cell>
        </row>
        <row r="193">
          <cell r="C193" t="str">
            <v>115-18</v>
          </cell>
          <cell r="D193">
            <v>1800000</v>
          </cell>
          <cell r="E193" t="str">
            <v>CHANDLER</v>
          </cell>
        </row>
        <row r="194">
          <cell r="C194" t="str">
            <v>110-17</v>
          </cell>
          <cell r="D194">
            <v>1260000</v>
          </cell>
          <cell r="E194" t="str">
            <v>ACKERMAN</v>
          </cell>
        </row>
        <row r="195">
          <cell r="C195" t="str">
            <v>235-16</v>
          </cell>
          <cell r="D195">
            <v>1280000</v>
          </cell>
          <cell r="E195" t="str">
            <v>BARTLETT</v>
          </cell>
        </row>
        <row r="196">
          <cell r="C196" t="str">
            <v>230-16</v>
          </cell>
          <cell r="D196">
            <v>1460000</v>
          </cell>
          <cell r="E196" t="str">
            <v>NELSON</v>
          </cell>
        </row>
        <row r="197">
          <cell r="C197" t="str">
            <v>106-17</v>
          </cell>
          <cell r="D197">
            <v>1470000</v>
          </cell>
          <cell r="E197" t="str">
            <v>RIVERA</v>
          </cell>
        </row>
        <row r="198">
          <cell r="C198" t="str">
            <v>223-16</v>
          </cell>
          <cell r="D198">
            <v>1500000</v>
          </cell>
          <cell r="E198" t="str">
            <v>GOODNIGHT</v>
          </cell>
        </row>
        <row r="199">
          <cell r="C199" t="str">
            <v>137-17</v>
          </cell>
          <cell r="D199">
            <v>1260000</v>
          </cell>
          <cell r="E199" t="str">
            <v>ACKERMAN</v>
          </cell>
        </row>
        <row r="200">
          <cell r="C200" t="str">
            <v>125-17</v>
          </cell>
          <cell r="D200">
            <v>1800000</v>
          </cell>
          <cell r="E200" t="str">
            <v>CHANDLER</v>
          </cell>
        </row>
        <row r="201">
          <cell r="C201" t="str">
            <v>142-17</v>
          </cell>
          <cell r="D201">
            <v>1750000</v>
          </cell>
          <cell r="E201" t="str">
            <v>REBOLETTI</v>
          </cell>
        </row>
        <row r="202">
          <cell r="C202" t="str">
            <v>111-17</v>
          </cell>
          <cell r="D202">
            <v>1800000</v>
          </cell>
          <cell r="E202" t="str">
            <v>CHANDLER</v>
          </cell>
        </row>
        <row r="203">
          <cell r="C203" t="str">
            <v>161-17</v>
          </cell>
          <cell r="D203">
            <v>1770000</v>
          </cell>
          <cell r="E203" t="str">
            <v>BRUDER</v>
          </cell>
        </row>
        <row r="204">
          <cell r="C204" t="str">
            <v>101-17</v>
          </cell>
          <cell r="D204">
            <v>1480000</v>
          </cell>
          <cell r="E204" t="str">
            <v>STURGEON</v>
          </cell>
        </row>
        <row r="205">
          <cell r="C205" t="str">
            <v>187-17</v>
          </cell>
          <cell r="D205">
            <v>1500000</v>
          </cell>
          <cell r="E205" t="str">
            <v>GOODNIGHT</v>
          </cell>
        </row>
        <row r="206">
          <cell r="C206" t="str">
            <v>220-16</v>
          </cell>
          <cell r="D206">
            <v>1280000</v>
          </cell>
          <cell r="E206" t="str">
            <v>BARTLETT</v>
          </cell>
        </row>
        <row r="207">
          <cell r="C207" t="str">
            <v>231-17</v>
          </cell>
          <cell r="D207">
            <v>1820000</v>
          </cell>
          <cell r="E207" t="str">
            <v>ADANE</v>
          </cell>
        </row>
        <row r="208">
          <cell r="C208" t="str">
            <v>160-17</v>
          </cell>
          <cell r="D208">
            <v>1110000</v>
          </cell>
          <cell r="E208" t="str">
            <v>STARKS</v>
          </cell>
        </row>
        <row r="209">
          <cell r="C209" t="str">
            <v>241-17</v>
          </cell>
          <cell r="D209">
            <v>1410000</v>
          </cell>
          <cell r="E209" t="str">
            <v>GOLIGHTLY</v>
          </cell>
        </row>
        <row r="210">
          <cell r="C210" t="str">
            <v>156-17</v>
          </cell>
          <cell r="D210">
            <v>1800000</v>
          </cell>
          <cell r="E210" t="str">
            <v>CHANDLER</v>
          </cell>
        </row>
        <row r="211">
          <cell r="C211" t="str">
            <v>127-18</v>
          </cell>
          <cell r="D211">
            <v>1750000</v>
          </cell>
          <cell r="E211" t="str">
            <v>REBOLETTI</v>
          </cell>
        </row>
        <row r="212">
          <cell r="C212" t="str">
            <v>162-17</v>
          </cell>
          <cell r="D212">
            <v>1770000</v>
          </cell>
          <cell r="E212" t="str">
            <v>BRUDER</v>
          </cell>
        </row>
        <row r="214">
          <cell r="C214" t="str">
            <v>167-15</v>
          </cell>
          <cell r="D214">
            <v>1260000</v>
          </cell>
          <cell r="E214" t="str">
            <v>ACKERMAN</v>
          </cell>
        </row>
        <row r="215">
          <cell r="C215" t="str">
            <v>106-15</v>
          </cell>
          <cell r="D215">
            <v>1430000</v>
          </cell>
          <cell r="E215" t="str">
            <v>LEDERHAUSE</v>
          </cell>
        </row>
        <row r="216">
          <cell r="C216" t="str">
            <v>205-15</v>
          </cell>
          <cell r="D216">
            <v>940000</v>
          </cell>
          <cell r="E216" t="str">
            <v>BONDS</v>
          </cell>
        </row>
        <row r="217">
          <cell r="C217" t="str">
            <v>186-15</v>
          </cell>
          <cell r="D217">
            <v>1460000</v>
          </cell>
          <cell r="E217" t="str">
            <v>NELSON</v>
          </cell>
        </row>
        <row r="218">
          <cell r="C218" t="str">
            <v>214-15</v>
          </cell>
          <cell r="D218">
            <v>1140000</v>
          </cell>
          <cell r="E218" t="str">
            <v>YOUNG</v>
          </cell>
        </row>
        <row r="219">
          <cell r="C219" t="str">
            <v>164-15</v>
          </cell>
          <cell r="D219">
            <v>940000</v>
          </cell>
          <cell r="E219" t="str">
            <v>BONDS</v>
          </cell>
        </row>
        <row r="220">
          <cell r="C220" t="str">
            <v>232-15</v>
          </cell>
          <cell r="D220">
            <v>1500000</v>
          </cell>
          <cell r="E220" t="str">
            <v>GOODNIGHT</v>
          </cell>
        </row>
        <row r="221">
          <cell r="C221" t="str">
            <v>104-15</v>
          </cell>
          <cell r="D221">
            <v>1480000</v>
          </cell>
          <cell r="E221" t="str">
            <v>STURGEON</v>
          </cell>
        </row>
        <row r="222">
          <cell r="C222" t="str">
            <v>102-16</v>
          </cell>
          <cell r="D222">
            <v>1300000</v>
          </cell>
          <cell r="E222" t="str">
            <v>LEVIN</v>
          </cell>
        </row>
        <row r="223">
          <cell r="C223" t="str">
            <v>240-14</v>
          </cell>
          <cell r="D223">
            <v>1180000</v>
          </cell>
          <cell r="E223" t="str">
            <v>LEVERE</v>
          </cell>
        </row>
        <row r="224">
          <cell r="C224" t="str">
            <v>115-16</v>
          </cell>
          <cell r="D224">
            <v>1310000</v>
          </cell>
          <cell r="E224" t="str">
            <v>MALAVE</v>
          </cell>
        </row>
        <row r="225">
          <cell r="C225" t="str">
            <v>206-15</v>
          </cell>
          <cell r="D225">
            <v>940000</v>
          </cell>
          <cell r="E225" t="str">
            <v>BONDS</v>
          </cell>
        </row>
        <row r="226">
          <cell r="C226" t="str">
            <v>130-16</v>
          </cell>
          <cell r="D226">
            <v>1310000</v>
          </cell>
          <cell r="E226" t="str">
            <v>MALAVE</v>
          </cell>
        </row>
        <row r="227">
          <cell r="C227" t="str">
            <v>178-15</v>
          </cell>
          <cell r="D227">
            <v>940000</v>
          </cell>
          <cell r="E227" t="str">
            <v>BONDS</v>
          </cell>
        </row>
        <row r="228">
          <cell r="C228" t="str">
            <v>148-15</v>
          </cell>
          <cell r="D228">
            <v>1430000</v>
          </cell>
          <cell r="E228" t="str">
            <v>LEDERHAUSE</v>
          </cell>
        </row>
        <row r="229">
          <cell r="C229" t="str">
            <v>176-15</v>
          </cell>
          <cell r="D229">
            <v>1490000</v>
          </cell>
          <cell r="E229" t="str">
            <v>BUTLER</v>
          </cell>
        </row>
        <row r="230">
          <cell r="C230" t="str">
            <v>183-15</v>
          </cell>
          <cell r="D230">
            <v>880000</v>
          </cell>
          <cell r="E230" t="str">
            <v>STEWART</v>
          </cell>
        </row>
        <row r="231">
          <cell r="C231" t="str">
            <v>123-15</v>
          </cell>
          <cell r="D231">
            <v>1310000</v>
          </cell>
          <cell r="E231" t="str">
            <v>MALAVE</v>
          </cell>
        </row>
        <row r="232">
          <cell r="C232" t="str">
            <v>238-15</v>
          </cell>
          <cell r="D232">
            <v>1440000</v>
          </cell>
          <cell r="E232" t="str">
            <v>HONTZ</v>
          </cell>
        </row>
        <row r="233">
          <cell r="C233" t="str">
            <v>112-15</v>
          </cell>
          <cell r="D233">
            <v>1100000</v>
          </cell>
          <cell r="E233" t="str">
            <v>GEBRETEKLE</v>
          </cell>
        </row>
        <row r="234">
          <cell r="C234" t="str">
            <v>123-16</v>
          </cell>
          <cell r="D234">
            <v>1430000</v>
          </cell>
          <cell r="E234" t="str">
            <v>LEDERHAUSE</v>
          </cell>
        </row>
        <row r="235">
          <cell r="C235" t="str">
            <v>171-15</v>
          </cell>
          <cell r="D235">
            <v>1460000</v>
          </cell>
          <cell r="E235" t="str">
            <v>NELSON</v>
          </cell>
        </row>
        <row r="236">
          <cell r="C236" t="str">
            <v>158-16</v>
          </cell>
          <cell r="D236">
            <v>1770000</v>
          </cell>
          <cell r="E236" t="str">
            <v>BRUDER</v>
          </cell>
        </row>
        <row r="237">
          <cell r="C237" t="str">
            <v>113-15</v>
          </cell>
          <cell r="D237">
            <v>1300000</v>
          </cell>
          <cell r="E237" t="str">
            <v>LEVIN</v>
          </cell>
        </row>
      </sheetData>
      <sheetData sheetId="4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223-17</v>
          </cell>
          <cell r="D1">
            <v>1820000</v>
          </cell>
          <cell r="E1" t="str">
            <v>ADANE</v>
          </cell>
        </row>
        <row r="2">
          <cell r="C2" t="str">
            <v>222-18</v>
          </cell>
          <cell r="D2">
            <v>1280000</v>
          </cell>
          <cell r="E2" t="str">
            <v>BARTLETT</v>
          </cell>
        </row>
        <row r="3">
          <cell r="C3" t="str">
            <v>233-18</v>
          </cell>
          <cell r="D3">
            <v>1410000</v>
          </cell>
          <cell r="E3" t="str">
            <v>GOLIGHTLY</v>
          </cell>
        </row>
        <row r="4">
          <cell r="C4" t="str">
            <v>160-18</v>
          </cell>
          <cell r="D4">
            <v>1090000</v>
          </cell>
          <cell r="E4" t="str">
            <v>SPECTOR</v>
          </cell>
        </row>
        <row r="5">
          <cell r="C5" t="str">
            <v>209-18</v>
          </cell>
          <cell r="D5">
            <v>1280000</v>
          </cell>
          <cell r="E5" t="str">
            <v>BARTLETT</v>
          </cell>
        </row>
        <row r="6">
          <cell r="C6" t="str">
            <v>237-18</v>
          </cell>
          <cell r="D6">
            <v>1280000</v>
          </cell>
          <cell r="E6" t="str">
            <v>BARTLETT</v>
          </cell>
        </row>
        <row r="7">
          <cell r="C7" t="str">
            <v>226-17</v>
          </cell>
          <cell r="D7">
            <v>1410000</v>
          </cell>
          <cell r="E7" t="str">
            <v>GOLIGHTLY</v>
          </cell>
        </row>
        <row r="8">
          <cell r="C8" t="str">
            <v>239-17</v>
          </cell>
          <cell r="D8">
            <v>1820000</v>
          </cell>
          <cell r="E8" t="str">
            <v>ADANE</v>
          </cell>
        </row>
        <row r="9">
          <cell r="C9" t="str">
            <v>136-18</v>
          </cell>
          <cell r="D9">
            <v>1760000</v>
          </cell>
          <cell r="E9" t="str">
            <v>STRICKLAND</v>
          </cell>
        </row>
        <row r="10">
          <cell r="C10" t="str">
            <v>148-18</v>
          </cell>
          <cell r="D10">
            <v>1470000</v>
          </cell>
          <cell r="E10" t="str">
            <v>RIVERA</v>
          </cell>
        </row>
        <row r="11">
          <cell r="C11" t="str">
            <v>201-18</v>
          </cell>
          <cell r="D11">
            <v>1470000</v>
          </cell>
          <cell r="E11" t="str">
            <v>RIVERA</v>
          </cell>
        </row>
        <row r="12">
          <cell r="C12" t="str">
            <v>157-18</v>
          </cell>
          <cell r="D12">
            <v>1090000</v>
          </cell>
          <cell r="E12" t="str">
            <v>SPECTOR</v>
          </cell>
        </row>
        <row r="13">
          <cell r="C13" t="str">
            <v>187-18</v>
          </cell>
          <cell r="D13">
            <v>1470000</v>
          </cell>
          <cell r="E13" t="str">
            <v>RIVERA</v>
          </cell>
        </row>
        <row r="14">
          <cell r="C14" t="str">
            <v>173-18</v>
          </cell>
          <cell r="D14">
            <v>1090000</v>
          </cell>
          <cell r="E14" t="str">
            <v>SPECTOR</v>
          </cell>
        </row>
        <row r="15">
          <cell r="C15" t="str">
            <v>185-18</v>
          </cell>
          <cell r="D15">
            <v>880000</v>
          </cell>
          <cell r="E15" t="str">
            <v>STEWART</v>
          </cell>
        </row>
        <row r="16">
          <cell r="C16" t="str">
            <v>219-18</v>
          </cell>
          <cell r="D16">
            <v>1810000</v>
          </cell>
          <cell r="E16" t="str">
            <v>NEWELL</v>
          </cell>
        </row>
        <row r="17">
          <cell r="C17" t="str">
            <v>181-18</v>
          </cell>
          <cell r="D17">
            <v>1780000</v>
          </cell>
          <cell r="E17" t="str">
            <v>DE LA ROSA</v>
          </cell>
        </row>
        <row r="18">
          <cell r="C18" t="str">
            <v>230-18</v>
          </cell>
          <cell r="D18">
            <v>1280000</v>
          </cell>
          <cell r="E18" t="str">
            <v>BARTLETT</v>
          </cell>
        </row>
        <row r="19">
          <cell r="C19" t="str">
            <v>158-18</v>
          </cell>
          <cell r="D19">
            <v>1770000</v>
          </cell>
          <cell r="E19" t="str">
            <v>BRUDER</v>
          </cell>
        </row>
        <row r="20">
          <cell r="C20" t="str">
            <v>236-18</v>
          </cell>
          <cell r="D20">
            <v>1810000</v>
          </cell>
          <cell r="E20" t="str">
            <v>NEWELL</v>
          </cell>
        </row>
        <row r="21">
          <cell r="C21" t="str">
            <v>234-18</v>
          </cell>
          <cell r="D21">
            <v>1410000</v>
          </cell>
          <cell r="E21" t="str">
            <v>GOLIGHTLY</v>
          </cell>
        </row>
        <row r="22">
          <cell r="C22" t="str">
            <v>242-18</v>
          </cell>
          <cell r="D22">
            <v>1410000</v>
          </cell>
          <cell r="E22" t="str">
            <v>GOLIGHTLY</v>
          </cell>
        </row>
        <row r="23">
          <cell r="C23" t="str">
            <v>229-18</v>
          </cell>
          <cell r="D23">
            <v>1280000</v>
          </cell>
          <cell r="E23" t="str">
            <v>BARTLETT</v>
          </cell>
        </row>
        <row r="24">
          <cell r="C24" t="str">
            <v>106-19</v>
          </cell>
          <cell r="D24">
            <v>1430000</v>
          </cell>
          <cell r="E24" t="str">
            <v>LEDERHAUSE</v>
          </cell>
        </row>
        <row r="25">
          <cell r="C25" t="str">
            <v>224-18</v>
          </cell>
          <cell r="D25">
            <v>1820000</v>
          </cell>
          <cell r="E25" t="str">
            <v>ADANE</v>
          </cell>
        </row>
        <row r="26">
          <cell r="C26" t="str">
            <v>121-19</v>
          </cell>
          <cell r="D26">
            <v>1760000</v>
          </cell>
          <cell r="E26" t="str">
            <v>STRICKLAND</v>
          </cell>
        </row>
        <row r="27">
          <cell r="C27" t="str">
            <v>211-18</v>
          </cell>
          <cell r="D27">
            <v>970000</v>
          </cell>
          <cell r="E27" t="str">
            <v>JACKSON</v>
          </cell>
        </row>
        <row r="28">
          <cell r="C28" t="str">
            <v>117-19</v>
          </cell>
          <cell r="D28">
            <v>1110000</v>
          </cell>
          <cell r="E28" t="str">
            <v>STARKS</v>
          </cell>
        </row>
        <row r="29">
          <cell r="C29" t="str">
            <v>196-18</v>
          </cell>
          <cell r="D29">
            <v>1780000</v>
          </cell>
          <cell r="E29" t="str">
            <v>DE LA ROSA</v>
          </cell>
        </row>
        <row r="30">
          <cell r="C30" t="str">
            <v>125-19</v>
          </cell>
          <cell r="D30">
            <v>1100000</v>
          </cell>
          <cell r="E30" t="str">
            <v>GEBRETEKLE</v>
          </cell>
        </row>
        <row r="31">
          <cell r="C31" t="str">
            <v>170-18</v>
          </cell>
          <cell r="D31">
            <v>880000</v>
          </cell>
          <cell r="E31" t="str">
            <v>STEWART</v>
          </cell>
        </row>
        <row r="32">
          <cell r="C32" t="str">
            <v>110-18</v>
          </cell>
          <cell r="D32">
            <v>1260000</v>
          </cell>
          <cell r="E32" t="str">
            <v>ACKERMAN</v>
          </cell>
        </row>
        <row r="33">
          <cell r="C33" t="str">
            <v>170-18</v>
          </cell>
          <cell r="D33">
            <v>880000</v>
          </cell>
          <cell r="E33" t="str">
            <v>STEWART</v>
          </cell>
        </row>
        <row r="34">
          <cell r="C34" t="str">
            <v>129-18</v>
          </cell>
          <cell r="D34">
            <v>1800000</v>
          </cell>
          <cell r="E34" t="str">
            <v>CHANDLER</v>
          </cell>
        </row>
        <row r="35">
          <cell r="C35" t="str">
            <v>130-18</v>
          </cell>
          <cell r="D35">
            <v>1800000</v>
          </cell>
          <cell r="E35" t="str">
            <v>CHANDLER</v>
          </cell>
        </row>
        <row r="36">
          <cell r="C36" t="str">
            <v>229-17</v>
          </cell>
          <cell r="D36">
            <v>1810000</v>
          </cell>
          <cell r="E36" t="str">
            <v>NEWELL</v>
          </cell>
        </row>
        <row r="37">
          <cell r="C37" t="str">
            <v>135-18</v>
          </cell>
          <cell r="D37">
            <v>1760000</v>
          </cell>
          <cell r="E37" t="str">
            <v>STRICKLAND</v>
          </cell>
        </row>
        <row r="38">
          <cell r="C38" t="str">
            <v>113-18</v>
          </cell>
          <cell r="D38">
            <v>1750000</v>
          </cell>
          <cell r="E38" t="str">
            <v>REBOLETTI</v>
          </cell>
        </row>
        <row r="39">
          <cell r="C39" t="str">
            <v>109-18</v>
          </cell>
          <cell r="D39">
            <v>1260000</v>
          </cell>
          <cell r="E39" t="str">
            <v>ACKERMAN</v>
          </cell>
        </row>
        <row r="40">
          <cell r="C40" t="str">
            <v>117-18</v>
          </cell>
          <cell r="D40">
            <v>1110000</v>
          </cell>
          <cell r="E40" t="str">
            <v>STARKS</v>
          </cell>
        </row>
        <row r="41">
          <cell r="C41" t="str">
            <v>101-18</v>
          </cell>
          <cell r="D41">
            <v>1750000</v>
          </cell>
          <cell r="E41" t="str">
            <v>REBOLETTI</v>
          </cell>
        </row>
        <row r="42">
          <cell r="C42" t="str">
            <v>121-18</v>
          </cell>
          <cell r="D42">
            <v>1760000</v>
          </cell>
          <cell r="E42" t="str">
            <v>STRICKLAND</v>
          </cell>
        </row>
        <row r="43">
          <cell r="C43" t="str">
            <v>236-17</v>
          </cell>
          <cell r="D43">
            <v>1280000</v>
          </cell>
          <cell r="E43" t="str">
            <v>BARTLETT</v>
          </cell>
        </row>
        <row r="44">
          <cell r="C44" t="str">
            <v>105-18</v>
          </cell>
          <cell r="D44">
            <v>1740000</v>
          </cell>
          <cell r="E44" t="str">
            <v>STORY</v>
          </cell>
        </row>
        <row r="45">
          <cell r="C45" t="str">
            <v>222-17</v>
          </cell>
          <cell r="D45">
            <v>1810000</v>
          </cell>
          <cell r="E45" t="str">
            <v>NEWELL</v>
          </cell>
        </row>
        <row r="46">
          <cell r="C46" t="str">
            <v>111-18</v>
          </cell>
          <cell r="D46">
            <v>1770000</v>
          </cell>
          <cell r="E46" t="str">
            <v>BRUDER</v>
          </cell>
        </row>
        <row r="47">
          <cell r="C47" t="str">
            <v>216-18</v>
          </cell>
          <cell r="D47">
            <v>1290000</v>
          </cell>
          <cell r="E47" t="str">
            <v>COOLAHAN</v>
          </cell>
        </row>
        <row r="48">
          <cell r="C48" t="str">
            <v>114-18</v>
          </cell>
          <cell r="D48">
            <v>1750000</v>
          </cell>
          <cell r="E48" t="str">
            <v>REBOLETTI</v>
          </cell>
        </row>
        <row r="49">
          <cell r="C49" t="str">
            <v>217-18</v>
          </cell>
          <cell r="D49">
            <v>1410000</v>
          </cell>
          <cell r="E49" t="str">
            <v>GOLIGHTLY</v>
          </cell>
        </row>
        <row r="50">
          <cell r="C50" t="str">
            <v>120-18</v>
          </cell>
          <cell r="D50">
            <v>1470000</v>
          </cell>
          <cell r="E50" t="str">
            <v>RIVERA</v>
          </cell>
        </row>
        <row r="51">
          <cell r="C51" t="str">
            <v>193-18</v>
          </cell>
          <cell r="D51">
            <v>1830000</v>
          </cell>
          <cell r="E51" t="str">
            <v>YORK</v>
          </cell>
        </row>
        <row r="52">
          <cell r="C52" t="str">
            <v>126-18</v>
          </cell>
          <cell r="D52">
            <v>1770000</v>
          </cell>
          <cell r="E52" t="str">
            <v>BRUDER</v>
          </cell>
        </row>
        <row r="53">
          <cell r="C53" t="str">
            <v>172-18</v>
          </cell>
          <cell r="D53">
            <v>1470000</v>
          </cell>
          <cell r="E53" t="str">
            <v>RIVERA</v>
          </cell>
        </row>
        <row r="54">
          <cell r="C54" t="str">
            <v>225-17</v>
          </cell>
          <cell r="D54">
            <v>1410000</v>
          </cell>
          <cell r="E54" t="str">
            <v>GOLIGHTLY</v>
          </cell>
        </row>
        <row r="55">
          <cell r="C55" t="str">
            <v>163-18</v>
          </cell>
          <cell r="D55">
            <v>1780000</v>
          </cell>
          <cell r="E55" t="str">
            <v>DE LA ROSA</v>
          </cell>
        </row>
        <row r="56">
          <cell r="C56" t="str">
            <v>233-17</v>
          </cell>
          <cell r="D56">
            <v>1410000</v>
          </cell>
          <cell r="E56" t="str">
            <v>GOLIGHTLY</v>
          </cell>
        </row>
        <row r="57">
          <cell r="C57" t="str">
            <v>147-18</v>
          </cell>
          <cell r="D57">
            <v>1740000</v>
          </cell>
          <cell r="E57" t="str">
            <v>STORY</v>
          </cell>
        </row>
        <row r="58">
          <cell r="C58" t="str">
            <v>232-17</v>
          </cell>
          <cell r="D58">
            <v>1820000</v>
          </cell>
          <cell r="E58" t="str">
            <v>ADANE</v>
          </cell>
        </row>
        <row r="59">
          <cell r="C59" t="str">
            <v>137-18</v>
          </cell>
          <cell r="D59">
            <v>1260000</v>
          </cell>
          <cell r="E59" t="str">
            <v>ACKERMAN</v>
          </cell>
        </row>
        <row r="60">
          <cell r="C60" t="str">
            <v>244-17</v>
          </cell>
          <cell r="D60">
            <v>1280000</v>
          </cell>
          <cell r="E60" t="str">
            <v>BARTLETT</v>
          </cell>
        </row>
        <row r="61">
          <cell r="C61" t="str">
            <v>110-19</v>
          </cell>
          <cell r="D61">
            <v>1800000</v>
          </cell>
          <cell r="E61" t="str">
            <v>CHANDLER</v>
          </cell>
        </row>
        <row r="62">
          <cell r="C62" t="str">
            <v>149-18</v>
          </cell>
          <cell r="D62">
            <v>1760000</v>
          </cell>
          <cell r="E62" t="str">
            <v>STRICKLAND</v>
          </cell>
        </row>
        <row r="63">
          <cell r="C63" t="str">
            <v>214-18</v>
          </cell>
          <cell r="D63">
            <v>1820000</v>
          </cell>
          <cell r="E63" t="str">
            <v>ADANE</v>
          </cell>
        </row>
        <row r="64">
          <cell r="C64" t="str">
            <v>151-18</v>
          </cell>
          <cell r="D64">
            <v>1260000</v>
          </cell>
          <cell r="E64" t="str">
            <v>ACKERMAN</v>
          </cell>
        </row>
        <row r="65">
          <cell r="C65" t="str">
            <v>190-18</v>
          </cell>
          <cell r="D65">
            <v>1090000</v>
          </cell>
          <cell r="E65" t="str">
            <v>SPECTOR</v>
          </cell>
        </row>
        <row r="66">
          <cell r="C66" t="str">
            <v>153-18</v>
          </cell>
          <cell r="D66">
            <v>1090000</v>
          </cell>
          <cell r="E66" t="str">
            <v>SPECTOR</v>
          </cell>
        </row>
        <row r="67">
          <cell r="C67" t="str">
            <v>182-18</v>
          </cell>
          <cell r="D67">
            <v>1780000</v>
          </cell>
          <cell r="E67" t="str">
            <v>DE LA ROSA</v>
          </cell>
        </row>
        <row r="68">
          <cell r="C68" t="str">
            <v>204-18</v>
          </cell>
          <cell r="D68">
            <v>1230000</v>
          </cell>
          <cell r="E68" t="str">
            <v>YANAI</v>
          </cell>
        </row>
        <row r="69">
          <cell r="C69" t="str">
            <v>168-18</v>
          </cell>
          <cell r="D69">
            <v>1760000</v>
          </cell>
          <cell r="E69" t="str">
            <v>STRICKLAND</v>
          </cell>
        </row>
        <row r="70">
          <cell r="C70" t="str">
            <v>220-18</v>
          </cell>
          <cell r="D70">
            <v>1810000</v>
          </cell>
          <cell r="E70" t="str">
            <v>NEWELL</v>
          </cell>
        </row>
        <row r="71">
          <cell r="C71" t="str">
            <v>167-18</v>
          </cell>
          <cell r="D71">
            <v>880000</v>
          </cell>
          <cell r="E71" t="str">
            <v>STEWART</v>
          </cell>
        </row>
        <row r="72">
          <cell r="C72" t="str">
            <v>116-19</v>
          </cell>
          <cell r="D72">
            <v>1200000</v>
          </cell>
          <cell r="E72" t="str">
            <v>CUSHING</v>
          </cell>
        </row>
        <row r="73">
          <cell r="C73" t="str">
            <v>131-18</v>
          </cell>
          <cell r="D73">
            <v>1110000</v>
          </cell>
          <cell r="E73" t="str">
            <v>STARKS</v>
          </cell>
        </row>
        <row r="74">
          <cell r="C74" t="str">
            <v>150-18</v>
          </cell>
          <cell r="D74">
            <v>1760000</v>
          </cell>
          <cell r="E74" t="str">
            <v>STRICKLAND</v>
          </cell>
        </row>
        <row r="75">
          <cell r="C75" t="str">
            <v>124-18</v>
          </cell>
          <cell r="D75">
            <v>1260000</v>
          </cell>
          <cell r="E75" t="str">
            <v>ACKERMAN</v>
          </cell>
        </row>
        <row r="76">
          <cell r="C76" t="str">
            <v>152-18</v>
          </cell>
          <cell r="D76">
            <v>1260000</v>
          </cell>
          <cell r="E76" t="str">
            <v>ACKERMAN</v>
          </cell>
        </row>
        <row r="77">
          <cell r="C77" t="str">
            <v>225-18</v>
          </cell>
          <cell r="D77">
            <v>1410000</v>
          </cell>
          <cell r="E77" t="str">
            <v>GOLIGHTLY</v>
          </cell>
        </row>
        <row r="78">
          <cell r="C78" t="str">
            <v>210-18</v>
          </cell>
          <cell r="D78">
            <v>1280000</v>
          </cell>
          <cell r="E78" t="str">
            <v>BARTLETT</v>
          </cell>
        </row>
        <row r="79">
          <cell r="C79" t="str">
            <v>214-18</v>
          </cell>
          <cell r="D79">
            <v>1820000</v>
          </cell>
          <cell r="E79" t="str">
            <v>ADANE</v>
          </cell>
        </row>
        <row r="80">
          <cell r="C80" t="str">
            <v>214-18</v>
          </cell>
          <cell r="D80">
            <v>1820000</v>
          </cell>
          <cell r="E80" t="str">
            <v>ADANE</v>
          </cell>
        </row>
        <row r="81">
          <cell r="C81" t="str">
            <v>189-18</v>
          </cell>
          <cell r="D81">
            <v>1090000</v>
          </cell>
          <cell r="E81" t="str">
            <v>SPECTOR</v>
          </cell>
        </row>
        <row r="82">
          <cell r="C82" t="str">
            <v>226-18</v>
          </cell>
          <cell r="D82">
            <v>1410000</v>
          </cell>
          <cell r="E82" t="str">
            <v>GOLIGHTLY</v>
          </cell>
        </row>
        <row r="83">
          <cell r="C83" t="str">
            <v>171-18</v>
          </cell>
          <cell r="D83">
            <v>1470000</v>
          </cell>
          <cell r="E83" t="str">
            <v>RIVERA</v>
          </cell>
        </row>
        <row r="84">
          <cell r="C84" t="str">
            <v>180-18</v>
          </cell>
          <cell r="D84">
            <v>1830000</v>
          </cell>
          <cell r="E84" t="str">
            <v>YORK</v>
          </cell>
        </row>
        <row r="85">
          <cell r="C85" t="str">
            <v>160-18</v>
          </cell>
          <cell r="D85">
            <v>1090000</v>
          </cell>
          <cell r="E85" t="str">
            <v>SPECTOR</v>
          </cell>
        </row>
        <row r="86">
          <cell r="C86" t="str">
            <v>223-18</v>
          </cell>
          <cell r="D86">
            <v>1820000</v>
          </cell>
          <cell r="E86" t="str">
            <v>ADANE</v>
          </cell>
        </row>
        <row r="87">
          <cell r="C87" t="str">
            <v>165-18</v>
          </cell>
          <cell r="D87">
            <v>0</v>
          </cell>
          <cell r="E87" t="str">
            <v>HAUSER</v>
          </cell>
        </row>
        <row r="88">
          <cell r="C88" t="str">
            <v>144-18</v>
          </cell>
          <cell r="D88">
            <v>1800000</v>
          </cell>
          <cell r="E88" t="str">
            <v>CHANDLER</v>
          </cell>
        </row>
        <row r="89">
          <cell r="C89" t="str">
            <v>153-18</v>
          </cell>
          <cell r="D89">
            <v>1090000</v>
          </cell>
          <cell r="E89" t="str">
            <v>SPECTOR</v>
          </cell>
        </row>
        <row r="90">
          <cell r="C90" t="str">
            <v>146-18</v>
          </cell>
          <cell r="D90">
            <v>1110000</v>
          </cell>
          <cell r="E90" t="str">
            <v>STARKS</v>
          </cell>
        </row>
        <row r="91">
          <cell r="C91" t="str">
            <v>143-18</v>
          </cell>
          <cell r="D91">
            <v>1800000</v>
          </cell>
          <cell r="E91" t="str">
            <v>CHANDLER</v>
          </cell>
        </row>
        <row r="92">
          <cell r="C92" t="str">
            <v>161-18</v>
          </cell>
          <cell r="D92">
            <v>1830000</v>
          </cell>
          <cell r="E92" t="str">
            <v>YORK</v>
          </cell>
        </row>
        <row r="93">
          <cell r="C93" t="str">
            <v>132-18</v>
          </cell>
          <cell r="D93">
            <v>1110000</v>
          </cell>
          <cell r="E93" t="str">
            <v>STARKS</v>
          </cell>
        </row>
        <row r="94">
          <cell r="C94" t="str">
            <v>191-18</v>
          </cell>
          <cell r="D94">
            <v>1140000</v>
          </cell>
          <cell r="E94" t="str">
            <v>YOUNG</v>
          </cell>
        </row>
        <row r="95">
          <cell r="C95" t="str">
            <v>116-18</v>
          </cell>
          <cell r="D95">
            <v>1800000</v>
          </cell>
          <cell r="E95" t="str">
            <v>CHANDLER</v>
          </cell>
        </row>
        <row r="96">
          <cell r="C96" t="str">
            <v>228-18</v>
          </cell>
          <cell r="D96">
            <v>1810000</v>
          </cell>
          <cell r="E96" t="str">
            <v>NEWELL</v>
          </cell>
        </row>
        <row r="97">
          <cell r="C97" t="str">
            <v>111-18</v>
          </cell>
          <cell r="D97">
            <v>1770000</v>
          </cell>
          <cell r="E97" t="str">
            <v>BRUDER</v>
          </cell>
        </row>
        <row r="98">
          <cell r="C98" t="str">
            <v>105-19</v>
          </cell>
          <cell r="D98">
            <v>1430000</v>
          </cell>
          <cell r="E98" t="str">
            <v>LEDERHAUSE</v>
          </cell>
        </row>
        <row r="99">
          <cell r="C99" t="str">
            <v>103-19</v>
          </cell>
          <cell r="D99">
            <v>1110000</v>
          </cell>
          <cell r="E99" t="str">
            <v>STARKS</v>
          </cell>
        </row>
        <row r="100">
          <cell r="C100" t="str">
            <v>119-19</v>
          </cell>
          <cell r="D100">
            <v>1430000</v>
          </cell>
          <cell r="E100" t="str">
            <v>LEDERHAUSE</v>
          </cell>
        </row>
        <row r="101">
          <cell r="C101" t="str">
            <v>200-18</v>
          </cell>
          <cell r="D101">
            <v>880000</v>
          </cell>
          <cell r="E101" t="str">
            <v>STEWART</v>
          </cell>
        </row>
        <row r="102">
          <cell r="C102" t="str">
            <v>112-19</v>
          </cell>
          <cell r="D102">
            <v>1100000</v>
          </cell>
          <cell r="E102" t="str">
            <v>GEBRETEKLE</v>
          </cell>
        </row>
        <row r="103">
          <cell r="C103" t="str">
            <v>191-18</v>
          </cell>
          <cell r="D103">
            <v>1140000</v>
          </cell>
          <cell r="E103" t="str">
            <v>YOUNG</v>
          </cell>
        </row>
        <row r="104">
          <cell r="C104" t="str">
            <v>114-19</v>
          </cell>
          <cell r="D104">
            <v>1300000</v>
          </cell>
          <cell r="E104" t="str">
            <v>LEVIN</v>
          </cell>
        </row>
        <row r="105">
          <cell r="C105" t="str">
            <v>128-18</v>
          </cell>
          <cell r="D105">
            <v>1750000</v>
          </cell>
          <cell r="E105" t="str">
            <v>REBOLETTI</v>
          </cell>
        </row>
        <row r="106">
          <cell r="C106" t="str">
            <v>123-19</v>
          </cell>
          <cell r="D106">
            <v>1800000</v>
          </cell>
          <cell r="E106" t="str">
            <v>CHANDLER</v>
          </cell>
        </row>
        <row r="107">
          <cell r="C107" t="str">
            <v>133-18</v>
          </cell>
          <cell r="D107">
            <v>1740000</v>
          </cell>
          <cell r="E107" t="str">
            <v>STORY</v>
          </cell>
        </row>
        <row r="108">
          <cell r="C108" t="str">
            <v>235-17</v>
          </cell>
          <cell r="D108">
            <v>1280000</v>
          </cell>
          <cell r="E108" t="str">
            <v>BARTLETT</v>
          </cell>
        </row>
        <row r="109">
          <cell r="C109" t="str">
            <v>112-18</v>
          </cell>
          <cell r="D109">
            <v>1770000</v>
          </cell>
          <cell r="E109" t="str">
            <v>BRUDER</v>
          </cell>
        </row>
        <row r="110">
          <cell r="C110" t="str">
            <v>239-17</v>
          </cell>
          <cell r="D110">
            <v>1820000</v>
          </cell>
          <cell r="E110" t="str">
            <v>ADANE</v>
          </cell>
        </row>
        <row r="111">
          <cell r="C111" t="str">
            <v>102-19</v>
          </cell>
          <cell r="D111">
            <v>1300000</v>
          </cell>
          <cell r="E111" t="str">
            <v>LEVIN</v>
          </cell>
        </row>
        <row r="112">
          <cell r="C112" t="str">
            <v>242-17</v>
          </cell>
          <cell r="D112">
            <v>1410000</v>
          </cell>
          <cell r="E112" t="str">
            <v>GOLIGHTLY</v>
          </cell>
        </row>
        <row r="113">
          <cell r="C113" t="str">
            <v>101-19</v>
          </cell>
          <cell r="D113">
            <v>1300000</v>
          </cell>
          <cell r="E113" t="str">
            <v>LEVIN</v>
          </cell>
        </row>
        <row r="114">
          <cell r="C114" t="str">
            <v>103-18</v>
          </cell>
          <cell r="D114">
            <v>1110000</v>
          </cell>
          <cell r="E114" t="str">
            <v>STARKS</v>
          </cell>
        </row>
        <row r="115">
          <cell r="C115" t="str">
            <v>243-18</v>
          </cell>
          <cell r="D115">
            <v>1810000</v>
          </cell>
          <cell r="E115" t="str">
            <v>NEWELL</v>
          </cell>
        </row>
        <row r="116">
          <cell r="C116" t="str">
            <v>127-18</v>
          </cell>
          <cell r="D116">
            <v>1750000</v>
          </cell>
          <cell r="E116" t="str">
            <v>REBOLETTI</v>
          </cell>
        </row>
        <row r="117">
          <cell r="C117" t="str">
            <v>305-18</v>
          </cell>
          <cell r="D117">
            <v>970000</v>
          </cell>
          <cell r="E117" t="str">
            <v>JACKSON</v>
          </cell>
        </row>
        <row r="118">
          <cell r="C118" t="str">
            <v>142-18</v>
          </cell>
          <cell r="D118">
            <v>1750000</v>
          </cell>
          <cell r="E118" t="str">
            <v>REBOLETTI</v>
          </cell>
        </row>
        <row r="119">
          <cell r="C119" t="str">
            <v>187-18</v>
          </cell>
          <cell r="D119">
            <v>1470000</v>
          </cell>
          <cell r="E119" t="str">
            <v>RIVERA</v>
          </cell>
        </row>
        <row r="120">
          <cell r="C120" t="str">
            <v>238-17</v>
          </cell>
          <cell r="D120">
            <v>1810000</v>
          </cell>
          <cell r="E120" t="str">
            <v>NEWELL</v>
          </cell>
        </row>
        <row r="121">
          <cell r="C121" t="str">
            <v>179-18</v>
          </cell>
          <cell r="D121">
            <v>1830000</v>
          </cell>
          <cell r="E121" t="str">
            <v>YORK</v>
          </cell>
        </row>
        <row r="122">
          <cell r="C122" t="str">
            <v>231-17</v>
          </cell>
          <cell r="D122">
            <v>1820000</v>
          </cell>
          <cell r="E122" t="str">
            <v>ADANE</v>
          </cell>
        </row>
        <row r="123">
          <cell r="C123" t="str">
            <v>122-18</v>
          </cell>
          <cell r="D123">
            <v>1760000</v>
          </cell>
          <cell r="E123" t="str">
            <v>STRICKLAND</v>
          </cell>
        </row>
        <row r="124">
          <cell r="C124" t="str">
            <v>241-17</v>
          </cell>
          <cell r="D124">
            <v>1410000</v>
          </cell>
          <cell r="E124" t="str">
            <v>GOLIGHTLY</v>
          </cell>
        </row>
        <row r="125">
          <cell r="C125" t="str">
            <v>125-18</v>
          </cell>
          <cell r="D125">
            <v>1770000</v>
          </cell>
          <cell r="E125" t="str">
            <v>BRUDER</v>
          </cell>
        </row>
        <row r="126">
          <cell r="C126" t="str">
            <v>108-18</v>
          </cell>
          <cell r="D126">
            <v>1760000</v>
          </cell>
          <cell r="E126" t="str">
            <v>STRICKLAND</v>
          </cell>
        </row>
        <row r="127">
          <cell r="C127" t="str">
            <v>123-18</v>
          </cell>
          <cell r="D127">
            <v>1260000</v>
          </cell>
          <cell r="E127" t="str">
            <v>ACKERMAN</v>
          </cell>
        </row>
        <row r="128">
          <cell r="C128" t="str">
            <v>115-18</v>
          </cell>
          <cell r="D128">
            <v>1800000</v>
          </cell>
          <cell r="E128" t="str">
            <v>CHANDLER</v>
          </cell>
        </row>
        <row r="129">
          <cell r="C129" t="str">
            <v>239-17</v>
          </cell>
          <cell r="D129">
            <v>1820000</v>
          </cell>
          <cell r="E129" t="str">
            <v>ADANE</v>
          </cell>
        </row>
        <row r="130">
          <cell r="C130" t="str">
            <v>134-18</v>
          </cell>
          <cell r="D130">
            <v>1470000</v>
          </cell>
          <cell r="E130" t="str">
            <v>RIVERA</v>
          </cell>
        </row>
        <row r="131">
          <cell r="C131" t="str">
            <v>243-17</v>
          </cell>
          <cell r="D131">
            <v>1280000</v>
          </cell>
          <cell r="E131" t="str">
            <v>BARTLETT</v>
          </cell>
        </row>
        <row r="132">
          <cell r="C132" t="str">
            <v>145-18</v>
          </cell>
          <cell r="D132">
            <v>1110000</v>
          </cell>
          <cell r="E132" t="str">
            <v>STARKS</v>
          </cell>
        </row>
        <row r="133">
          <cell r="C133" t="str">
            <v>237-17</v>
          </cell>
          <cell r="D133">
            <v>1810000</v>
          </cell>
          <cell r="E133" t="str">
            <v>NEWELL</v>
          </cell>
        </row>
        <row r="134">
          <cell r="C134" t="str">
            <v>155-18</v>
          </cell>
          <cell r="D134">
            <v>1770000</v>
          </cell>
          <cell r="E134" t="str">
            <v>BRUDER</v>
          </cell>
        </row>
        <row r="135">
          <cell r="C135" t="str">
            <v>234-17</v>
          </cell>
          <cell r="D135">
            <v>1410000</v>
          </cell>
          <cell r="E135" t="str">
            <v>GOLIGHTLY</v>
          </cell>
        </row>
        <row r="136">
          <cell r="C136" t="str">
            <v>220-17</v>
          </cell>
          <cell r="D136">
            <v>1280000</v>
          </cell>
          <cell r="E136" t="str">
            <v>BARTLETT</v>
          </cell>
        </row>
        <row r="137">
          <cell r="C137" t="str">
            <v>240-18</v>
          </cell>
          <cell r="D137">
            <v>1820000</v>
          </cell>
          <cell r="E137" t="str">
            <v>ADANE</v>
          </cell>
        </row>
        <row r="138">
          <cell r="C138" t="str">
            <v>227-17</v>
          </cell>
          <cell r="D138">
            <v>1280000</v>
          </cell>
          <cell r="E138" t="str">
            <v>BARTLETT</v>
          </cell>
        </row>
        <row r="139">
          <cell r="C139" t="str">
            <v>108-19</v>
          </cell>
          <cell r="D139">
            <v>1760000</v>
          </cell>
          <cell r="E139" t="str">
            <v>STRICKLAND</v>
          </cell>
        </row>
        <row r="140">
          <cell r="C140" t="str">
            <v>231-17</v>
          </cell>
          <cell r="D140">
            <v>1820000</v>
          </cell>
          <cell r="E140" t="str">
            <v>ADANE</v>
          </cell>
        </row>
        <row r="141">
          <cell r="C141" t="str">
            <v>107-19</v>
          </cell>
          <cell r="D141">
            <v>1760000</v>
          </cell>
          <cell r="E141" t="str">
            <v>STRICKLAND</v>
          </cell>
        </row>
        <row r="142">
          <cell r="C142" t="str">
            <v>240-17</v>
          </cell>
          <cell r="D142">
            <v>1820000</v>
          </cell>
          <cell r="E142" t="str">
            <v>ADANE</v>
          </cell>
        </row>
        <row r="143">
          <cell r="C143" t="str">
            <v>244-18</v>
          </cell>
          <cell r="D143">
            <v>1810000</v>
          </cell>
          <cell r="E143" t="str">
            <v>NEWELL</v>
          </cell>
        </row>
        <row r="144">
          <cell r="C144" t="str">
            <v>141-18</v>
          </cell>
          <cell r="D144">
            <v>1750000</v>
          </cell>
          <cell r="E144" t="str">
            <v>REBOLETTI</v>
          </cell>
        </row>
        <row r="145">
          <cell r="C145" t="str">
            <v>238-18</v>
          </cell>
          <cell r="D145">
            <v>1280000</v>
          </cell>
          <cell r="E145" t="str">
            <v>BARTLETT</v>
          </cell>
        </row>
        <row r="146">
          <cell r="C146" t="str">
            <v>131-18</v>
          </cell>
          <cell r="D146">
            <v>1110000</v>
          </cell>
          <cell r="E146" t="str">
            <v>STARKS</v>
          </cell>
        </row>
        <row r="147">
          <cell r="C147" t="str">
            <v>113-19</v>
          </cell>
          <cell r="D147">
            <v>1300000</v>
          </cell>
          <cell r="E147" t="str">
            <v>LEVIN</v>
          </cell>
        </row>
        <row r="148">
          <cell r="C148" t="str">
            <v>139-18</v>
          </cell>
          <cell r="D148">
            <v>1770000</v>
          </cell>
          <cell r="E148" t="str">
            <v>BRUDER</v>
          </cell>
        </row>
        <row r="149">
          <cell r="C149" t="str">
            <v>176-18</v>
          </cell>
          <cell r="D149">
            <v>1090000</v>
          </cell>
          <cell r="E149" t="str">
            <v>SPECTOR</v>
          </cell>
        </row>
        <row r="150">
          <cell r="C150" t="str">
            <v>159-18</v>
          </cell>
          <cell r="D150">
            <v>1800000</v>
          </cell>
          <cell r="E150" t="str">
            <v>CHANDLER</v>
          </cell>
        </row>
        <row r="151">
          <cell r="C151" t="str">
            <v>183-18</v>
          </cell>
          <cell r="D151">
            <v>970000</v>
          </cell>
          <cell r="E151" t="str">
            <v>JACKSON</v>
          </cell>
        </row>
        <row r="152">
          <cell r="C152" t="str">
            <v>177-18</v>
          </cell>
          <cell r="D152">
            <v>1140000</v>
          </cell>
          <cell r="E152" t="str">
            <v>YOUNG</v>
          </cell>
        </row>
        <row r="153">
          <cell r="C153" t="str">
            <v>224-17</v>
          </cell>
          <cell r="D153">
            <v>1820000</v>
          </cell>
          <cell r="E153" t="str">
            <v>ADANE</v>
          </cell>
        </row>
        <row r="154">
          <cell r="C154" t="str">
            <v>205-18</v>
          </cell>
          <cell r="D154">
            <v>1140000</v>
          </cell>
          <cell r="E154" t="str">
            <v>YOUNG</v>
          </cell>
        </row>
        <row r="155">
          <cell r="C155" t="str">
            <v>221-18</v>
          </cell>
          <cell r="D155">
            <v>1280000</v>
          </cell>
          <cell r="E155" t="str">
            <v>BARTLETT</v>
          </cell>
        </row>
        <row r="156">
          <cell r="C156" t="str">
            <v>215-18</v>
          </cell>
          <cell r="D156">
            <v>1290000</v>
          </cell>
          <cell r="E156" t="str">
            <v>COOLAHAN</v>
          </cell>
        </row>
        <row r="157">
          <cell r="C157" t="str">
            <v>194-18</v>
          </cell>
          <cell r="D157">
            <v>1830000</v>
          </cell>
          <cell r="E157" t="str">
            <v>YORK</v>
          </cell>
        </row>
        <row r="158">
          <cell r="C158" t="str">
            <v>224-18</v>
          </cell>
          <cell r="D158">
            <v>1820000</v>
          </cell>
          <cell r="E158" t="str">
            <v>ADANE</v>
          </cell>
        </row>
        <row r="159">
          <cell r="C159" t="str">
            <v>197-18</v>
          </cell>
          <cell r="D159">
            <v>970000</v>
          </cell>
          <cell r="E159" t="str">
            <v>JACKSON</v>
          </cell>
        </row>
        <row r="160">
          <cell r="C160" t="str">
            <v>109-19</v>
          </cell>
          <cell r="D160">
            <v>1800000</v>
          </cell>
          <cell r="E160" t="str">
            <v>CHANDLER</v>
          </cell>
        </row>
        <row r="161">
          <cell r="C161" t="str">
            <v>152-18</v>
          </cell>
          <cell r="D161">
            <v>1260000</v>
          </cell>
          <cell r="E161" t="str">
            <v>ACKERMAN</v>
          </cell>
        </row>
        <row r="162">
          <cell r="C162" t="str">
            <v>120-19</v>
          </cell>
          <cell r="D162">
            <v>1430000</v>
          </cell>
          <cell r="E162" t="str">
            <v>LEDERHAUSE</v>
          </cell>
        </row>
        <row r="163">
          <cell r="C163" t="str">
            <v>150-18</v>
          </cell>
          <cell r="D163">
            <v>1760000</v>
          </cell>
          <cell r="E163" t="str">
            <v>STRICKLAND</v>
          </cell>
        </row>
        <row r="164">
          <cell r="C164" t="str">
            <v>144-18</v>
          </cell>
          <cell r="D164">
            <v>1800000</v>
          </cell>
          <cell r="E164" t="str">
            <v>CHANDLER</v>
          </cell>
        </row>
        <row r="165">
          <cell r="C165" t="str">
            <v>153-18</v>
          </cell>
          <cell r="D165">
            <v>1090000</v>
          </cell>
          <cell r="E165" t="str">
            <v>SPECTOR</v>
          </cell>
        </row>
        <row r="166">
          <cell r="C166" t="str">
            <v>127-19</v>
          </cell>
          <cell r="D166">
            <v>1300000</v>
          </cell>
          <cell r="E166" t="str">
            <v>LEVIN</v>
          </cell>
        </row>
        <row r="167">
          <cell r="C167" t="str">
            <v>186-18</v>
          </cell>
          <cell r="D167">
            <v>880000</v>
          </cell>
          <cell r="E167" t="str">
            <v>STEWART</v>
          </cell>
        </row>
        <row r="168">
          <cell r="C168" t="str">
            <v>159-18</v>
          </cell>
          <cell r="D168">
            <v>1800000</v>
          </cell>
          <cell r="E168" t="str">
            <v>CHANDLER</v>
          </cell>
        </row>
        <row r="169">
          <cell r="C169" t="str">
            <v>170-18</v>
          </cell>
          <cell r="D169">
            <v>880000</v>
          </cell>
          <cell r="E169" t="str">
            <v>STEWART</v>
          </cell>
        </row>
        <row r="170">
          <cell r="C170" t="str">
            <v>164-18</v>
          </cell>
          <cell r="D170">
            <v>1780000</v>
          </cell>
          <cell r="E170" t="str">
            <v>DE LA ROSA</v>
          </cell>
        </row>
        <row r="171">
          <cell r="C171" t="str">
            <v>140-18</v>
          </cell>
          <cell r="D171">
            <v>1770000</v>
          </cell>
          <cell r="E171" t="str">
            <v>BRUDER</v>
          </cell>
        </row>
        <row r="172">
          <cell r="C172" t="str">
            <v>187-18</v>
          </cell>
          <cell r="D172">
            <v>1470000</v>
          </cell>
          <cell r="E172" t="str">
            <v>RIVERA</v>
          </cell>
        </row>
        <row r="173">
          <cell r="C173" t="str">
            <v>118-18</v>
          </cell>
          <cell r="D173">
            <v>1110000</v>
          </cell>
          <cell r="E173" t="str">
            <v>STARKS</v>
          </cell>
        </row>
        <row r="174">
          <cell r="C174" t="str">
            <v>184-18</v>
          </cell>
          <cell r="D174">
            <v>970000</v>
          </cell>
          <cell r="E174" t="str">
            <v>JACKSON</v>
          </cell>
        </row>
        <row r="175">
          <cell r="C175" t="str">
            <v>230-17</v>
          </cell>
          <cell r="D175">
            <v>1810000</v>
          </cell>
          <cell r="E175" t="str">
            <v>NEWELL</v>
          </cell>
        </row>
        <row r="176">
          <cell r="C176" t="str">
            <v>213-18</v>
          </cell>
          <cell r="D176">
            <v>1820000</v>
          </cell>
          <cell r="E176" t="str">
            <v>ADANE</v>
          </cell>
        </row>
        <row r="177">
          <cell r="C177" t="str">
            <v>231-18</v>
          </cell>
          <cell r="D177">
            <v>1820000</v>
          </cell>
          <cell r="E177" t="str">
            <v>ADANE</v>
          </cell>
        </row>
        <row r="178">
          <cell r="C178" t="str">
            <v>235-18</v>
          </cell>
          <cell r="D178">
            <v>1810000</v>
          </cell>
          <cell r="E178" t="str">
            <v>NEWELL</v>
          </cell>
        </row>
        <row r="179">
          <cell r="C179" t="str">
            <v>195-18</v>
          </cell>
          <cell r="D179">
            <v>1780000</v>
          </cell>
          <cell r="E179" t="str">
            <v>DE LA ROSA</v>
          </cell>
        </row>
        <row r="180">
          <cell r="C180" t="str">
            <v>241-18</v>
          </cell>
          <cell r="D180">
            <v>1410000</v>
          </cell>
          <cell r="E180" t="str">
            <v>GOLIGHTLY</v>
          </cell>
        </row>
        <row r="181">
          <cell r="C181" t="str">
            <v>193-18</v>
          </cell>
          <cell r="D181">
            <v>1830000</v>
          </cell>
          <cell r="E181" t="str">
            <v>YORK</v>
          </cell>
        </row>
        <row r="182">
          <cell r="C182" t="str">
            <v>103-19</v>
          </cell>
          <cell r="D182">
            <v>1110000</v>
          </cell>
          <cell r="E182" t="str">
            <v>STARKS</v>
          </cell>
        </row>
        <row r="183">
          <cell r="C183" t="str">
            <v>177-18</v>
          </cell>
          <cell r="D183">
            <v>1140000</v>
          </cell>
          <cell r="E183" t="str">
            <v>YOUNG</v>
          </cell>
        </row>
        <row r="184">
          <cell r="C184" t="str">
            <v>104-19</v>
          </cell>
          <cell r="D184">
            <v>1110000</v>
          </cell>
          <cell r="E184" t="str">
            <v>STARKS</v>
          </cell>
        </row>
        <row r="185">
          <cell r="C185" t="str">
            <v>183-18</v>
          </cell>
          <cell r="D185">
            <v>970000</v>
          </cell>
          <cell r="E185" t="str">
            <v>JACKSON</v>
          </cell>
        </row>
        <row r="186">
          <cell r="C186" t="str">
            <v>115-19</v>
          </cell>
          <cell r="D186">
            <v>1200000</v>
          </cell>
          <cell r="E186" t="str">
            <v>CUSHING</v>
          </cell>
        </row>
        <row r="187">
          <cell r="C187" t="str">
            <v>138-18</v>
          </cell>
          <cell r="D187">
            <v>1260000</v>
          </cell>
          <cell r="E187" t="str">
            <v>ACKERMAN</v>
          </cell>
        </row>
        <row r="188">
          <cell r="C188" t="str">
            <v>118-19</v>
          </cell>
          <cell r="D188">
            <v>1110000</v>
          </cell>
          <cell r="E188" t="str">
            <v>STARKS</v>
          </cell>
        </row>
        <row r="189">
          <cell r="C189" t="str">
            <v>141-18</v>
          </cell>
          <cell r="D189">
            <v>1750000</v>
          </cell>
          <cell r="E189" t="str">
            <v>REBOLETTI</v>
          </cell>
        </row>
        <row r="190">
          <cell r="C190" t="str">
            <v>157-18</v>
          </cell>
          <cell r="D190">
            <v>1090000</v>
          </cell>
          <cell r="E190" t="str">
            <v>SPECTOR</v>
          </cell>
        </row>
        <row r="191">
          <cell r="C191" t="str">
            <v>228-17</v>
          </cell>
          <cell r="D191">
            <v>1280000</v>
          </cell>
          <cell r="E191" t="str">
            <v>BARTLETT</v>
          </cell>
        </row>
        <row r="192">
          <cell r="C192" t="str">
            <v>165-18</v>
          </cell>
          <cell r="D192">
            <v>1760000</v>
          </cell>
          <cell r="E192" t="str">
            <v>STRICKLAND</v>
          </cell>
        </row>
        <row r="193">
          <cell r="C193" t="str">
            <v>232-18</v>
          </cell>
          <cell r="D193">
            <v>1820000</v>
          </cell>
          <cell r="E193" t="str">
            <v>ADANE</v>
          </cell>
        </row>
        <row r="194">
          <cell r="C194" t="str">
            <v>172-18</v>
          </cell>
          <cell r="D194">
            <v>1470000</v>
          </cell>
          <cell r="E194" t="str">
            <v>RIVERA</v>
          </cell>
        </row>
        <row r="195">
          <cell r="C195" t="str">
            <v>227-18</v>
          </cell>
          <cell r="D195">
            <v>1810000</v>
          </cell>
          <cell r="E195" t="str">
            <v>NEWELL</v>
          </cell>
        </row>
        <row r="196">
          <cell r="C196" t="str">
            <v>191-18</v>
          </cell>
          <cell r="D196">
            <v>1140000</v>
          </cell>
          <cell r="E196" t="str">
            <v>YOUNG</v>
          </cell>
        </row>
        <row r="197">
          <cell r="C197" t="str">
            <v>202-18</v>
          </cell>
          <cell r="D197">
            <v>1470000</v>
          </cell>
          <cell r="E197" t="str">
            <v>RIVERA</v>
          </cell>
        </row>
        <row r="198">
          <cell r="C198" t="str">
            <v>203-18</v>
          </cell>
          <cell r="D198">
            <v>1230000</v>
          </cell>
          <cell r="E198" t="str">
            <v>YANAI</v>
          </cell>
        </row>
        <row r="199">
          <cell r="C199" t="str">
            <v>207-18</v>
          </cell>
          <cell r="D199">
            <v>1830000</v>
          </cell>
          <cell r="E199" t="str">
            <v>YORK</v>
          </cell>
        </row>
        <row r="200">
          <cell r="C200" t="str">
            <v>212-18</v>
          </cell>
          <cell r="D200">
            <v>970000</v>
          </cell>
          <cell r="E200" t="str">
            <v>JACKSON</v>
          </cell>
        </row>
        <row r="201">
          <cell r="C201" t="str">
            <v>188-18</v>
          </cell>
          <cell r="D201">
            <v>1470000</v>
          </cell>
          <cell r="E201" t="str">
            <v>RIVERA</v>
          </cell>
        </row>
        <row r="202">
          <cell r="C202" t="str">
            <v>239-18</v>
          </cell>
          <cell r="D202">
            <v>1820000</v>
          </cell>
          <cell r="E202" t="str">
            <v>ADANE</v>
          </cell>
        </row>
        <row r="203">
          <cell r="C203" t="str">
            <v>178-18</v>
          </cell>
          <cell r="D203">
            <v>1140000</v>
          </cell>
          <cell r="E203" t="str">
            <v>YOUNG</v>
          </cell>
        </row>
        <row r="204">
          <cell r="C204" t="str">
            <v>111-19</v>
          </cell>
          <cell r="D204">
            <v>1100000</v>
          </cell>
          <cell r="E204" t="str">
            <v>GEBRETEKLE</v>
          </cell>
        </row>
        <row r="205">
          <cell r="C205" t="str">
            <v>119-18</v>
          </cell>
          <cell r="D205">
            <v>1740000</v>
          </cell>
          <cell r="E205" t="str">
            <v>STORY</v>
          </cell>
        </row>
        <row r="206">
          <cell r="C206" t="str">
            <v>159-18</v>
          </cell>
          <cell r="D206">
            <v>1800000</v>
          </cell>
          <cell r="E206" t="str">
            <v>CHANDLER</v>
          </cell>
        </row>
        <row r="207">
          <cell r="C207" t="str">
            <v>106-18</v>
          </cell>
          <cell r="D207">
            <v>1740000</v>
          </cell>
          <cell r="E207" t="str">
            <v>STORY</v>
          </cell>
        </row>
        <row r="208">
          <cell r="C208" t="str">
            <v>157-18</v>
          </cell>
          <cell r="D208">
            <v>1090000</v>
          </cell>
          <cell r="E208" t="str">
            <v>SPECTOR</v>
          </cell>
        </row>
        <row r="209">
          <cell r="C209" t="str">
            <v>104-18</v>
          </cell>
          <cell r="D209">
            <v>1110000</v>
          </cell>
          <cell r="E209" t="str">
            <v>STARKS</v>
          </cell>
        </row>
        <row r="210">
          <cell r="C210" t="str">
            <v>164-18</v>
          </cell>
          <cell r="D210">
            <v>1780000</v>
          </cell>
          <cell r="E210" t="str">
            <v>DE LA ROSA</v>
          </cell>
        </row>
        <row r="211">
          <cell r="C211" t="str">
            <v>228-17</v>
          </cell>
          <cell r="D211">
            <v>1280000</v>
          </cell>
          <cell r="E211" t="str">
            <v>BARTLETT</v>
          </cell>
        </row>
        <row r="212">
          <cell r="C212" t="str">
            <v>166-18</v>
          </cell>
          <cell r="D212">
            <v>1780000</v>
          </cell>
          <cell r="E212" t="str">
            <v>DE LA ROSA</v>
          </cell>
        </row>
        <row r="213">
          <cell r="C213" t="str">
            <v>198-18</v>
          </cell>
          <cell r="D213">
            <v>970000</v>
          </cell>
          <cell r="E213" t="str">
            <v>JACKSON</v>
          </cell>
        </row>
        <row r="214">
          <cell r="C214" t="str">
            <v>179-18</v>
          </cell>
          <cell r="D214">
            <v>1830000</v>
          </cell>
          <cell r="E214" t="str">
            <v>YORK</v>
          </cell>
        </row>
        <row r="215">
          <cell r="C215" t="str">
            <v>107-18</v>
          </cell>
          <cell r="D215">
            <v>1760000</v>
          </cell>
          <cell r="E215" t="str">
            <v>STRICKLAND</v>
          </cell>
        </row>
        <row r="216">
          <cell r="C216" t="str">
            <v>218-18</v>
          </cell>
          <cell r="D216">
            <v>1410000</v>
          </cell>
          <cell r="E216" t="str">
            <v>GOLIGHTLY</v>
          </cell>
        </row>
        <row r="217">
          <cell r="C217" t="str">
            <v>102-18</v>
          </cell>
          <cell r="D217">
            <v>1750000</v>
          </cell>
          <cell r="E217" t="str">
            <v>REBOLETTI</v>
          </cell>
        </row>
        <row r="218">
          <cell r="C218" t="str">
            <v>308-19</v>
          </cell>
          <cell r="D218">
            <v>1800000</v>
          </cell>
          <cell r="E218" t="str">
            <v>CHANDLER</v>
          </cell>
        </row>
        <row r="219">
          <cell r="C219" t="str">
            <v>208-18</v>
          </cell>
          <cell r="D219">
            <v>1830000</v>
          </cell>
          <cell r="E219" t="str">
            <v>YORK</v>
          </cell>
        </row>
        <row r="221">
          <cell r="C221" t="str">
            <v>104-15</v>
          </cell>
          <cell r="D221">
            <v>1480000</v>
          </cell>
          <cell r="E221" t="str">
            <v>STURGEON</v>
          </cell>
        </row>
        <row r="222">
          <cell r="C222" t="str">
            <v>102-16</v>
          </cell>
          <cell r="D222">
            <v>1300000</v>
          </cell>
          <cell r="E222" t="str">
            <v>LEVIN</v>
          </cell>
        </row>
        <row r="223">
          <cell r="C223" t="str">
            <v>240-14</v>
          </cell>
          <cell r="D223">
            <v>1180000</v>
          </cell>
          <cell r="E223" t="str">
            <v>LEVERE</v>
          </cell>
        </row>
        <row r="224">
          <cell r="C224" t="str">
            <v>115-16</v>
          </cell>
          <cell r="D224">
            <v>1310000</v>
          </cell>
          <cell r="E224" t="str">
            <v>MALAVE</v>
          </cell>
        </row>
        <row r="225">
          <cell r="C225" t="str">
            <v>206-15</v>
          </cell>
          <cell r="D225">
            <v>940000</v>
          </cell>
          <cell r="E225" t="str">
            <v>BONDS</v>
          </cell>
        </row>
        <row r="226">
          <cell r="C226" t="str">
            <v>130-16</v>
          </cell>
          <cell r="D226">
            <v>1310000</v>
          </cell>
          <cell r="E226" t="str">
            <v>MALAVE</v>
          </cell>
        </row>
        <row r="227">
          <cell r="C227" t="str">
            <v>178-15</v>
          </cell>
          <cell r="D227">
            <v>940000</v>
          </cell>
          <cell r="E227" t="str">
            <v>BONDS</v>
          </cell>
        </row>
        <row r="228">
          <cell r="C228" t="str">
            <v>148-15</v>
          </cell>
          <cell r="D228">
            <v>1430000</v>
          </cell>
          <cell r="E228" t="str">
            <v>LEDERHAUSE</v>
          </cell>
        </row>
        <row r="229">
          <cell r="C229" t="str">
            <v>176-15</v>
          </cell>
          <cell r="D229">
            <v>1490000</v>
          </cell>
          <cell r="E229" t="str">
            <v>BUTLER</v>
          </cell>
        </row>
        <row r="230">
          <cell r="C230" t="str">
            <v>183-15</v>
          </cell>
          <cell r="D230">
            <v>880000</v>
          </cell>
          <cell r="E230" t="str">
            <v>STEWART</v>
          </cell>
        </row>
        <row r="231">
          <cell r="C231" t="str">
            <v>123-15</v>
          </cell>
          <cell r="D231">
            <v>1310000</v>
          </cell>
          <cell r="E231" t="str">
            <v>MALAVE</v>
          </cell>
        </row>
        <row r="232">
          <cell r="C232" t="str">
            <v>238-15</v>
          </cell>
          <cell r="D232">
            <v>1440000</v>
          </cell>
          <cell r="E232" t="str">
            <v>HONTZ</v>
          </cell>
        </row>
        <row r="233">
          <cell r="C233" t="str">
            <v>112-15</v>
          </cell>
          <cell r="D233">
            <v>1100000</v>
          </cell>
          <cell r="E233" t="str">
            <v>GEBRETEKLE</v>
          </cell>
        </row>
        <row r="234">
          <cell r="C234" t="str">
            <v>123-16</v>
          </cell>
          <cell r="D234">
            <v>1430000</v>
          </cell>
          <cell r="E234" t="str">
            <v>LEDERHAUSE</v>
          </cell>
        </row>
        <row r="235">
          <cell r="C235" t="str">
            <v>171-15</v>
          </cell>
          <cell r="D235">
            <v>1460000</v>
          </cell>
          <cell r="E235" t="str">
            <v>NELSON</v>
          </cell>
        </row>
        <row r="236">
          <cell r="C236" t="str">
            <v>158-16</v>
          </cell>
          <cell r="D236">
            <v>1770000</v>
          </cell>
          <cell r="E236" t="str">
            <v>BRUDER</v>
          </cell>
        </row>
        <row r="237">
          <cell r="C237" t="str">
            <v>113-15</v>
          </cell>
          <cell r="D237">
            <v>1300000</v>
          </cell>
          <cell r="E237" t="str">
            <v>LEVIN</v>
          </cell>
        </row>
      </sheetData>
      <sheetData sheetId="4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96">
          <cell r="C96" t="str">
            <v xml:space="preserve">Data.Train ID  </v>
          </cell>
          <cell r="D96" t="str">
            <v xml:space="preserve">Data.Employee Identifier  </v>
          </cell>
          <cell r="E96" t="str">
            <v xml:space="preserve">Data.Employee Last Name  </v>
          </cell>
        </row>
        <row r="97">
          <cell r="C97" t="str">
            <v>231-18</v>
          </cell>
          <cell r="D97">
            <v>1820000</v>
          </cell>
          <cell r="E97" t="str">
            <v>ADANE</v>
          </cell>
        </row>
        <row r="98">
          <cell r="C98" t="str">
            <v>242-18</v>
          </cell>
          <cell r="D98">
            <v>1410000</v>
          </cell>
          <cell r="E98" t="str">
            <v>GOLIGHTLY</v>
          </cell>
        </row>
        <row r="99">
          <cell r="C99" t="str">
            <v>125-19</v>
          </cell>
          <cell r="D99">
            <v>1100000</v>
          </cell>
          <cell r="E99" t="str">
            <v>GEBRETEKLE</v>
          </cell>
        </row>
        <row r="100">
          <cell r="C100" t="str">
            <v>124-19</v>
          </cell>
          <cell r="D100">
            <v>1800000</v>
          </cell>
          <cell r="E100" t="str">
            <v>CHANDLER</v>
          </cell>
        </row>
        <row r="101">
          <cell r="C101" t="str">
            <v>130-19</v>
          </cell>
          <cell r="D101">
            <v>1200000</v>
          </cell>
          <cell r="E101" t="str">
            <v>CUSHING</v>
          </cell>
        </row>
        <row r="102">
          <cell r="C102" t="str">
            <v>104-20</v>
          </cell>
          <cell r="D102">
            <v>1480000</v>
          </cell>
          <cell r="E102" t="str">
            <v>STURGEON</v>
          </cell>
        </row>
        <row r="103">
          <cell r="C103" t="str">
            <v>148-19</v>
          </cell>
          <cell r="D103">
            <v>1430000</v>
          </cell>
          <cell r="E103" t="str">
            <v>LEDERHAUSE</v>
          </cell>
        </row>
        <row r="104">
          <cell r="C104" t="str">
            <v>165-19</v>
          </cell>
          <cell r="D104">
            <v>1290000</v>
          </cell>
          <cell r="E104" t="str">
            <v>COOLAHAN</v>
          </cell>
        </row>
        <row r="105">
          <cell r="C105" t="str">
            <v>177-19</v>
          </cell>
          <cell r="D105">
            <v>1280000</v>
          </cell>
          <cell r="E105" t="str">
            <v>BARTLETT</v>
          </cell>
        </row>
        <row r="106">
          <cell r="C106" t="str">
            <v>189-19</v>
          </cell>
          <cell r="D106">
            <v>1140000</v>
          </cell>
          <cell r="E106" t="str">
            <v>YOUNG</v>
          </cell>
        </row>
        <row r="107">
          <cell r="C107" t="str">
            <v>186-19</v>
          </cell>
          <cell r="D107">
            <v>1780000</v>
          </cell>
          <cell r="E107" t="str">
            <v>DE LA ROSA</v>
          </cell>
        </row>
        <row r="108">
          <cell r="C108" t="str">
            <v>228-19</v>
          </cell>
          <cell r="D108">
            <v>1810000</v>
          </cell>
          <cell r="E108" t="str">
            <v>NEWELL</v>
          </cell>
        </row>
        <row r="109">
          <cell r="C109" t="str">
            <v>205-19</v>
          </cell>
          <cell r="D109">
            <v>1280000</v>
          </cell>
          <cell r="E109" t="str">
            <v>BARTLETT</v>
          </cell>
        </row>
        <row r="110">
          <cell r="C110" t="str">
            <v>226-19</v>
          </cell>
          <cell r="D110">
            <v>1840000</v>
          </cell>
          <cell r="E110" t="str">
            <v>CANFIELD</v>
          </cell>
        </row>
        <row r="111">
          <cell r="C111" t="str">
            <v>212-19</v>
          </cell>
          <cell r="D111">
            <v>1290000</v>
          </cell>
          <cell r="E111" t="str">
            <v>COOLAHAN</v>
          </cell>
        </row>
        <row r="112">
          <cell r="C112" t="str">
            <v>214-19</v>
          </cell>
          <cell r="D112">
            <v>1820000</v>
          </cell>
          <cell r="E112" t="str">
            <v>ADANE</v>
          </cell>
        </row>
        <row r="113">
          <cell r="C113" t="str">
            <v>224-19</v>
          </cell>
          <cell r="D113">
            <v>1820000</v>
          </cell>
          <cell r="E113" t="str">
            <v>ADANE</v>
          </cell>
        </row>
        <row r="114">
          <cell r="C114" t="str">
            <v>204-19</v>
          </cell>
          <cell r="D114">
            <v>1140000</v>
          </cell>
          <cell r="E114" t="str">
            <v>YOUNG</v>
          </cell>
        </row>
        <row r="115">
          <cell r="C115" t="str">
            <v>237-19</v>
          </cell>
          <cell r="D115">
            <v>1830000</v>
          </cell>
          <cell r="E115" t="str">
            <v>YORK</v>
          </cell>
        </row>
        <row r="116">
          <cell r="C116" t="str">
            <v>197-19</v>
          </cell>
          <cell r="D116">
            <v>1290000</v>
          </cell>
          <cell r="E116" t="str">
            <v>COOLAHAN</v>
          </cell>
        </row>
        <row r="117">
          <cell r="C117" t="str">
            <v>101-20</v>
          </cell>
          <cell r="D117">
            <v>1430000</v>
          </cell>
          <cell r="E117" t="str">
            <v>LEDERHAUSE</v>
          </cell>
        </row>
        <row r="118">
          <cell r="C118" t="str">
            <v>191-19</v>
          </cell>
          <cell r="D118">
            <v>1280000</v>
          </cell>
          <cell r="E118" t="str">
            <v>BARTLETT</v>
          </cell>
        </row>
        <row r="119">
          <cell r="C119" t="str">
            <v>122-19</v>
          </cell>
          <cell r="D119">
            <v>1760000</v>
          </cell>
          <cell r="E119" t="str">
            <v>STRICKLAND</v>
          </cell>
        </row>
        <row r="120">
          <cell r="C120" t="str">
            <v>185-19</v>
          </cell>
          <cell r="D120">
            <v>1780000</v>
          </cell>
          <cell r="E120" t="str">
            <v>DE LA ROSA</v>
          </cell>
        </row>
        <row r="121">
          <cell r="C121" t="str">
            <v>136-19</v>
          </cell>
          <cell r="D121">
            <v>1760000</v>
          </cell>
          <cell r="E121" t="str">
            <v>STRICKLAND</v>
          </cell>
        </row>
        <row r="122">
          <cell r="C122" t="str">
            <v>180-19</v>
          </cell>
          <cell r="D122">
            <v>1090000</v>
          </cell>
          <cell r="E122" t="str">
            <v>SPECTOR</v>
          </cell>
        </row>
        <row r="123">
          <cell r="C123" t="str">
            <v>164-19</v>
          </cell>
          <cell r="D123">
            <v>880000</v>
          </cell>
          <cell r="E123" t="str">
            <v>STEWART</v>
          </cell>
        </row>
        <row r="124">
          <cell r="C124" t="str">
            <v>185-19</v>
          </cell>
          <cell r="D124">
            <v>1780000</v>
          </cell>
          <cell r="E124" t="str">
            <v>DE LA ROSA</v>
          </cell>
        </row>
        <row r="125">
          <cell r="C125" t="str">
            <v>186-19</v>
          </cell>
          <cell r="D125">
            <v>1780000</v>
          </cell>
          <cell r="E125" t="str">
            <v>DE LA ROSA</v>
          </cell>
        </row>
        <row r="126">
          <cell r="C126" t="str">
            <v>174-19</v>
          </cell>
          <cell r="D126">
            <v>1140000</v>
          </cell>
          <cell r="E126" t="str">
            <v>YOUNG</v>
          </cell>
        </row>
        <row r="127">
          <cell r="C127" t="str">
            <v>199-19</v>
          </cell>
          <cell r="D127">
            <v>1780000</v>
          </cell>
          <cell r="E127" t="str">
            <v>DE LA ROSA</v>
          </cell>
        </row>
        <row r="128">
          <cell r="C128" t="str">
            <v>175-19</v>
          </cell>
          <cell r="D128">
            <v>1090000</v>
          </cell>
          <cell r="E128" t="str">
            <v>SPECTOR</v>
          </cell>
        </row>
        <row r="129">
          <cell r="C129" t="str">
            <v>198-19</v>
          </cell>
          <cell r="D129">
            <v>1290000</v>
          </cell>
          <cell r="E129" t="str">
            <v>COOLAHAN</v>
          </cell>
        </row>
        <row r="130">
          <cell r="C130" t="str">
            <v>164-19</v>
          </cell>
          <cell r="D130">
            <v>880000</v>
          </cell>
          <cell r="E130" t="str">
            <v>STEWART</v>
          </cell>
        </row>
        <row r="131">
          <cell r="C131" t="str">
            <v>198-19</v>
          </cell>
          <cell r="D131">
            <v>1290000</v>
          </cell>
          <cell r="E131" t="str">
            <v>COOLAHAN</v>
          </cell>
        </row>
        <row r="132">
          <cell r="C132" t="str">
            <v>117-19</v>
          </cell>
          <cell r="D132">
            <v>1110000</v>
          </cell>
          <cell r="E132" t="str">
            <v>STARKS</v>
          </cell>
        </row>
        <row r="133">
          <cell r="C133" t="str">
            <v>121-19</v>
          </cell>
          <cell r="D133">
            <v>1760000</v>
          </cell>
          <cell r="E133" t="str">
            <v>STRICKLAND</v>
          </cell>
        </row>
        <row r="134">
          <cell r="C134" t="str">
            <v>106-19</v>
          </cell>
          <cell r="D134">
            <v>1430000</v>
          </cell>
          <cell r="E134" t="str">
            <v>LEDERHAUSE</v>
          </cell>
        </row>
        <row r="135">
          <cell r="C135" t="str">
            <v>204-19</v>
          </cell>
          <cell r="D135">
            <v>1140000</v>
          </cell>
          <cell r="E135" t="str">
            <v>YOUNG</v>
          </cell>
        </row>
        <row r="136">
          <cell r="C136" t="str">
            <v>237-18</v>
          </cell>
          <cell r="D136">
            <v>1280000</v>
          </cell>
          <cell r="E136" t="str">
            <v>BARTLETT</v>
          </cell>
        </row>
        <row r="137">
          <cell r="C137" t="str">
            <v>217-19</v>
          </cell>
          <cell r="D137">
            <v>1840000</v>
          </cell>
          <cell r="E137" t="str">
            <v>CANFIELD</v>
          </cell>
        </row>
        <row r="138">
          <cell r="C138" t="str">
            <v>230-18</v>
          </cell>
          <cell r="D138">
            <v>1280000</v>
          </cell>
          <cell r="E138" t="str">
            <v>BARTLETT</v>
          </cell>
        </row>
        <row r="139">
          <cell r="C139" t="str">
            <v>230-19</v>
          </cell>
          <cell r="D139">
            <v>1830000</v>
          </cell>
          <cell r="E139" t="str">
            <v>YORK</v>
          </cell>
        </row>
        <row r="140">
          <cell r="C140" t="str">
            <v>229-18</v>
          </cell>
          <cell r="D140">
            <v>1280000</v>
          </cell>
          <cell r="E140" t="str">
            <v>BARTLETT</v>
          </cell>
        </row>
        <row r="141">
          <cell r="C141" t="str">
            <v>109-20</v>
          </cell>
          <cell r="D141">
            <v>1750000</v>
          </cell>
          <cell r="E141" t="str">
            <v>REBOLETTI</v>
          </cell>
        </row>
        <row r="142">
          <cell r="C142" t="str">
            <v>222-18</v>
          </cell>
          <cell r="D142">
            <v>1280000</v>
          </cell>
          <cell r="E142" t="str">
            <v>BARTLETT</v>
          </cell>
        </row>
        <row r="143">
          <cell r="C143" t="str">
            <v>121-20</v>
          </cell>
          <cell r="D143">
            <v>1110000</v>
          </cell>
          <cell r="E143" t="str">
            <v>STARKS</v>
          </cell>
        </row>
        <row r="144">
          <cell r="C144" t="str">
            <v>219-18</v>
          </cell>
          <cell r="D144">
            <v>1810000</v>
          </cell>
          <cell r="E144" t="str">
            <v>NEWELL</v>
          </cell>
        </row>
        <row r="145">
          <cell r="C145" t="str">
            <v>123-20</v>
          </cell>
          <cell r="D145">
            <v>1750000</v>
          </cell>
          <cell r="E145" t="str">
            <v>REBOLETTI</v>
          </cell>
        </row>
        <row r="146">
          <cell r="C146" t="str">
            <v>224-18</v>
          </cell>
          <cell r="D146">
            <v>1820000</v>
          </cell>
          <cell r="E146" t="str">
            <v>ADANE</v>
          </cell>
        </row>
        <row r="147">
          <cell r="C147" t="str">
            <v>113-20</v>
          </cell>
          <cell r="D147">
            <v>1430000</v>
          </cell>
          <cell r="E147" t="str">
            <v>LEDERHAUSE</v>
          </cell>
        </row>
        <row r="148">
          <cell r="C148" t="str">
            <v>234-18</v>
          </cell>
          <cell r="D148">
            <v>1410000</v>
          </cell>
          <cell r="E148" t="str">
            <v>GOLIGHTLY</v>
          </cell>
        </row>
        <row r="149">
          <cell r="C149" t="str">
            <v>115-20</v>
          </cell>
          <cell r="D149">
            <v>1360000</v>
          </cell>
          <cell r="E149" t="str">
            <v>SANTIZO</v>
          </cell>
        </row>
        <row r="150">
          <cell r="C150" t="str">
            <v>233-18</v>
          </cell>
          <cell r="D150">
            <v>1410000</v>
          </cell>
          <cell r="E150" t="str">
            <v>GOLIGHTLY</v>
          </cell>
        </row>
        <row r="151">
          <cell r="C151" t="str">
            <v>220-18</v>
          </cell>
          <cell r="D151">
            <v>1810000</v>
          </cell>
          <cell r="E151" t="str">
            <v>NEWELL</v>
          </cell>
        </row>
        <row r="152">
          <cell r="C152" t="str">
            <v>236-18</v>
          </cell>
          <cell r="D152">
            <v>1810000</v>
          </cell>
          <cell r="E152" t="str">
            <v>NEWELL</v>
          </cell>
        </row>
        <row r="153">
          <cell r="C153" t="str">
            <v>228-18</v>
          </cell>
          <cell r="D153">
            <v>1810000</v>
          </cell>
          <cell r="E153" t="str">
            <v>NEWELL</v>
          </cell>
        </row>
        <row r="154">
          <cell r="C154" t="str">
            <v>216-18</v>
          </cell>
          <cell r="D154">
            <v>1290000</v>
          </cell>
          <cell r="E154" t="str">
            <v>COOLAHAN</v>
          </cell>
        </row>
        <row r="155">
          <cell r="C155" t="str">
            <v>105-19</v>
          </cell>
          <cell r="D155">
            <v>1430000</v>
          </cell>
          <cell r="E155" t="str">
            <v>LEDERHAUSE</v>
          </cell>
        </row>
        <row r="156">
          <cell r="C156" t="str">
            <v>106-20</v>
          </cell>
          <cell r="D156">
            <v>1740000</v>
          </cell>
          <cell r="E156" t="str">
            <v>STORY</v>
          </cell>
        </row>
        <row r="157">
          <cell r="C157" t="str">
            <v>112-19</v>
          </cell>
          <cell r="D157">
            <v>1100000</v>
          </cell>
          <cell r="E157" t="str">
            <v>GEBRETEKLE</v>
          </cell>
        </row>
        <row r="158">
          <cell r="C158" t="str">
            <v>103-20</v>
          </cell>
          <cell r="D158">
            <v>1480000</v>
          </cell>
          <cell r="E158" t="str">
            <v>STURGEON</v>
          </cell>
        </row>
        <row r="159">
          <cell r="C159" t="str">
            <v>114-19</v>
          </cell>
          <cell r="D159">
            <v>1300000</v>
          </cell>
          <cell r="E159" t="str">
            <v>LEVIN</v>
          </cell>
        </row>
        <row r="160">
          <cell r="C160" t="str">
            <v>244-19</v>
          </cell>
          <cell r="D160">
            <v>1810000</v>
          </cell>
          <cell r="E160" t="str">
            <v>NEWELL</v>
          </cell>
        </row>
        <row r="161">
          <cell r="C161" t="str">
            <v>214-18</v>
          </cell>
          <cell r="D161">
            <v>1820000</v>
          </cell>
          <cell r="E161" t="str">
            <v>ADANE</v>
          </cell>
        </row>
        <row r="162">
          <cell r="C162" t="str">
            <v>239-19</v>
          </cell>
          <cell r="D162">
            <v>1820000</v>
          </cell>
          <cell r="E162" t="str">
            <v>ADANE</v>
          </cell>
        </row>
        <row r="163">
          <cell r="C163" t="str">
            <v>135-19</v>
          </cell>
          <cell r="D163">
            <v>1760000</v>
          </cell>
          <cell r="E163" t="str">
            <v>STRICKLAND</v>
          </cell>
        </row>
        <row r="164">
          <cell r="C164" t="str">
            <v>119-20</v>
          </cell>
          <cell r="D164">
            <v>1740000</v>
          </cell>
          <cell r="E164" t="str">
            <v>STORY</v>
          </cell>
        </row>
        <row r="165">
          <cell r="C165" t="str">
            <v>226-18</v>
          </cell>
          <cell r="D165">
            <v>1410000</v>
          </cell>
          <cell r="E165" t="str">
            <v>GOLIGHTLY</v>
          </cell>
        </row>
        <row r="166">
          <cell r="C166" t="str">
            <v>112-20</v>
          </cell>
          <cell r="D166">
            <v>1760000</v>
          </cell>
          <cell r="E166" t="str">
            <v>STRICKLAND</v>
          </cell>
        </row>
        <row r="167">
          <cell r="C167" t="str">
            <v>119-19</v>
          </cell>
          <cell r="D167">
            <v>1430000</v>
          </cell>
          <cell r="E167" t="str">
            <v>LEDERHAUSE</v>
          </cell>
        </row>
        <row r="168">
          <cell r="C168" t="str">
            <v>106-20</v>
          </cell>
          <cell r="D168">
            <v>1740000</v>
          </cell>
          <cell r="E168" t="str">
            <v>STORY</v>
          </cell>
        </row>
        <row r="169">
          <cell r="C169" t="str">
            <v>116-19</v>
          </cell>
          <cell r="D169">
            <v>1200000</v>
          </cell>
          <cell r="E169" t="str">
            <v>CUSHING</v>
          </cell>
        </row>
        <row r="170">
          <cell r="C170" t="str">
            <v>102-20</v>
          </cell>
          <cell r="D170">
            <v>1430000</v>
          </cell>
          <cell r="E170" t="str">
            <v>LEDERHAUSE</v>
          </cell>
        </row>
        <row r="171">
          <cell r="C171" t="str">
            <v>137-19</v>
          </cell>
          <cell r="D171">
            <v>1800000</v>
          </cell>
          <cell r="E171" t="str">
            <v>CHANDLER</v>
          </cell>
        </row>
        <row r="172">
          <cell r="C172" t="str">
            <v>242-19</v>
          </cell>
          <cell r="D172">
            <v>1840000</v>
          </cell>
          <cell r="E172" t="str">
            <v>CANFIELD</v>
          </cell>
        </row>
        <row r="173">
          <cell r="C173" t="str">
            <v>223-18</v>
          </cell>
          <cell r="D173">
            <v>1820000</v>
          </cell>
          <cell r="E173" t="str">
            <v>ADANE</v>
          </cell>
        </row>
        <row r="174">
          <cell r="C174" t="str">
            <v>237-19</v>
          </cell>
          <cell r="D174">
            <v>1830000</v>
          </cell>
          <cell r="E174" t="str">
            <v>YORK</v>
          </cell>
        </row>
        <row r="175">
          <cell r="C175" t="str">
            <v>123-19</v>
          </cell>
          <cell r="D175">
            <v>1800000</v>
          </cell>
          <cell r="E175" t="str">
            <v>CHANDLER</v>
          </cell>
        </row>
        <row r="176">
          <cell r="C176" t="str">
            <v>205-19</v>
          </cell>
          <cell r="D176">
            <v>1280000</v>
          </cell>
          <cell r="E176" t="str">
            <v>BARTLETT</v>
          </cell>
        </row>
        <row r="177">
          <cell r="C177" t="str">
            <v>155-19</v>
          </cell>
          <cell r="D177">
            <v>1100000</v>
          </cell>
          <cell r="E177" t="str">
            <v>GEBRETEKLE</v>
          </cell>
        </row>
        <row r="178">
          <cell r="C178" t="str">
            <v>193-19</v>
          </cell>
          <cell r="D178">
            <v>1090000</v>
          </cell>
          <cell r="E178" t="str">
            <v>SPECTOR</v>
          </cell>
        </row>
        <row r="179">
          <cell r="C179" t="str">
            <v>159-19</v>
          </cell>
          <cell r="D179">
            <v>1200000</v>
          </cell>
          <cell r="E179" t="str">
            <v>CUSHING</v>
          </cell>
        </row>
        <row r="180">
          <cell r="C180" t="str">
            <v>182-19</v>
          </cell>
          <cell r="D180">
            <v>880000</v>
          </cell>
          <cell r="E180" t="str">
            <v>STEWART</v>
          </cell>
        </row>
        <row r="181">
          <cell r="C181" t="str">
            <v>156-19</v>
          </cell>
          <cell r="D181">
            <v>1100000</v>
          </cell>
          <cell r="E181" t="str">
            <v>GEBRETEKLE</v>
          </cell>
        </row>
        <row r="182">
          <cell r="C182" t="str">
            <v>178-19</v>
          </cell>
          <cell r="D182">
            <v>1280000</v>
          </cell>
          <cell r="E182" t="str">
            <v>BARTLETT</v>
          </cell>
        </row>
        <row r="183">
          <cell r="C183" t="str">
            <v>170-19</v>
          </cell>
          <cell r="D183">
            <v>1770000</v>
          </cell>
          <cell r="E183" t="str">
            <v>BRUDER</v>
          </cell>
        </row>
        <row r="184">
          <cell r="C184" t="str">
            <v>179-19</v>
          </cell>
          <cell r="D184">
            <v>1090000</v>
          </cell>
          <cell r="E184" t="str">
            <v>SPECTOR</v>
          </cell>
        </row>
        <row r="185">
          <cell r="C185" t="str">
            <v>183-19</v>
          </cell>
          <cell r="D185">
            <v>1290000</v>
          </cell>
          <cell r="E185" t="str">
            <v>COOLAHAN</v>
          </cell>
        </row>
        <row r="186">
          <cell r="C186" t="str">
            <v>REBOLETTI-19</v>
          </cell>
          <cell r="D186">
            <v>1750000</v>
          </cell>
          <cell r="E186" t="str">
            <v>REBOLETTI</v>
          </cell>
        </row>
        <row r="187">
          <cell r="C187" t="str">
            <v>185-19</v>
          </cell>
          <cell r="D187">
            <v>1780000</v>
          </cell>
          <cell r="E187" t="str">
            <v>DE LA ROSA</v>
          </cell>
        </row>
        <row r="188">
          <cell r="C188" t="str">
            <v>173-19</v>
          </cell>
          <cell r="D188">
            <v>1140000</v>
          </cell>
          <cell r="E188" t="str">
            <v>YOUNG</v>
          </cell>
        </row>
        <row r="189">
          <cell r="C189" t="str">
            <v>192-19</v>
          </cell>
          <cell r="D189">
            <v>1280000</v>
          </cell>
          <cell r="E189" t="str">
            <v>BARTLETT</v>
          </cell>
        </row>
        <row r="190">
          <cell r="C190" t="str">
            <v>162-19</v>
          </cell>
          <cell r="D190">
            <v>1090000</v>
          </cell>
          <cell r="E190" t="str">
            <v>SPECTOR</v>
          </cell>
        </row>
        <row r="191">
          <cell r="C191" t="str">
            <v>198-19</v>
          </cell>
          <cell r="D191">
            <v>1290000</v>
          </cell>
          <cell r="E191" t="str">
            <v>COOLAHAN</v>
          </cell>
        </row>
        <row r="192">
          <cell r="C192" t="str">
            <v>159-19</v>
          </cell>
          <cell r="D192">
            <v>1200000</v>
          </cell>
          <cell r="E192" t="str">
            <v>CUSHING</v>
          </cell>
        </row>
        <row r="193">
          <cell r="C193" t="str">
            <v>198-19</v>
          </cell>
          <cell r="D193">
            <v>1290000</v>
          </cell>
          <cell r="E193" t="str">
            <v>COOLAHAN</v>
          </cell>
        </row>
        <row r="194">
          <cell r="C194" t="str">
            <v>204-19</v>
          </cell>
          <cell r="D194">
            <v>1140000</v>
          </cell>
          <cell r="E194" t="str">
            <v>YOUNG</v>
          </cell>
        </row>
        <row r="195">
          <cell r="C195" t="str">
            <v>216-19</v>
          </cell>
          <cell r="D195">
            <v>1770000</v>
          </cell>
          <cell r="E195" t="str">
            <v>BRUDER</v>
          </cell>
        </row>
        <row r="196">
          <cell r="C196" t="str">
            <v>203-19</v>
          </cell>
          <cell r="D196">
            <v>1140000</v>
          </cell>
          <cell r="E196" t="str">
            <v>YOUNG</v>
          </cell>
        </row>
        <row r="197">
          <cell r="C197" t="str">
            <v>233-19</v>
          </cell>
          <cell r="D197">
            <v>1840000</v>
          </cell>
          <cell r="E197" t="str">
            <v>CANFIELD</v>
          </cell>
        </row>
        <row r="198">
          <cell r="C198" t="str">
            <v>186-19</v>
          </cell>
          <cell r="D198">
            <v>1780000</v>
          </cell>
          <cell r="E198" t="str">
            <v>DE LA ROSA</v>
          </cell>
        </row>
        <row r="199">
          <cell r="C199" t="str">
            <v>108-20</v>
          </cell>
          <cell r="D199">
            <v>1110000</v>
          </cell>
          <cell r="E199" t="str">
            <v>STARKS</v>
          </cell>
        </row>
        <row r="200">
          <cell r="C200" t="str">
            <v>134-19</v>
          </cell>
          <cell r="D200">
            <v>1430000</v>
          </cell>
          <cell r="E200" t="str">
            <v>LEDERHAUSE</v>
          </cell>
        </row>
        <row r="201">
          <cell r="C201" t="str">
            <v>116-20</v>
          </cell>
          <cell r="D201">
            <v>1360000</v>
          </cell>
          <cell r="E201" t="str">
            <v>SANTIZO</v>
          </cell>
        </row>
        <row r="202">
          <cell r="C202" t="str">
            <v>102-19</v>
          </cell>
          <cell r="D202">
            <v>1300000</v>
          </cell>
          <cell r="E202" t="str">
            <v>LEVIN</v>
          </cell>
        </row>
        <row r="203">
          <cell r="C203" t="str">
            <v>174-19</v>
          </cell>
          <cell r="D203">
            <v>1140000</v>
          </cell>
          <cell r="E203" t="str">
            <v>YOUNG</v>
          </cell>
        </row>
        <row r="204">
          <cell r="C204" t="str">
            <v>103-19</v>
          </cell>
          <cell r="D204">
            <v>1110000</v>
          </cell>
          <cell r="E204" t="str">
            <v>STARKS</v>
          </cell>
        </row>
        <row r="205">
          <cell r="C205" t="str">
            <v>207-19</v>
          </cell>
          <cell r="D205">
            <v>1090000</v>
          </cell>
          <cell r="E205" t="str">
            <v>SPECTOR</v>
          </cell>
        </row>
        <row r="206">
          <cell r="C206" t="str">
            <v>226-19</v>
          </cell>
          <cell r="D206">
            <v>1840000</v>
          </cell>
          <cell r="E206" t="str">
            <v>CANFIELD</v>
          </cell>
        </row>
        <row r="207">
          <cell r="C207" t="str">
            <v>241-19</v>
          </cell>
          <cell r="D207">
            <v>1840000</v>
          </cell>
          <cell r="E207" t="str">
            <v>CANFIELD</v>
          </cell>
        </row>
        <row r="208">
          <cell r="C208" t="str">
            <v>225-19</v>
          </cell>
          <cell r="D208">
            <v>1840000</v>
          </cell>
          <cell r="E208" t="str">
            <v>CANFIELD</v>
          </cell>
        </row>
        <row r="209">
          <cell r="C209" t="str">
            <v>311-19</v>
          </cell>
          <cell r="D209">
            <v>1820000</v>
          </cell>
          <cell r="E209" t="str">
            <v>ADANE</v>
          </cell>
        </row>
        <row r="210">
          <cell r="C210" t="str">
            <v>222-19</v>
          </cell>
          <cell r="D210">
            <v>1830000</v>
          </cell>
          <cell r="E210" t="str">
            <v>YORK</v>
          </cell>
        </row>
        <row r="211">
          <cell r="C211" t="str">
            <v>146-19</v>
          </cell>
          <cell r="D211">
            <v>1110000</v>
          </cell>
          <cell r="E211" t="str">
            <v>STARKS</v>
          </cell>
        </row>
        <row r="212">
          <cell r="C212" t="str">
            <v>216-19</v>
          </cell>
          <cell r="D212">
            <v>1770000</v>
          </cell>
          <cell r="E212" t="str">
            <v>BRUDER</v>
          </cell>
        </row>
        <row r="213">
          <cell r="C213" t="str">
            <v>146-19</v>
          </cell>
          <cell r="D213">
            <v>1110000</v>
          </cell>
          <cell r="E213" t="str">
            <v>STARKS</v>
          </cell>
        </row>
        <row r="214">
          <cell r="C214" t="str">
            <v>215-19</v>
          </cell>
          <cell r="D214">
            <v>1770000</v>
          </cell>
          <cell r="E214" t="str">
            <v>BRUDER</v>
          </cell>
        </row>
        <row r="215">
          <cell r="C215" t="str">
            <v>166-19</v>
          </cell>
          <cell r="D215">
            <v>1780000</v>
          </cell>
          <cell r="E215" t="str">
            <v>DE LA ROSA</v>
          </cell>
        </row>
        <row r="216">
          <cell r="C216" t="str">
            <v>208-19</v>
          </cell>
          <cell r="D216">
            <v>1090000</v>
          </cell>
          <cell r="E216" t="str">
            <v>SPECTOR</v>
          </cell>
        </row>
        <row r="217">
          <cell r="C217" t="str">
            <v>180-19</v>
          </cell>
          <cell r="D217">
            <v>1090000</v>
          </cell>
          <cell r="E217" t="str">
            <v>SPECTOR</v>
          </cell>
        </row>
        <row r="218">
          <cell r="C218" t="str">
            <v>213-19</v>
          </cell>
          <cell r="D218">
            <v>1820000</v>
          </cell>
          <cell r="E218" t="str">
            <v>ADANE</v>
          </cell>
        </row>
        <row r="219">
          <cell r="C219" t="str">
            <v>184-19</v>
          </cell>
          <cell r="D219">
            <v>1290000</v>
          </cell>
          <cell r="E219" t="str">
            <v>COOLAHAN</v>
          </cell>
        </row>
        <row r="220">
          <cell r="C220" t="str">
            <v>202-19</v>
          </cell>
          <cell r="D220">
            <v>1770000</v>
          </cell>
          <cell r="E220" t="str">
            <v>BRUDER</v>
          </cell>
        </row>
        <row r="221">
          <cell r="C221" t="str">
            <v>186-19</v>
          </cell>
          <cell r="D221">
            <v>1780000</v>
          </cell>
          <cell r="E221" t="str">
            <v>DE LA ROSA</v>
          </cell>
        </row>
        <row r="222">
          <cell r="C222" t="str">
            <v>195-19</v>
          </cell>
          <cell r="D222">
            <v>880000</v>
          </cell>
          <cell r="E222" t="str">
            <v>STEWART</v>
          </cell>
        </row>
        <row r="223">
          <cell r="C223" t="str">
            <v>195-19</v>
          </cell>
          <cell r="D223">
            <v>880000</v>
          </cell>
          <cell r="E223" t="str">
            <v>STEWART</v>
          </cell>
        </row>
        <row r="224">
          <cell r="C224" t="str">
            <v>184-19</v>
          </cell>
          <cell r="D224">
            <v>1290000</v>
          </cell>
          <cell r="E224" t="str">
            <v>COOLAHAN</v>
          </cell>
        </row>
        <row r="225">
          <cell r="C225" t="str">
            <v>206-19</v>
          </cell>
          <cell r="D225">
            <v>1280000</v>
          </cell>
          <cell r="E225" t="str">
            <v>BARTLETT</v>
          </cell>
        </row>
        <row r="226">
          <cell r="C226" t="str">
            <v>187-19</v>
          </cell>
          <cell r="D226">
            <v>1770000</v>
          </cell>
          <cell r="E226" t="str">
            <v>BRUDER</v>
          </cell>
        </row>
        <row r="227">
          <cell r="C227" t="str">
            <v>210-19</v>
          </cell>
          <cell r="D227">
            <v>1830000</v>
          </cell>
          <cell r="E227" t="str">
            <v>YORK</v>
          </cell>
        </row>
        <row r="228">
          <cell r="C228" t="str">
            <v>174-19</v>
          </cell>
          <cell r="D228">
            <v>1140000</v>
          </cell>
          <cell r="E228" t="str">
            <v>YOUNG</v>
          </cell>
        </row>
        <row r="229">
          <cell r="C229" t="str">
            <v>234-19</v>
          </cell>
          <cell r="D229">
            <v>1840000</v>
          </cell>
          <cell r="E229" t="str">
            <v>CANFIELD</v>
          </cell>
        </row>
        <row r="230">
          <cell r="C230" t="str">
            <v>168-19</v>
          </cell>
          <cell r="D230">
            <v>1290000</v>
          </cell>
          <cell r="E230" t="str">
            <v>COOLAHAN</v>
          </cell>
        </row>
        <row r="231">
          <cell r="C231" t="str">
            <v>242-19</v>
          </cell>
          <cell r="D231">
            <v>1840000</v>
          </cell>
          <cell r="E231" t="str">
            <v>CANFIELD</v>
          </cell>
        </row>
        <row r="232">
          <cell r="C232" t="str">
            <v>152-19</v>
          </cell>
          <cell r="D232">
            <v>1800000</v>
          </cell>
          <cell r="E232" t="str">
            <v>CHANDLER</v>
          </cell>
        </row>
        <row r="233">
          <cell r="C233" t="str">
            <v>105-20</v>
          </cell>
          <cell r="D233">
            <v>1740000</v>
          </cell>
          <cell r="E233" t="str">
            <v>STORY</v>
          </cell>
        </row>
        <row r="234">
          <cell r="C234" t="str">
            <v>139-19</v>
          </cell>
          <cell r="D234">
            <v>1100000</v>
          </cell>
          <cell r="E234" t="str">
            <v>GEBRETEKLE</v>
          </cell>
        </row>
        <row r="235">
          <cell r="C235" t="str">
            <v>224-18</v>
          </cell>
          <cell r="D235">
            <v>1820000</v>
          </cell>
          <cell r="E235" t="str">
            <v>ADANE</v>
          </cell>
        </row>
        <row r="236">
          <cell r="C236" t="str">
            <v>110-19</v>
          </cell>
          <cell r="D236">
            <v>1800000</v>
          </cell>
          <cell r="E236" t="str">
            <v>CHANDLER</v>
          </cell>
        </row>
        <row r="237">
          <cell r="C237" t="str">
            <v>103-19</v>
          </cell>
          <cell r="D237">
            <v>1110000</v>
          </cell>
          <cell r="E237" t="str">
            <v>STARKS</v>
          </cell>
        </row>
        <row r="238">
          <cell r="C238" t="str">
            <v>243-18</v>
          </cell>
          <cell r="D238">
            <v>1810000</v>
          </cell>
          <cell r="E238" t="str">
            <v>NEWELL</v>
          </cell>
        </row>
        <row r="239">
          <cell r="C239" t="str">
            <v>118-19</v>
          </cell>
          <cell r="D239">
            <v>1110000</v>
          </cell>
          <cell r="E239" t="str">
            <v>STARKS</v>
          </cell>
        </row>
        <row r="240">
          <cell r="C240" t="str">
            <v>305-18</v>
          </cell>
          <cell r="D240">
            <v>970000</v>
          </cell>
          <cell r="E240" t="str">
            <v>JACKSON</v>
          </cell>
        </row>
        <row r="241">
          <cell r="C241" t="str">
            <v>120-19</v>
          </cell>
          <cell r="D241">
            <v>1430000</v>
          </cell>
          <cell r="E241" t="str">
            <v>LEDERHAUSE</v>
          </cell>
        </row>
        <row r="242">
          <cell r="C242" t="str">
            <v>214-18</v>
          </cell>
          <cell r="D242">
            <v>1820000</v>
          </cell>
          <cell r="E242" t="str">
            <v>ADANE</v>
          </cell>
        </row>
        <row r="243">
          <cell r="C243" t="str">
            <v>142-19</v>
          </cell>
          <cell r="D243">
            <v>1300000</v>
          </cell>
          <cell r="E243" t="str">
            <v>LEVIN</v>
          </cell>
        </row>
        <row r="244">
          <cell r="C244" t="str">
            <v>214-18</v>
          </cell>
          <cell r="D244">
            <v>1820000</v>
          </cell>
          <cell r="E244" t="str">
            <v>ADANE</v>
          </cell>
        </row>
        <row r="245">
          <cell r="C245" t="str">
            <v>157-19</v>
          </cell>
          <cell r="D245">
            <v>880000</v>
          </cell>
          <cell r="E245" t="str">
            <v>STEWART</v>
          </cell>
        </row>
        <row r="246">
          <cell r="C246" t="str">
            <v>101-19</v>
          </cell>
          <cell r="D246">
            <v>1300000</v>
          </cell>
          <cell r="E246" t="str">
            <v>LEVIN</v>
          </cell>
        </row>
        <row r="247">
          <cell r="C247" t="str">
            <v>188-19</v>
          </cell>
          <cell r="D247">
            <v>1770000</v>
          </cell>
          <cell r="E247" t="str">
            <v>BRUDER</v>
          </cell>
        </row>
        <row r="248">
          <cell r="C248" t="str">
            <v>225-18</v>
          </cell>
          <cell r="D248">
            <v>1410000</v>
          </cell>
          <cell r="E248" t="str">
            <v>GOLIGHTLY</v>
          </cell>
        </row>
        <row r="249">
          <cell r="C249" t="str">
            <v>194-19</v>
          </cell>
          <cell r="D249">
            <v>1090000</v>
          </cell>
          <cell r="E249" t="str">
            <v>SPECTOR</v>
          </cell>
        </row>
        <row r="250">
          <cell r="C250" t="str">
            <v>236-19</v>
          </cell>
          <cell r="D250">
            <v>1810000</v>
          </cell>
          <cell r="E250" t="str">
            <v>NEWELL</v>
          </cell>
        </row>
        <row r="251">
          <cell r="C251" t="str">
            <v>218-18</v>
          </cell>
          <cell r="D251">
            <v>1410000</v>
          </cell>
          <cell r="E251" t="str">
            <v>GOLIGHTLY</v>
          </cell>
        </row>
        <row r="252">
          <cell r="C252" t="str">
            <v>229-19</v>
          </cell>
          <cell r="D252">
            <v>1830000</v>
          </cell>
          <cell r="E252" t="str">
            <v>YORK</v>
          </cell>
        </row>
        <row r="253">
          <cell r="C253" t="str">
            <v>104-19</v>
          </cell>
          <cell r="D253">
            <v>1110000</v>
          </cell>
          <cell r="E253" t="str">
            <v>STARKS</v>
          </cell>
        </row>
        <row r="254">
          <cell r="C254" t="str">
            <v>211-19</v>
          </cell>
          <cell r="D254">
            <v>1290000</v>
          </cell>
          <cell r="E254" t="str">
            <v>COOLAHAN</v>
          </cell>
        </row>
        <row r="255">
          <cell r="C255" t="str">
            <v>131-19</v>
          </cell>
          <cell r="D255">
            <v>1110000</v>
          </cell>
          <cell r="E255" t="str">
            <v>STARKS</v>
          </cell>
        </row>
        <row r="256">
          <cell r="C256" t="str">
            <v>200-19</v>
          </cell>
          <cell r="D256">
            <v>1780000</v>
          </cell>
          <cell r="E256" t="str">
            <v>DE LA ROSA</v>
          </cell>
        </row>
        <row r="257">
          <cell r="C257" t="str">
            <v>153-19</v>
          </cell>
          <cell r="D257">
            <v>1770000</v>
          </cell>
          <cell r="E257" t="str">
            <v>BRUDER</v>
          </cell>
        </row>
        <row r="258">
          <cell r="C258" t="str">
            <v>178-19</v>
          </cell>
          <cell r="D258">
            <v>1280000</v>
          </cell>
          <cell r="E258" t="str">
            <v>BARTLETT</v>
          </cell>
        </row>
        <row r="259">
          <cell r="C259" t="str">
            <v>150-19</v>
          </cell>
          <cell r="D259">
            <v>1760000</v>
          </cell>
          <cell r="E259" t="str">
            <v>STRICKLAND</v>
          </cell>
        </row>
        <row r="260">
          <cell r="C260" t="str">
            <v>REBOLETTI-19</v>
          </cell>
          <cell r="D260">
            <v>1750000</v>
          </cell>
          <cell r="E260" t="str">
            <v>REBOLETTI</v>
          </cell>
        </row>
        <row r="261">
          <cell r="C261" t="str">
            <v>152-19</v>
          </cell>
          <cell r="D261">
            <v>1800000</v>
          </cell>
          <cell r="E261" t="str">
            <v>CHANDLER</v>
          </cell>
        </row>
        <row r="262">
          <cell r="C262" t="str">
            <v>144-19</v>
          </cell>
          <cell r="D262">
            <v>1200000</v>
          </cell>
          <cell r="E262" t="str">
            <v>CUSHING</v>
          </cell>
        </row>
        <row r="263">
          <cell r="C263" t="str">
            <v>154-19</v>
          </cell>
          <cell r="D263">
            <v>1770000</v>
          </cell>
          <cell r="E263" t="str">
            <v>BRUDER</v>
          </cell>
        </row>
        <row r="264">
          <cell r="C264" t="str">
            <v>149-19</v>
          </cell>
          <cell r="D264">
            <v>1760000</v>
          </cell>
          <cell r="E264" t="str">
            <v>STRICKLAND</v>
          </cell>
        </row>
        <row r="265">
          <cell r="C265" t="str">
            <v>170-19</v>
          </cell>
          <cell r="D265">
            <v>1770000</v>
          </cell>
          <cell r="E265" t="str">
            <v>BRUDER</v>
          </cell>
        </row>
        <row r="266">
          <cell r="C266" t="str">
            <v>145-19</v>
          </cell>
          <cell r="D266">
            <v>1110000</v>
          </cell>
          <cell r="E266" t="str">
            <v>STARKS</v>
          </cell>
        </row>
        <row r="267">
          <cell r="C267" t="str">
            <v>241-18</v>
          </cell>
          <cell r="D267">
            <v>1410000</v>
          </cell>
          <cell r="E267" t="str">
            <v>GOLIGHTLY</v>
          </cell>
        </row>
        <row r="268">
          <cell r="C268" t="str">
            <v>141-19</v>
          </cell>
          <cell r="D268">
            <v>1300000</v>
          </cell>
          <cell r="E268" t="str">
            <v>LEVIN</v>
          </cell>
        </row>
        <row r="269">
          <cell r="C269" t="str">
            <v>147-19</v>
          </cell>
          <cell r="D269">
            <v>1430000</v>
          </cell>
          <cell r="E269" t="str">
            <v>LEDERHAUSE</v>
          </cell>
        </row>
        <row r="270">
          <cell r="C270" t="str">
            <v>126-19</v>
          </cell>
          <cell r="D270">
            <v>1100000</v>
          </cell>
          <cell r="E270" t="str">
            <v>GEBRETEKLE</v>
          </cell>
        </row>
        <row r="271">
          <cell r="C271" t="str">
            <v>146-19</v>
          </cell>
          <cell r="D271">
            <v>1110000</v>
          </cell>
          <cell r="E271" t="str">
            <v>STARKS</v>
          </cell>
        </row>
        <row r="272">
          <cell r="C272" t="str">
            <v>107-19</v>
          </cell>
          <cell r="D272">
            <v>1760000</v>
          </cell>
          <cell r="E272" t="str">
            <v>STRICKLAND</v>
          </cell>
        </row>
        <row r="273">
          <cell r="C273" t="str">
            <v>REBOLETTI-19</v>
          </cell>
          <cell r="D273">
            <v>1750000</v>
          </cell>
          <cell r="E273" t="str">
            <v>REBOLETTI</v>
          </cell>
        </row>
        <row r="274">
          <cell r="C274" t="str">
            <v>243-19</v>
          </cell>
          <cell r="D274">
            <v>1810000</v>
          </cell>
          <cell r="E274" t="str">
            <v>NEWELL</v>
          </cell>
        </row>
        <row r="275">
          <cell r="C275" t="str">
            <v>186-19</v>
          </cell>
          <cell r="D275">
            <v>1780000</v>
          </cell>
          <cell r="E275" t="str">
            <v>DE LA ROSA</v>
          </cell>
        </row>
        <row r="276">
          <cell r="C276" t="str">
            <v>219-19</v>
          </cell>
          <cell r="D276">
            <v>1810000</v>
          </cell>
          <cell r="E276" t="str">
            <v>NEWELL</v>
          </cell>
        </row>
        <row r="277">
          <cell r="C277" t="str">
            <v>188-19</v>
          </cell>
          <cell r="D277">
            <v>1770000</v>
          </cell>
          <cell r="E277" t="str">
            <v>BRUDER</v>
          </cell>
        </row>
        <row r="278">
          <cell r="C278" t="str">
            <v>219-19</v>
          </cell>
          <cell r="D278">
            <v>1810000</v>
          </cell>
          <cell r="E278" t="str">
            <v>NEWELL</v>
          </cell>
        </row>
        <row r="279">
          <cell r="C279" t="str">
            <v>239-18</v>
          </cell>
          <cell r="D279">
            <v>1820000</v>
          </cell>
          <cell r="E279" t="str">
            <v>ADANE</v>
          </cell>
        </row>
        <row r="280">
          <cell r="C280" t="str">
            <v>212-19</v>
          </cell>
          <cell r="D280">
            <v>1290000</v>
          </cell>
          <cell r="E280" t="str">
            <v>COOLAHAN</v>
          </cell>
        </row>
        <row r="281">
          <cell r="C281" t="str">
            <v>308-19</v>
          </cell>
          <cell r="D281">
            <v>1800000</v>
          </cell>
          <cell r="E281" t="str">
            <v>CHANDLER</v>
          </cell>
        </row>
        <row r="282">
          <cell r="C282" t="str">
            <v>201-19</v>
          </cell>
          <cell r="D282">
            <v>1770000</v>
          </cell>
          <cell r="E282" t="str">
            <v>BRUDER</v>
          </cell>
        </row>
        <row r="283">
          <cell r="C283" t="str">
            <v>109-19</v>
          </cell>
          <cell r="D283">
            <v>1800000</v>
          </cell>
          <cell r="E283" t="str">
            <v>CHANDLER</v>
          </cell>
        </row>
        <row r="284">
          <cell r="C284" t="str">
            <v>160-19</v>
          </cell>
          <cell r="D284">
            <v>1200000</v>
          </cell>
          <cell r="E284" t="str">
            <v>CUSHING</v>
          </cell>
        </row>
        <row r="285">
          <cell r="C285" t="str">
            <v>127-19</v>
          </cell>
          <cell r="D285">
            <v>1300000</v>
          </cell>
          <cell r="E285" t="str">
            <v>LEVIN</v>
          </cell>
        </row>
        <row r="286">
          <cell r="C286" t="str">
            <v>161-19</v>
          </cell>
          <cell r="D286">
            <v>1090000</v>
          </cell>
          <cell r="E286" t="str">
            <v>SPECTOR</v>
          </cell>
        </row>
        <row r="287">
          <cell r="C287" t="str">
            <v>129-19</v>
          </cell>
          <cell r="D287">
            <v>1200000</v>
          </cell>
          <cell r="E287" t="str">
            <v>CUSHING</v>
          </cell>
        </row>
        <row r="288">
          <cell r="C288" t="str">
            <v>138-19</v>
          </cell>
          <cell r="D288">
            <v>1800000</v>
          </cell>
          <cell r="E288" t="str">
            <v>CHANDLER</v>
          </cell>
        </row>
        <row r="289">
          <cell r="C289" t="str">
            <v>143-19</v>
          </cell>
          <cell r="D289">
            <v>1200000</v>
          </cell>
          <cell r="E289" t="str">
            <v>CUSHING</v>
          </cell>
        </row>
        <row r="290">
          <cell r="C290" t="str">
            <v>110-20</v>
          </cell>
          <cell r="D290">
            <v>1750000</v>
          </cell>
          <cell r="E290" t="str">
            <v>REBOLETTI</v>
          </cell>
        </row>
        <row r="291">
          <cell r="C291" t="str">
            <v>235-18</v>
          </cell>
          <cell r="D291">
            <v>1810000</v>
          </cell>
          <cell r="E291" t="str">
            <v>NEWELL</v>
          </cell>
        </row>
        <row r="292">
          <cell r="C292" t="str">
            <v>115-20</v>
          </cell>
          <cell r="D292">
            <v>1360000</v>
          </cell>
          <cell r="E292" t="str">
            <v>SANTIZO</v>
          </cell>
        </row>
        <row r="293">
          <cell r="C293" t="str">
            <v>111-19</v>
          </cell>
          <cell r="D293">
            <v>1100000</v>
          </cell>
          <cell r="E293" t="str">
            <v>GEBRETEKLE</v>
          </cell>
        </row>
        <row r="294">
          <cell r="C294" t="str">
            <v>221-19</v>
          </cell>
          <cell r="D294">
            <v>1830000</v>
          </cell>
          <cell r="E294" t="str">
            <v>YORK</v>
          </cell>
        </row>
        <row r="295">
          <cell r="C295" t="str">
            <v>115-19</v>
          </cell>
          <cell r="D295">
            <v>1200000</v>
          </cell>
          <cell r="E295" t="str">
            <v>CUSHING</v>
          </cell>
        </row>
        <row r="296">
          <cell r="C296" t="str">
            <v>132-19</v>
          </cell>
          <cell r="D296">
            <v>1110000</v>
          </cell>
          <cell r="E296" t="str">
            <v>STARKS</v>
          </cell>
        </row>
        <row r="297">
          <cell r="C297" t="str">
            <v>132-19</v>
          </cell>
          <cell r="D297">
            <v>1110000</v>
          </cell>
          <cell r="E297" t="str">
            <v>STARKS</v>
          </cell>
        </row>
        <row r="298">
          <cell r="C298" t="str">
            <v>128-19</v>
          </cell>
          <cell r="D298">
            <v>1300000</v>
          </cell>
          <cell r="E298" t="str">
            <v>LEVIN</v>
          </cell>
        </row>
        <row r="299">
          <cell r="C299" t="str">
            <v>140-19</v>
          </cell>
          <cell r="D299">
            <v>1100000</v>
          </cell>
          <cell r="E299" t="str">
            <v>GEBRETEKLE</v>
          </cell>
        </row>
        <row r="300">
          <cell r="C300" t="str">
            <v>133-19</v>
          </cell>
          <cell r="D300">
            <v>1430000</v>
          </cell>
          <cell r="E300" t="str">
            <v>LEDERHAUSE</v>
          </cell>
        </row>
        <row r="301">
          <cell r="C301" t="str">
            <v>161-19</v>
          </cell>
          <cell r="D301">
            <v>1090000</v>
          </cell>
          <cell r="E301" t="str">
            <v>SPECTOR</v>
          </cell>
        </row>
        <row r="302">
          <cell r="C302" t="str">
            <v>244-18</v>
          </cell>
          <cell r="D302">
            <v>1810000</v>
          </cell>
          <cell r="E302" t="str">
            <v>NEWELL</v>
          </cell>
        </row>
        <row r="303">
          <cell r="C303" t="str">
            <v>160-19</v>
          </cell>
          <cell r="D303">
            <v>1200000</v>
          </cell>
          <cell r="E303" t="str">
            <v>CUSHING</v>
          </cell>
        </row>
        <row r="304">
          <cell r="C304" t="str">
            <v>238-19</v>
          </cell>
          <cell r="D304">
            <v>1830000</v>
          </cell>
          <cell r="E304" t="str">
            <v>YORK</v>
          </cell>
        </row>
        <row r="305">
          <cell r="C305" t="str">
            <v>203-19</v>
          </cell>
          <cell r="D305">
            <v>1140000</v>
          </cell>
          <cell r="E305" t="str">
            <v>YOUNG</v>
          </cell>
        </row>
        <row r="306">
          <cell r="C306" t="str">
            <v>235-19</v>
          </cell>
          <cell r="D306">
            <v>1810000</v>
          </cell>
          <cell r="E306" t="str">
            <v>NEWELL</v>
          </cell>
        </row>
        <row r="307">
          <cell r="C307" t="str">
            <v>240-19</v>
          </cell>
          <cell r="D307">
            <v>1820000</v>
          </cell>
          <cell r="E307" t="str">
            <v>ADANE</v>
          </cell>
        </row>
        <row r="308">
          <cell r="C308" t="str">
            <v>204-19</v>
          </cell>
          <cell r="D308">
            <v>1140000</v>
          </cell>
          <cell r="E308" t="str">
            <v>YOUNG</v>
          </cell>
        </row>
        <row r="309">
          <cell r="C309" t="str">
            <v>107-20</v>
          </cell>
          <cell r="D309">
            <v>1110000</v>
          </cell>
          <cell r="E309" t="str">
            <v>STARKS</v>
          </cell>
        </row>
        <row r="310">
          <cell r="C310" t="str">
            <v>181-19</v>
          </cell>
          <cell r="D310">
            <v>880000</v>
          </cell>
          <cell r="E310" t="str">
            <v>STEWART</v>
          </cell>
        </row>
        <row r="311">
          <cell r="C311" t="str">
            <v>111-20</v>
          </cell>
          <cell r="D311">
            <v>1760000</v>
          </cell>
          <cell r="E311" t="str">
            <v>STRICKLAND</v>
          </cell>
        </row>
        <row r="312">
          <cell r="C312" t="str">
            <v>177-19</v>
          </cell>
          <cell r="D312">
            <v>1280000</v>
          </cell>
          <cell r="E312" t="str">
            <v>BARTLETT</v>
          </cell>
        </row>
        <row r="313">
          <cell r="C313" t="str">
            <v>204-19</v>
          </cell>
          <cell r="D313">
            <v>1140000</v>
          </cell>
          <cell r="E313" t="str">
            <v>YOUNG</v>
          </cell>
        </row>
        <row r="314">
          <cell r="C314" t="str">
            <v>167-19</v>
          </cell>
          <cell r="D314">
            <v>1770000</v>
          </cell>
          <cell r="E314" t="str">
            <v>BRUDER</v>
          </cell>
        </row>
        <row r="315">
          <cell r="C315" t="str">
            <v>216-19</v>
          </cell>
          <cell r="D315">
            <v>1770000</v>
          </cell>
          <cell r="E315" t="str">
            <v>BRUDER</v>
          </cell>
        </row>
        <row r="316">
          <cell r="C316" t="str">
            <v>163-19</v>
          </cell>
          <cell r="D316">
            <v>1780000</v>
          </cell>
          <cell r="E316" t="str">
            <v>DE LA ROSA</v>
          </cell>
        </row>
        <row r="317">
          <cell r="C317" t="str">
            <v>231-19</v>
          </cell>
          <cell r="D317">
            <v>1820000</v>
          </cell>
          <cell r="E317" t="str">
            <v>ADANE</v>
          </cell>
        </row>
        <row r="318">
          <cell r="C318" t="str">
            <v>240-18</v>
          </cell>
          <cell r="D318">
            <v>1820000</v>
          </cell>
          <cell r="E318" t="str">
            <v>ADANE</v>
          </cell>
        </row>
        <row r="319">
          <cell r="C319" t="str">
            <v>232-19</v>
          </cell>
          <cell r="D319">
            <v>1820000</v>
          </cell>
          <cell r="E319" t="str">
            <v>ADANE</v>
          </cell>
        </row>
        <row r="320">
          <cell r="C320" t="str">
            <v>103-20</v>
          </cell>
          <cell r="D320">
            <v>1480000</v>
          </cell>
          <cell r="E320" t="str">
            <v>STURGEON</v>
          </cell>
        </row>
        <row r="321">
          <cell r="C321" t="str">
            <v>117-20</v>
          </cell>
          <cell r="D321">
            <v>1480000</v>
          </cell>
          <cell r="E321" t="str">
            <v>STURGEON</v>
          </cell>
        </row>
        <row r="322">
          <cell r="C322" t="str">
            <v>204-19</v>
          </cell>
          <cell r="D322">
            <v>1140000</v>
          </cell>
          <cell r="E322" t="str">
            <v>YOUNG</v>
          </cell>
        </row>
        <row r="323">
          <cell r="C323" t="str">
            <v>200-19</v>
          </cell>
          <cell r="D323">
            <v>1780000</v>
          </cell>
          <cell r="E323" t="str">
            <v>DE LA ROSA</v>
          </cell>
        </row>
        <row r="324">
          <cell r="C324" t="str">
            <v>196-19</v>
          </cell>
          <cell r="D324">
            <v>880000</v>
          </cell>
          <cell r="E324" t="str">
            <v>STEWART</v>
          </cell>
        </row>
        <row r="325">
          <cell r="C325" t="str">
            <v>212-19</v>
          </cell>
          <cell r="D325">
            <v>1290000</v>
          </cell>
          <cell r="E325" t="str">
            <v>COOLAHAN</v>
          </cell>
        </row>
        <row r="326">
          <cell r="C326" t="str">
            <v>181-19</v>
          </cell>
          <cell r="D326">
            <v>880000</v>
          </cell>
          <cell r="E326" t="str">
            <v>STEWART</v>
          </cell>
        </row>
        <row r="327">
          <cell r="C327" t="str">
            <v>218-19</v>
          </cell>
          <cell r="D327">
            <v>1840000</v>
          </cell>
          <cell r="E327" t="str">
            <v>CANFIELD</v>
          </cell>
        </row>
        <row r="328">
          <cell r="C328" t="str">
            <v>173-19</v>
          </cell>
          <cell r="D328">
            <v>1140000</v>
          </cell>
          <cell r="E328" t="str">
            <v>YOUNG</v>
          </cell>
        </row>
        <row r="329">
          <cell r="C329" t="str">
            <v>218-19</v>
          </cell>
          <cell r="D329">
            <v>1840000</v>
          </cell>
          <cell r="E329" t="str">
            <v>CANFIELD</v>
          </cell>
        </row>
        <row r="330">
          <cell r="C330" t="str">
            <v>108-19</v>
          </cell>
          <cell r="D330">
            <v>1760000</v>
          </cell>
          <cell r="E330" t="str">
            <v>STRICKLAND</v>
          </cell>
        </row>
        <row r="331">
          <cell r="C331" t="str">
            <v>114-20</v>
          </cell>
          <cell r="D331">
            <v>1430000</v>
          </cell>
          <cell r="E331" t="str">
            <v>LEDERHAUSE</v>
          </cell>
        </row>
        <row r="332">
          <cell r="C332" t="str">
            <v>113-19</v>
          </cell>
          <cell r="D332">
            <v>1300000</v>
          </cell>
          <cell r="E332" t="str">
            <v>LEVIN</v>
          </cell>
        </row>
        <row r="333">
          <cell r="C333" t="str">
            <v>209-19</v>
          </cell>
          <cell r="D333">
            <v>1830000</v>
          </cell>
          <cell r="E333" t="str">
            <v>YORK</v>
          </cell>
        </row>
        <row r="334">
          <cell r="C334" t="str">
            <v>238-18</v>
          </cell>
          <cell r="D334">
            <v>1280000</v>
          </cell>
          <cell r="E334" t="str">
            <v>BARTLETT</v>
          </cell>
        </row>
        <row r="335">
          <cell r="C335" t="str">
            <v>219-19</v>
          </cell>
          <cell r="D335">
            <v>1810000</v>
          </cell>
          <cell r="E335" t="str">
            <v>NEWELL</v>
          </cell>
        </row>
        <row r="336">
          <cell r="C336" t="str">
            <v>232-18</v>
          </cell>
          <cell r="D336">
            <v>1820000</v>
          </cell>
          <cell r="E336" t="str">
            <v>ADANE</v>
          </cell>
        </row>
        <row r="337">
          <cell r="C337" t="str">
            <v>218-19</v>
          </cell>
          <cell r="D337">
            <v>1840000</v>
          </cell>
          <cell r="E337" t="str">
            <v>CANFIELD</v>
          </cell>
        </row>
        <row r="338">
          <cell r="C338" t="str">
            <v>227-18</v>
          </cell>
          <cell r="D338">
            <v>1810000</v>
          </cell>
          <cell r="E338" t="str">
            <v>NEWELL</v>
          </cell>
        </row>
        <row r="339">
          <cell r="C339" t="str">
            <v>223-19</v>
          </cell>
          <cell r="D339">
            <v>1820000</v>
          </cell>
          <cell r="E339" t="str">
            <v>ADANE</v>
          </cell>
        </row>
        <row r="340">
          <cell r="C340" t="str">
            <v>221-18</v>
          </cell>
          <cell r="D340">
            <v>1280000</v>
          </cell>
          <cell r="E340" t="str">
            <v>BARTLETT</v>
          </cell>
        </row>
        <row r="341">
          <cell r="C341" t="str">
            <v>227-19</v>
          </cell>
          <cell r="D341">
            <v>1810000</v>
          </cell>
          <cell r="E341" t="str">
            <v>NEWELL</v>
          </cell>
        </row>
        <row r="342">
          <cell r="C342" t="str">
            <v>151-19</v>
          </cell>
          <cell r="D342">
            <v>1800000</v>
          </cell>
          <cell r="E342" t="str">
            <v>CHANDLER</v>
          </cell>
        </row>
      </sheetData>
      <sheetData sheetId="4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227-18</v>
          </cell>
          <cell r="D1">
            <v>1810000</v>
          </cell>
          <cell r="E1" t="str">
            <v>NEWELL</v>
          </cell>
        </row>
        <row r="2">
          <cell r="C2" t="str">
            <v>226-19</v>
          </cell>
          <cell r="D2">
            <v>1840000</v>
          </cell>
          <cell r="E2" t="str">
            <v>CANFIELD</v>
          </cell>
        </row>
        <row r="3">
          <cell r="C3" t="str">
            <v>228-19</v>
          </cell>
          <cell r="D3">
            <v>1810000</v>
          </cell>
          <cell r="E3" t="str">
            <v>NEWELL</v>
          </cell>
        </row>
        <row r="4">
          <cell r="C4" t="str">
            <v>230-19</v>
          </cell>
          <cell r="D4">
            <v>1830000</v>
          </cell>
          <cell r="E4" t="str">
            <v>YORK</v>
          </cell>
        </row>
        <row r="5">
          <cell r="C5" t="str">
            <v>237-19</v>
          </cell>
          <cell r="D5">
            <v>1830000</v>
          </cell>
          <cell r="E5" t="str">
            <v>YORK</v>
          </cell>
        </row>
        <row r="6">
          <cell r="C6" t="str">
            <v>217-19</v>
          </cell>
          <cell r="D6">
            <v>1840000</v>
          </cell>
          <cell r="E6" t="str">
            <v>CANFIELD</v>
          </cell>
        </row>
        <row r="7">
          <cell r="C7" t="str">
            <v>124-20</v>
          </cell>
          <cell r="D7">
            <v>1750000</v>
          </cell>
          <cell r="E7" t="str">
            <v>REBOLETTI</v>
          </cell>
        </row>
        <row r="8">
          <cell r="C8" t="str">
            <v>138-20</v>
          </cell>
          <cell r="D8">
            <v>1750000</v>
          </cell>
          <cell r="E8" t="str">
            <v>REBOLETTI</v>
          </cell>
        </row>
        <row r="9">
          <cell r="C9" t="str">
            <v>150-20</v>
          </cell>
          <cell r="D9">
            <v>1110000</v>
          </cell>
          <cell r="E9" t="str">
            <v>STARKS</v>
          </cell>
        </row>
        <row r="10">
          <cell r="C10" t="str">
            <v>150-20</v>
          </cell>
          <cell r="D10">
            <v>1110000</v>
          </cell>
          <cell r="E10" t="str">
            <v>STARKS</v>
          </cell>
        </row>
        <row r="11">
          <cell r="C11" t="str">
            <v>175-20</v>
          </cell>
          <cell r="D11">
            <v>1090000</v>
          </cell>
          <cell r="E11" t="str">
            <v>SPECTOR</v>
          </cell>
        </row>
        <row r="12">
          <cell r="C12" t="str">
            <v>204-19</v>
          </cell>
          <cell r="D12">
            <v>1140000</v>
          </cell>
          <cell r="E12" t="str">
            <v>YOUNG</v>
          </cell>
        </row>
        <row r="13">
          <cell r="C13" t="str">
            <v>176-20</v>
          </cell>
          <cell r="D13">
            <v>1090000</v>
          </cell>
          <cell r="E13" t="str">
            <v>SPECTOR</v>
          </cell>
        </row>
        <row r="14">
          <cell r="C14" t="str">
            <v>198-19</v>
          </cell>
          <cell r="D14">
            <v>1290000</v>
          </cell>
          <cell r="E14" t="str">
            <v>COOLAHAN</v>
          </cell>
        </row>
        <row r="15">
          <cell r="C15" t="str">
            <v>211-20</v>
          </cell>
          <cell r="D15">
            <v>1800000</v>
          </cell>
          <cell r="E15" t="str">
            <v>CHANDLER</v>
          </cell>
        </row>
        <row r="16">
          <cell r="C16" t="str">
            <v>186-19</v>
          </cell>
          <cell r="D16">
            <v>1780000</v>
          </cell>
          <cell r="E16" t="str">
            <v>DE LA ROSA</v>
          </cell>
        </row>
        <row r="17">
          <cell r="C17" t="str">
            <v>217-20</v>
          </cell>
          <cell r="D17">
            <v>1500000</v>
          </cell>
          <cell r="E17" t="str">
            <v>GOODNIGHT</v>
          </cell>
        </row>
        <row r="18">
          <cell r="C18" t="str">
            <v>191-19</v>
          </cell>
          <cell r="D18">
            <v>1280000</v>
          </cell>
          <cell r="E18" t="str">
            <v>BARTLETT</v>
          </cell>
        </row>
        <row r="19">
          <cell r="C19" t="str">
            <v>113-20</v>
          </cell>
          <cell r="D19">
            <v>1430000</v>
          </cell>
          <cell r="E19" t="str">
            <v>LEDERHAUSE</v>
          </cell>
        </row>
        <row r="20">
          <cell r="C20" t="str">
            <v>180-19</v>
          </cell>
          <cell r="D20">
            <v>1090000</v>
          </cell>
          <cell r="E20" t="str">
            <v>SPECTOR</v>
          </cell>
        </row>
        <row r="21">
          <cell r="C21" t="str">
            <v>115-20</v>
          </cell>
          <cell r="D21">
            <v>1360000</v>
          </cell>
          <cell r="E21" t="str">
            <v>SANTIZO</v>
          </cell>
        </row>
        <row r="22">
          <cell r="C22" t="str">
            <v>174-19</v>
          </cell>
          <cell r="D22">
            <v>1140000</v>
          </cell>
          <cell r="E22" t="str">
            <v>YOUNG</v>
          </cell>
        </row>
        <row r="23">
          <cell r="C23" t="str">
            <v>121-20</v>
          </cell>
          <cell r="D23">
            <v>1110000</v>
          </cell>
          <cell r="E23" t="str">
            <v>STARKS</v>
          </cell>
        </row>
        <row r="24">
          <cell r="C24" t="str">
            <v>124-19</v>
          </cell>
          <cell r="D24">
            <v>1800000</v>
          </cell>
          <cell r="E24" t="str">
            <v>CHANDLER</v>
          </cell>
        </row>
        <row r="25">
          <cell r="C25" t="str">
            <v>129-20</v>
          </cell>
          <cell r="D25">
            <v>1360000</v>
          </cell>
          <cell r="E25" t="str">
            <v>SANTIZO</v>
          </cell>
        </row>
        <row r="26">
          <cell r="C26" t="str">
            <v>125-19</v>
          </cell>
          <cell r="D26">
            <v>1100000</v>
          </cell>
          <cell r="E26" t="str">
            <v>GEBRETEKLE</v>
          </cell>
        </row>
        <row r="27">
          <cell r="C27" t="str">
            <v>137-20</v>
          </cell>
          <cell r="D27">
            <v>1750000</v>
          </cell>
          <cell r="E27" t="str">
            <v>REBOLETTI</v>
          </cell>
        </row>
        <row r="28">
          <cell r="C28" t="str">
            <v>117-19</v>
          </cell>
          <cell r="D28">
            <v>1110000</v>
          </cell>
          <cell r="E28" t="str">
            <v>STARKS</v>
          </cell>
        </row>
        <row r="29">
          <cell r="C29" t="str">
            <v>185-20</v>
          </cell>
          <cell r="D29">
            <v>880000</v>
          </cell>
          <cell r="E29" t="str">
            <v>STEWART</v>
          </cell>
        </row>
        <row r="30">
          <cell r="C30" t="str">
            <v>101-20</v>
          </cell>
          <cell r="D30">
            <v>1430000</v>
          </cell>
          <cell r="E30" t="str">
            <v>LEDERHAUSE</v>
          </cell>
        </row>
        <row r="31">
          <cell r="C31" t="str">
            <v>187-20</v>
          </cell>
          <cell r="D31">
            <v>900000</v>
          </cell>
          <cell r="E31" t="str">
            <v>ROCHA</v>
          </cell>
        </row>
        <row r="32">
          <cell r="C32" t="str">
            <v>224-19</v>
          </cell>
          <cell r="D32">
            <v>1820000</v>
          </cell>
          <cell r="E32" t="str">
            <v>ADANE</v>
          </cell>
        </row>
        <row r="33">
          <cell r="C33" t="str">
            <v>208-20</v>
          </cell>
          <cell r="D33">
            <v>890000</v>
          </cell>
          <cell r="E33" t="str">
            <v>LOZA</v>
          </cell>
        </row>
        <row r="34">
          <cell r="C34" t="str">
            <v>205-19</v>
          </cell>
          <cell r="D34">
            <v>1280000</v>
          </cell>
          <cell r="E34" t="str">
            <v>BARTLETT</v>
          </cell>
        </row>
        <row r="35">
          <cell r="C35" t="str">
            <v>212-20</v>
          </cell>
          <cell r="D35">
            <v>1800000</v>
          </cell>
          <cell r="E35" t="str">
            <v>CHANDLER</v>
          </cell>
        </row>
        <row r="36">
          <cell r="C36" t="str">
            <v>189-19</v>
          </cell>
          <cell r="D36">
            <v>1140000</v>
          </cell>
          <cell r="E36" t="str">
            <v>YOUNG</v>
          </cell>
        </row>
        <row r="37">
          <cell r="C37" t="str">
            <v>219-20</v>
          </cell>
          <cell r="D37">
            <v>1240000</v>
          </cell>
          <cell r="E37" t="str">
            <v>GRASTON</v>
          </cell>
        </row>
        <row r="38">
          <cell r="C38" t="str">
            <v>165-19</v>
          </cell>
          <cell r="D38">
            <v>1290000</v>
          </cell>
          <cell r="E38" t="str">
            <v>COOLAHAN</v>
          </cell>
        </row>
        <row r="39">
          <cell r="C39" t="str">
            <v>136-20</v>
          </cell>
          <cell r="D39">
            <v>1110000</v>
          </cell>
          <cell r="E39" t="str">
            <v>STARKS</v>
          </cell>
        </row>
        <row r="40">
          <cell r="C40" t="str">
            <v>136-19</v>
          </cell>
          <cell r="D40">
            <v>1760000</v>
          </cell>
          <cell r="E40" t="str">
            <v>STRICKLAND</v>
          </cell>
        </row>
        <row r="41">
          <cell r="C41" t="str">
            <v>136-20</v>
          </cell>
          <cell r="D41">
            <v>1110000</v>
          </cell>
          <cell r="E41" t="str">
            <v>STARKS</v>
          </cell>
        </row>
        <row r="42">
          <cell r="C42" t="str">
            <v>122-19</v>
          </cell>
          <cell r="D42">
            <v>1760000</v>
          </cell>
          <cell r="E42" t="str">
            <v>STRICKLAND</v>
          </cell>
        </row>
        <row r="43">
          <cell r="C43" t="str">
            <v>171-20</v>
          </cell>
          <cell r="D43">
            <v>1770000</v>
          </cell>
          <cell r="E43" t="str">
            <v>BRUDER</v>
          </cell>
        </row>
        <row r="44">
          <cell r="C44" t="str">
            <v>104-20</v>
          </cell>
          <cell r="D44">
            <v>1480000</v>
          </cell>
          <cell r="E44" t="str">
            <v>STURGEON</v>
          </cell>
        </row>
        <row r="45">
          <cell r="C45" t="str">
            <v>181-20</v>
          </cell>
          <cell r="D45">
            <v>1120000</v>
          </cell>
          <cell r="E45" t="str">
            <v>LOCKLEAR</v>
          </cell>
        </row>
        <row r="46">
          <cell r="C46" t="str">
            <v>204-19</v>
          </cell>
          <cell r="D46">
            <v>1140000</v>
          </cell>
          <cell r="E46" t="str">
            <v>YOUNG</v>
          </cell>
        </row>
        <row r="47">
          <cell r="C47" t="str">
            <v>220-20</v>
          </cell>
          <cell r="D47">
            <v>1240000</v>
          </cell>
          <cell r="E47" t="str">
            <v>GRASTON</v>
          </cell>
        </row>
        <row r="48">
          <cell r="C48" t="str">
            <v>186-19</v>
          </cell>
          <cell r="D48">
            <v>1780000</v>
          </cell>
          <cell r="E48" t="str">
            <v>DE LA ROSA</v>
          </cell>
        </row>
        <row r="49">
          <cell r="C49" t="str">
            <v>225-20</v>
          </cell>
          <cell r="D49">
            <v>1500000</v>
          </cell>
          <cell r="E49" t="str">
            <v>GOODNIGHT</v>
          </cell>
        </row>
        <row r="50">
          <cell r="C50" t="str">
            <v>185-19</v>
          </cell>
          <cell r="D50">
            <v>1780000</v>
          </cell>
          <cell r="E50" t="str">
            <v>DE LA ROSA</v>
          </cell>
        </row>
        <row r="51">
          <cell r="C51" t="str">
            <v>229-20</v>
          </cell>
          <cell r="D51">
            <v>1830000</v>
          </cell>
          <cell r="E51" t="str">
            <v>YORK</v>
          </cell>
        </row>
        <row r="52">
          <cell r="C52" t="str">
            <v>185-19</v>
          </cell>
          <cell r="D52">
            <v>1780000</v>
          </cell>
          <cell r="E52" t="str">
            <v>DE LA ROSA</v>
          </cell>
        </row>
        <row r="53">
          <cell r="C53" t="str">
            <v>245-20</v>
          </cell>
          <cell r="D53">
            <v>1830000</v>
          </cell>
          <cell r="E53" t="str">
            <v>YORK</v>
          </cell>
        </row>
        <row r="54">
          <cell r="C54" t="str">
            <v>130-19</v>
          </cell>
          <cell r="D54">
            <v>1200000</v>
          </cell>
          <cell r="E54" t="str">
            <v>CUSHING</v>
          </cell>
        </row>
        <row r="55">
          <cell r="C55" t="str">
            <v>107-21</v>
          </cell>
          <cell r="D55">
            <v>1360000</v>
          </cell>
          <cell r="E55" t="str">
            <v>SANTIZO</v>
          </cell>
        </row>
        <row r="56">
          <cell r="C56" t="str">
            <v>121-19</v>
          </cell>
          <cell r="D56">
            <v>1760000</v>
          </cell>
          <cell r="E56" t="str">
            <v>STRICKLAND</v>
          </cell>
        </row>
        <row r="57">
          <cell r="C57" t="str">
            <v>106-21</v>
          </cell>
          <cell r="D57">
            <v>1430000</v>
          </cell>
          <cell r="E57" t="str">
            <v>LEDERHAUSE</v>
          </cell>
        </row>
        <row r="58">
          <cell r="C58" t="str">
            <v>106-19</v>
          </cell>
          <cell r="D58">
            <v>1430000</v>
          </cell>
          <cell r="E58" t="str">
            <v>LEDERHAUSE</v>
          </cell>
        </row>
        <row r="59">
          <cell r="C59" t="str">
            <v>117-21</v>
          </cell>
          <cell r="D59">
            <v>1480000</v>
          </cell>
          <cell r="E59" t="str">
            <v>STURGEON</v>
          </cell>
        </row>
        <row r="60">
          <cell r="C60" t="str">
            <v>242-18</v>
          </cell>
          <cell r="D60">
            <v>1410000</v>
          </cell>
          <cell r="E60" t="str">
            <v>GOLIGHTLY</v>
          </cell>
        </row>
        <row r="61">
          <cell r="C61" t="str">
            <v>112-21</v>
          </cell>
          <cell r="D61">
            <v>1100000</v>
          </cell>
          <cell r="E61" t="str">
            <v>GEBRETEKLE</v>
          </cell>
        </row>
        <row r="62">
          <cell r="C62" t="str">
            <v>109-20</v>
          </cell>
          <cell r="D62">
            <v>1750000</v>
          </cell>
          <cell r="E62" t="str">
            <v>REBOLETTI</v>
          </cell>
        </row>
        <row r="63">
          <cell r="C63" t="str">
            <v>125-21</v>
          </cell>
          <cell r="D63">
            <v>1100000</v>
          </cell>
          <cell r="E63" t="str">
            <v>GEBRETEKLE</v>
          </cell>
        </row>
        <row r="64">
          <cell r="C64" t="str">
            <v>214-19</v>
          </cell>
          <cell r="D64">
            <v>1820000</v>
          </cell>
          <cell r="E64" t="str">
            <v>ADANE</v>
          </cell>
        </row>
        <row r="65">
          <cell r="C65" t="str">
            <v>124-21</v>
          </cell>
          <cell r="D65">
            <v>900000</v>
          </cell>
          <cell r="E65" t="str">
            <v>ROCHA</v>
          </cell>
        </row>
        <row r="66">
          <cell r="C66" t="str">
            <v>212-19</v>
          </cell>
          <cell r="D66">
            <v>1290000</v>
          </cell>
          <cell r="E66" t="str">
            <v>COOLAHAN</v>
          </cell>
        </row>
        <row r="67">
          <cell r="C67" t="str">
            <v>126-21</v>
          </cell>
          <cell r="D67">
            <v>1100000</v>
          </cell>
          <cell r="E67" t="str">
            <v>GEBRETEKLE</v>
          </cell>
        </row>
        <row r="68">
          <cell r="C68" t="str">
            <v>198-19</v>
          </cell>
          <cell r="D68">
            <v>1290000</v>
          </cell>
          <cell r="E68" t="str">
            <v>COOLAHAN</v>
          </cell>
        </row>
        <row r="69">
          <cell r="C69" t="str">
            <v>128-21</v>
          </cell>
          <cell r="D69">
            <v>1300000</v>
          </cell>
          <cell r="E69" t="str">
            <v>LEVIN</v>
          </cell>
        </row>
        <row r="70">
          <cell r="C70" t="str">
            <v>199-19</v>
          </cell>
          <cell r="D70">
            <v>1780000</v>
          </cell>
          <cell r="E70" t="str">
            <v>DE LA ROSA</v>
          </cell>
        </row>
        <row r="71">
          <cell r="C71" t="str">
            <v>233-20</v>
          </cell>
          <cell r="D71">
            <v>1490000</v>
          </cell>
          <cell r="E71" t="str">
            <v>BUTLER</v>
          </cell>
        </row>
        <row r="72">
          <cell r="C72" t="str">
            <v>197-19</v>
          </cell>
          <cell r="D72">
            <v>1290000</v>
          </cell>
          <cell r="E72" t="str">
            <v>COOLAHAN</v>
          </cell>
        </row>
        <row r="73">
          <cell r="C73" t="str">
            <v>111-21</v>
          </cell>
          <cell r="D73">
            <v>1100000</v>
          </cell>
          <cell r="E73" t="str">
            <v>GEBRETEKLE</v>
          </cell>
        </row>
        <row r="74">
          <cell r="C74" t="str">
            <v>175-19</v>
          </cell>
          <cell r="D74">
            <v>1090000</v>
          </cell>
          <cell r="E74" t="str">
            <v>SPECTOR</v>
          </cell>
        </row>
        <row r="75">
          <cell r="C75" t="str">
            <v>108-21</v>
          </cell>
          <cell r="D75">
            <v>1360000</v>
          </cell>
          <cell r="E75" t="str">
            <v>SANTIZO</v>
          </cell>
        </row>
        <row r="76">
          <cell r="C76" t="str">
            <v>177-19</v>
          </cell>
          <cell r="D76">
            <v>1280000</v>
          </cell>
          <cell r="E76" t="str">
            <v>BARTLETT</v>
          </cell>
        </row>
        <row r="77">
          <cell r="C77" t="str">
            <v>122-21</v>
          </cell>
          <cell r="D77">
            <v>1360000</v>
          </cell>
          <cell r="E77" t="str">
            <v>SANTIZO</v>
          </cell>
        </row>
        <row r="78">
          <cell r="C78" t="str">
            <v>164-19</v>
          </cell>
          <cell r="D78">
            <v>880000</v>
          </cell>
          <cell r="E78" t="str">
            <v>STEWART</v>
          </cell>
        </row>
        <row r="79">
          <cell r="C79" t="str">
            <v>137-19</v>
          </cell>
          <cell r="D79">
            <v>1800000</v>
          </cell>
          <cell r="E79" t="str">
            <v>CHANDLER</v>
          </cell>
        </row>
        <row r="80">
          <cell r="C80" t="str">
            <v>164-19</v>
          </cell>
          <cell r="D80">
            <v>880000</v>
          </cell>
          <cell r="E80" t="str">
            <v>STEWART</v>
          </cell>
        </row>
        <row r="81">
          <cell r="C81" t="str">
            <v>228-18</v>
          </cell>
          <cell r="D81">
            <v>1810000</v>
          </cell>
          <cell r="E81" t="str">
            <v>NEWELL</v>
          </cell>
        </row>
        <row r="82">
          <cell r="C82" t="str">
            <v>148-19</v>
          </cell>
          <cell r="D82">
            <v>1430000</v>
          </cell>
          <cell r="E82" t="str">
            <v>LEDERHAUSE</v>
          </cell>
        </row>
        <row r="83">
          <cell r="C83" t="str">
            <v>105-19</v>
          </cell>
          <cell r="D83">
            <v>1430000</v>
          </cell>
          <cell r="E83" t="str">
            <v>LEDERHAUSE</v>
          </cell>
        </row>
        <row r="84">
          <cell r="C84" t="str">
            <v>151-19</v>
          </cell>
          <cell r="D84">
            <v>1800000</v>
          </cell>
          <cell r="E84" t="str">
            <v>CHANDLER</v>
          </cell>
        </row>
        <row r="85">
          <cell r="C85" t="str">
            <v>119-19</v>
          </cell>
          <cell r="D85">
            <v>1430000</v>
          </cell>
          <cell r="E85" t="str">
            <v>LEDERHAUSE</v>
          </cell>
        </row>
        <row r="86">
          <cell r="C86" t="str">
            <v>236-18</v>
          </cell>
          <cell r="D86">
            <v>1810000</v>
          </cell>
          <cell r="E86" t="str">
            <v>NEWELL</v>
          </cell>
        </row>
        <row r="87">
          <cell r="C87" t="str">
            <v>112-19</v>
          </cell>
          <cell r="D87">
            <v>1100000</v>
          </cell>
          <cell r="E87" t="str">
            <v>GEBRETEKLE</v>
          </cell>
        </row>
        <row r="88">
          <cell r="C88" t="str">
            <v>230-18</v>
          </cell>
          <cell r="D88">
            <v>1280000</v>
          </cell>
          <cell r="E88" t="str">
            <v>BARTLETT</v>
          </cell>
        </row>
        <row r="89">
          <cell r="C89" t="str">
            <v>114-19</v>
          </cell>
          <cell r="D89">
            <v>1300000</v>
          </cell>
          <cell r="E89" t="str">
            <v>LEVIN</v>
          </cell>
        </row>
        <row r="90">
          <cell r="C90" t="str">
            <v>237-18</v>
          </cell>
          <cell r="D90">
            <v>1280000</v>
          </cell>
          <cell r="E90" t="str">
            <v>BARTLETT</v>
          </cell>
        </row>
        <row r="91">
          <cell r="C91" t="str">
            <v>123-19</v>
          </cell>
          <cell r="D91">
            <v>1800000</v>
          </cell>
          <cell r="E91" t="str">
            <v>CHANDLER</v>
          </cell>
        </row>
        <row r="92">
          <cell r="C92" t="str">
            <v>233-18</v>
          </cell>
          <cell r="D92">
            <v>1410000</v>
          </cell>
          <cell r="E92" t="str">
            <v>GOLIGHTLY</v>
          </cell>
        </row>
        <row r="93">
          <cell r="C93" t="str">
            <v>116-19</v>
          </cell>
          <cell r="D93">
            <v>1200000</v>
          </cell>
          <cell r="E93" t="str">
            <v>CUSHING</v>
          </cell>
        </row>
        <row r="94">
          <cell r="C94" t="str">
            <v>234-18</v>
          </cell>
          <cell r="D94">
            <v>1410000</v>
          </cell>
          <cell r="E94" t="str">
            <v>GOLIGHTLY</v>
          </cell>
        </row>
        <row r="95">
          <cell r="C95" t="str">
            <v>135-19</v>
          </cell>
          <cell r="D95">
            <v>1760000</v>
          </cell>
          <cell r="E95" t="str">
            <v>STRICKLAND</v>
          </cell>
        </row>
        <row r="96">
          <cell r="C96" t="str">
            <v>229-18</v>
          </cell>
          <cell r="D96">
            <v>1280000</v>
          </cell>
          <cell r="E96" t="str">
            <v>BARTLETT</v>
          </cell>
        </row>
        <row r="97">
          <cell r="C97" t="str">
            <v>226-18</v>
          </cell>
          <cell r="D97">
            <v>1410000</v>
          </cell>
          <cell r="E97" t="str">
            <v>GOLIGHTLY</v>
          </cell>
        </row>
        <row r="98">
          <cell r="C98" t="str">
            <v>224-18</v>
          </cell>
          <cell r="D98">
            <v>1820000</v>
          </cell>
          <cell r="E98" t="str">
            <v>ADANE</v>
          </cell>
        </row>
        <row r="99">
          <cell r="C99" t="str">
            <v>146-19</v>
          </cell>
          <cell r="D99">
            <v>1110000</v>
          </cell>
          <cell r="E99" t="str">
            <v>STARKS</v>
          </cell>
        </row>
        <row r="100">
          <cell r="C100" t="str">
            <v>119-21</v>
          </cell>
          <cell r="D100">
            <v>1430000</v>
          </cell>
          <cell r="E100" t="str">
            <v>LEDERHAUSE</v>
          </cell>
        </row>
        <row r="101">
          <cell r="C101" t="str">
            <v>159-19</v>
          </cell>
          <cell r="D101">
            <v>1200000</v>
          </cell>
          <cell r="E101" t="str">
            <v>CUSHING</v>
          </cell>
        </row>
        <row r="102">
          <cell r="C102" t="str">
            <v>104-21</v>
          </cell>
          <cell r="D102">
            <v>1480000</v>
          </cell>
          <cell r="E102" t="str">
            <v>STURGEON</v>
          </cell>
        </row>
        <row r="103">
          <cell r="C103" t="str">
            <v>170-19</v>
          </cell>
          <cell r="D103">
            <v>1770000</v>
          </cell>
          <cell r="E103" t="str">
            <v>BRUDER</v>
          </cell>
        </row>
        <row r="104">
          <cell r="C104" t="str">
            <v>109-21</v>
          </cell>
          <cell r="D104">
            <v>900000</v>
          </cell>
          <cell r="E104" t="str">
            <v>ROCHA</v>
          </cell>
        </row>
        <row r="105">
          <cell r="C105" t="str">
            <v>174-19</v>
          </cell>
          <cell r="D105">
            <v>1140000</v>
          </cell>
          <cell r="E105" t="str">
            <v>YOUNG</v>
          </cell>
        </row>
        <row r="106">
          <cell r="C106" t="str">
            <v>101-21</v>
          </cell>
          <cell r="D106">
            <v>1300000</v>
          </cell>
          <cell r="E106" t="str">
            <v>LEVIN</v>
          </cell>
        </row>
        <row r="107">
          <cell r="C107" t="str">
            <v>180-19</v>
          </cell>
          <cell r="D107">
            <v>1090000</v>
          </cell>
          <cell r="E107" t="str">
            <v>SPECTOR</v>
          </cell>
        </row>
        <row r="108">
          <cell r="C108" t="str">
            <v>245-20</v>
          </cell>
          <cell r="D108">
            <v>1830000</v>
          </cell>
          <cell r="E108" t="str">
            <v>YORK</v>
          </cell>
        </row>
        <row r="109">
          <cell r="C109" t="str">
            <v>192-19</v>
          </cell>
          <cell r="D109">
            <v>1280000</v>
          </cell>
          <cell r="E109" t="str">
            <v>BARTLETT</v>
          </cell>
        </row>
        <row r="110">
          <cell r="C110" t="str">
            <v>243-20</v>
          </cell>
          <cell r="D110">
            <v>1240000</v>
          </cell>
          <cell r="E110" t="str">
            <v>GRASTON</v>
          </cell>
        </row>
        <row r="111">
          <cell r="C111" t="str">
            <v>198-19</v>
          </cell>
          <cell r="D111">
            <v>1290000</v>
          </cell>
          <cell r="E111" t="str">
            <v>COOLAHAN</v>
          </cell>
        </row>
        <row r="112">
          <cell r="C112" t="str">
            <v>238-20</v>
          </cell>
          <cell r="D112">
            <v>1830000</v>
          </cell>
          <cell r="E112" t="str">
            <v>YORK</v>
          </cell>
        </row>
        <row r="113">
          <cell r="C113" t="str">
            <v>198-19</v>
          </cell>
          <cell r="D113">
            <v>1290000</v>
          </cell>
          <cell r="E113" t="str">
            <v>COOLAHAN</v>
          </cell>
        </row>
        <row r="114">
          <cell r="C114" t="str">
            <v>232-20</v>
          </cell>
          <cell r="D114">
            <v>1820000</v>
          </cell>
          <cell r="E114" t="str">
            <v>ADANE</v>
          </cell>
        </row>
        <row r="115">
          <cell r="C115" t="str">
            <v>210-19</v>
          </cell>
          <cell r="D115">
            <v>1830000</v>
          </cell>
          <cell r="E115" t="str">
            <v>YORK</v>
          </cell>
        </row>
        <row r="116">
          <cell r="C116" t="str">
            <v>222-20</v>
          </cell>
          <cell r="D116">
            <v>1830000</v>
          </cell>
          <cell r="E116" t="str">
            <v>YORK</v>
          </cell>
        </row>
        <row r="117">
          <cell r="C117" t="str">
            <v>233-19</v>
          </cell>
          <cell r="D117">
            <v>1840000</v>
          </cell>
          <cell r="E117" t="str">
            <v>CANFIELD</v>
          </cell>
        </row>
        <row r="118">
          <cell r="C118" t="str">
            <v>210-20</v>
          </cell>
          <cell r="D118">
            <v>1120000</v>
          </cell>
          <cell r="E118" t="str">
            <v>LOCKLEAR</v>
          </cell>
        </row>
        <row r="119">
          <cell r="C119" t="str">
            <v>242-19</v>
          </cell>
          <cell r="D119">
            <v>1840000</v>
          </cell>
          <cell r="E119" t="str">
            <v>CANFIELD</v>
          </cell>
        </row>
        <row r="120">
          <cell r="C120" t="str">
            <v>214-20</v>
          </cell>
          <cell r="D120">
            <v>1820000</v>
          </cell>
          <cell r="E120" t="str">
            <v>ADANE</v>
          </cell>
        </row>
        <row r="121">
          <cell r="C121" t="str">
            <v>311-19</v>
          </cell>
          <cell r="D121">
            <v>1820000</v>
          </cell>
          <cell r="E121" t="str">
            <v>ADANE</v>
          </cell>
        </row>
        <row r="122">
          <cell r="C122" t="str">
            <v>219-20</v>
          </cell>
          <cell r="D122">
            <v>1240000</v>
          </cell>
          <cell r="E122" t="str">
            <v>GRASTON</v>
          </cell>
        </row>
        <row r="123">
          <cell r="C123" t="str">
            <v>108-20</v>
          </cell>
          <cell r="D123">
            <v>1110000</v>
          </cell>
          <cell r="E123" t="str">
            <v>STARKS</v>
          </cell>
        </row>
        <row r="124">
          <cell r="C124" t="str">
            <v>214-20</v>
          </cell>
          <cell r="D124">
            <v>1820000</v>
          </cell>
          <cell r="E124" t="str">
            <v>ADANE</v>
          </cell>
        </row>
        <row r="125">
          <cell r="C125" t="str">
            <v>125-20</v>
          </cell>
          <cell r="D125">
            <v>1760000</v>
          </cell>
          <cell r="E125" t="str">
            <v>STRICKLAND</v>
          </cell>
        </row>
        <row r="126">
          <cell r="C126" t="str">
            <v>215-20</v>
          </cell>
          <cell r="D126">
            <v>1460000</v>
          </cell>
          <cell r="E126" t="str">
            <v>NELSON</v>
          </cell>
        </row>
        <row r="127">
          <cell r="C127" t="str">
            <v>146-19</v>
          </cell>
          <cell r="D127">
            <v>1110000</v>
          </cell>
          <cell r="E127" t="str">
            <v>STARKS</v>
          </cell>
        </row>
        <row r="128">
          <cell r="C128" t="str">
            <v>209-20</v>
          </cell>
          <cell r="D128">
            <v>1120000</v>
          </cell>
          <cell r="E128" t="str">
            <v>LOCKLEAR</v>
          </cell>
        </row>
        <row r="129">
          <cell r="C129" t="str">
            <v>155-19</v>
          </cell>
          <cell r="D129">
            <v>1100000</v>
          </cell>
          <cell r="E129" t="str">
            <v>GEBRETEKLE</v>
          </cell>
        </row>
        <row r="130">
          <cell r="C130" t="str">
            <v>196-20</v>
          </cell>
          <cell r="D130">
            <v>1120000</v>
          </cell>
          <cell r="E130" t="str">
            <v>LOCKLEAR</v>
          </cell>
        </row>
        <row r="131">
          <cell r="C131" t="str">
            <v>156-19</v>
          </cell>
          <cell r="D131">
            <v>1100000</v>
          </cell>
          <cell r="E131" t="str">
            <v>GEBRETEKLE</v>
          </cell>
        </row>
        <row r="132">
          <cell r="C132" t="str">
            <v>194-20</v>
          </cell>
          <cell r="D132">
            <v>1780000</v>
          </cell>
          <cell r="E132" t="str">
            <v>DE LA ROSA</v>
          </cell>
        </row>
        <row r="133">
          <cell r="C133" t="str">
            <v>183-19</v>
          </cell>
          <cell r="D133">
            <v>1290000</v>
          </cell>
          <cell r="E133" t="str">
            <v>COOLAHAN</v>
          </cell>
        </row>
        <row r="134">
          <cell r="C134" t="str">
            <v>190-20</v>
          </cell>
          <cell r="D134">
            <v>950000</v>
          </cell>
          <cell r="E134" t="str">
            <v>WEBSTER</v>
          </cell>
        </row>
        <row r="135">
          <cell r="C135" t="str">
            <v>186-19</v>
          </cell>
          <cell r="D135">
            <v>1780000</v>
          </cell>
          <cell r="E135" t="str">
            <v>DE LA ROSA</v>
          </cell>
        </row>
        <row r="136">
          <cell r="C136" t="str">
            <v>195-20</v>
          </cell>
          <cell r="D136">
            <v>1120000</v>
          </cell>
          <cell r="E136" t="str">
            <v>LOCKLEAR</v>
          </cell>
        </row>
        <row r="137">
          <cell r="C137" t="str">
            <v>195-19</v>
          </cell>
          <cell r="D137">
            <v>880000</v>
          </cell>
          <cell r="E137" t="str">
            <v>STEWART</v>
          </cell>
        </row>
        <row r="138">
          <cell r="C138" t="str">
            <v>186-20</v>
          </cell>
          <cell r="D138">
            <v>880000</v>
          </cell>
          <cell r="E138" t="str">
            <v>STEWART</v>
          </cell>
        </row>
        <row r="139">
          <cell r="C139" t="str">
            <v>216-19</v>
          </cell>
          <cell r="D139">
            <v>1770000</v>
          </cell>
          <cell r="E139" t="str">
            <v>BRUDER</v>
          </cell>
        </row>
        <row r="140">
          <cell r="C140" t="str">
            <v>183-20</v>
          </cell>
          <cell r="D140">
            <v>1800000</v>
          </cell>
          <cell r="E140" t="str">
            <v>CHANDLER</v>
          </cell>
        </row>
        <row r="141">
          <cell r="C141" t="str">
            <v>166-19</v>
          </cell>
          <cell r="D141">
            <v>1780000</v>
          </cell>
          <cell r="E141" t="str">
            <v>DE LA ROSA</v>
          </cell>
        </row>
        <row r="142">
          <cell r="C142" t="str">
            <v>149-20</v>
          </cell>
          <cell r="D142">
            <v>1110000</v>
          </cell>
          <cell r="E142" t="str">
            <v>STARKS</v>
          </cell>
        </row>
        <row r="143">
          <cell r="C143" t="str">
            <v>185-19</v>
          </cell>
          <cell r="D143">
            <v>1780000</v>
          </cell>
          <cell r="E143" t="str">
            <v>DE LA ROSA</v>
          </cell>
        </row>
        <row r="144">
          <cell r="C144" t="str">
            <v>143-20</v>
          </cell>
          <cell r="D144">
            <v>1360000</v>
          </cell>
          <cell r="E144" t="str">
            <v>SANTIZO</v>
          </cell>
        </row>
        <row r="145">
          <cell r="C145" t="str">
            <v>184-19</v>
          </cell>
          <cell r="D145">
            <v>1290000</v>
          </cell>
          <cell r="E145" t="str">
            <v>COOLAHAN</v>
          </cell>
        </row>
        <row r="146">
          <cell r="C146" t="str">
            <v>112-20</v>
          </cell>
          <cell r="D146">
            <v>1760000</v>
          </cell>
          <cell r="E146" t="str">
            <v>STRICKLAND</v>
          </cell>
        </row>
        <row r="147">
          <cell r="C147" t="str">
            <v>207-19</v>
          </cell>
          <cell r="D147">
            <v>1090000</v>
          </cell>
          <cell r="E147" t="str">
            <v>SPECTOR</v>
          </cell>
        </row>
        <row r="148">
          <cell r="C148" t="str">
            <v>102-20</v>
          </cell>
          <cell r="D148">
            <v>1430000</v>
          </cell>
          <cell r="E148" t="str">
            <v>LEDERHAUSE</v>
          </cell>
        </row>
        <row r="149">
          <cell r="C149" t="str">
            <v>206-19</v>
          </cell>
          <cell r="D149">
            <v>1280000</v>
          </cell>
          <cell r="E149" t="str">
            <v>BARTLETT</v>
          </cell>
        </row>
        <row r="150">
          <cell r="C150" t="str">
            <v>103-20</v>
          </cell>
          <cell r="D150">
            <v>1480000</v>
          </cell>
          <cell r="E150" t="str">
            <v>STURGEON</v>
          </cell>
        </row>
        <row r="151">
          <cell r="C151" t="str">
            <v>234-19</v>
          </cell>
          <cell r="D151">
            <v>1840000</v>
          </cell>
          <cell r="E151" t="str">
            <v>CANFIELD</v>
          </cell>
        </row>
        <row r="152">
          <cell r="C152" t="str">
            <v>165-20</v>
          </cell>
          <cell r="D152">
            <v>1120000</v>
          </cell>
          <cell r="E152" t="str">
            <v>LOCKLEAR</v>
          </cell>
        </row>
        <row r="153">
          <cell r="C153" t="str">
            <v>241-19</v>
          </cell>
          <cell r="D153">
            <v>1840000</v>
          </cell>
          <cell r="E153" t="str">
            <v>CANFIELD</v>
          </cell>
        </row>
        <row r="154">
          <cell r="C154" t="str">
            <v>153-20</v>
          </cell>
          <cell r="D154">
            <v>1800000</v>
          </cell>
          <cell r="E154" t="str">
            <v>CHANDLER</v>
          </cell>
        </row>
        <row r="155">
          <cell r="C155" t="str">
            <v>105-20</v>
          </cell>
          <cell r="D155">
            <v>1740000</v>
          </cell>
          <cell r="E155" t="str">
            <v>STORY</v>
          </cell>
        </row>
        <row r="156">
          <cell r="C156" t="str">
            <v>146-20</v>
          </cell>
          <cell r="D156">
            <v>1480000</v>
          </cell>
          <cell r="E156" t="str">
            <v>STURGEON</v>
          </cell>
        </row>
        <row r="157">
          <cell r="C157" t="str">
            <v>116-20</v>
          </cell>
          <cell r="D157">
            <v>1360000</v>
          </cell>
          <cell r="E157" t="str">
            <v>SANTIZO</v>
          </cell>
        </row>
        <row r="158">
          <cell r="C158" t="str">
            <v>132-20</v>
          </cell>
          <cell r="D158">
            <v>1480000</v>
          </cell>
          <cell r="E158" t="str">
            <v>STURGEON</v>
          </cell>
        </row>
        <row r="159">
          <cell r="C159" t="str">
            <v>118-20</v>
          </cell>
          <cell r="D159">
            <v>1480000</v>
          </cell>
          <cell r="E159" t="str">
            <v>STURGEON</v>
          </cell>
        </row>
        <row r="160">
          <cell r="C160" t="str">
            <v>133-20</v>
          </cell>
          <cell r="D160">
            <v>1740000</v>
          </cell>
          <cell r="E160" t="str">
            <v>STORY</v>
          </cell>
        </row>
        <row r="161">
          <cell r="C161" t="str">
            <v>122-20</v>
          </cell>
          <cell r="D161">
            <v>1110000</v>
          </cell>
          <cell r="E161" t="str">
            <v>STARKS</v>
          </cell>
        </row>
        <row r="162">
          <cell r="C162" t="str">
            <v>119-20</v>
          </cell>
          <cell r="D162">
            <v>1740000</v>
          </cell>
          <cell r="E162" t="str">
            <v>STORY</v>
          </cell>
        </row>
        <row r="163">
          <cell r="C163" t="str">
            <v>126-20</v>
          </cell>
          <cell r="D163">
            <v>1760000</v>
          </cell>
          <cell r="E163" t="str">
            <v>STRICKLAND</v>
          </cell>
        </row>
        <row r="164">
          <cell r="C164" t="str">
            <v>106-20</v>
          </cell>
          <cell r="D164">
            <v>1740000</v>
          </cell>
          <cell r="E164" t="str">
            <v>STORY</v>
          </cell>
        </row>
        <row r="165">
          <cell r="C165" t="str">
            <v>139-20</v>
          </cell>
          <cell r="D165">
            <v>1760000</v>
          </cell>
          <cell r="E165" t="str">
            <v>STRICKLAND</v>
          </cell>
        </row>
        <row r="166">
          <cell r="C166" t="str">
            <v>106-20</v>
          </cell>
          <cell r="D166">
            <v>1740000</v>
          </cell>
          <cell r="E166" t="str">
            <v>STORY</v>
          </cell>
        </row>
        <row r="167">
          <cell r="C167" t="str">
            <v>141-20</v>
          </cell>
          <cell r="D167">
            <v>1430000</v>
          </cell>
          <cell r="E167" t="str">
            <v>LEDERHAUSE</v>
          </cell>
        </row>
        <row r="168">
          <cell r="C168" t="str">
            <v>244-19</v>
          </cell>
          <cell r="D168">
            <v>1810000</v>
          </cell>
          <cell r="E168" t="str">
            <v>NEWELL</v>
          </cell>
        </row>
        <row r="169">
          <cell r="C169" t="str">
            <v>158-20</v>
          </cell>
          <cell r="D169">
            <v>900000</v>
          </cell>
          <cell r="E169" t="str">
            <v>ROCHA</v>
          </cell>
        </row>
        <row r="170">
          <cell r="C170" t="str">
            <v>242-19</v>
          </cell>
          <cell r="D170">
            <v>1840000</v>
          </cell>
          <cell r="E170" t="str">
            <v>CANFIELD</v>
          </cell>
        </row>
        <row r="171">
          <cell r="C171" t="str">
            <v>171-20</v>
          </cell>
          <cell r="D171">
            <v>1770000</v>
          </cell>
          <cell r="E171" t="str">
            <v>BRUDER</v>
          </cell>
        </row>
        <row r="172">
          <cell r="C172" t="str">
            <v>213-19</v>
          </cell>
          <cell r="D172">
            <v>1820000</v>
          </cell>
          <cell r="E172" t="str">
            <v>ADANE</v>
          </cell>
        </row>
        <row r="173">
          <cell r="C173" t="str">
            <v>175-20</v>
          </cell>
          <cell r="D173">
            <v>1090000</v>
          </cell>
          <cell r="E173" t="str">
            <v>SPECTOR</v>
          </cell>
        </row>
        <row r="174">
          <cell r="C174" t="str">
            <v>204-19</v>
          </cell>
          <cell r="D174">
            <v>1140000</v>
          </cell>
          <cell r="E174" t="str">
            <v>YOUNG</v>
          </cell>
        </row>
        <row r="175">
          <cell r="C175" t="str">
            <v>181-20</v>
          </cell>
          <cell r="D175">
            <v>1120000</v>
          </cell>
          <cell r="E175" t="str">
            <v>LOCKLEAR</v>
          </cell>
        </row>
        <row r="176">
          <cell r="C176" t="str">
            <v>205-19</v>
          </cell>
          <cell r="D176">
            <v>1280000</v>
          </cell>
          <cell r="E176" t="str">
            <v>BARTLETT</v>
          </cell>
        </row>
        <row r="177">
          <cell r="C177" t="str">
            <v>197-20</v>
          </cell>
          <cell r="D177">
            <v>1800000</v>
          </cell>
          <cell r="E177" t="str">
            <v>CHANDLER</v>
          </cell>
        </row>
        <row r="178">
          <cell r="C178" t="str">
            <v>195-19</v>
          </cell>
          <cell r="D178">
            <v>880000</v>
          </cell>
          <cell r="E178" t="str">
            <v>STEWART</v>
          </cell>
        </row>
        <row r="179">
          <cell r="C179" t="str">
            <v>192-20</v>
          </cell>
          <cell r="D179">
            <v>1090000</v>
          </cell>
          <cell r="E179" t="str">
            <v>SPECTOR</v>
          </cell>
        </row>
        <row r="180">
          <cell r="C180" t="str">
            <v>184-19</v>
          </cell>
          <cell r="D180">
            <v>1290000</v>
          </cell>
          <cell r="E180" t="str">
            <v>COOLAHAN</v>
          </cell>
        </row>
        <row r="181">
          <cell r="C181" t="str">
            <v>201-20</v>
          </cell>
          <cell r="D181">
            <v>900000</v>
          </cell>
          <cell r="E181" t="str">
            <v>ROCHA</v>
          </cell>
        </row>
        <row r="182">
          <cell r="C182" t="str">
            <v>182-19</v>
          </cell>
          <cell r="D182">
            <v>880000</v>
          </cell>
          <cell r="E182" t="str">
            <v>STEWART</v>
          </cell>
        </row>
        <row r="183">
          <cell r="C183" t="str">
            <v>203-20</v>
          </cell>
          <cell r="D183">
            <v>950000</v>
          </cell>
          <cell r="E183" t="str">
            <v>WEBSTER</v>
          </cell>
        </row>
        <row r="184">
          <cell r="C184" t="str">
            <v>179-19</v>
          </cell>
          <cell r="D184">
            <v>1090000</v>
          </cell>
          <cell r="E184" t="str">
            <v>SPECTOR</v>
          </cell>
        </row>
        <row r="185">
          <cell r="C185" t="str">
            <v>198-20</v>
          </cell>
          <cell r="D185">
            <v>1800000</v>
          </cell>
          <cell r="E185" t="str">
            <v>CHANDLER</v>
          </cell>
        </row>
        <row r="186">
          <cell r="C186" t="str">
            <v>REBOLETTI-19</v>
          </cell>
          <cell r="D186">
            <v>1750000</v>
          </cell>
          <cell r="E186" t="str">
            <v>REBOLETTI</v>
          </cell>
        </row>
        <row r="187">
          <cell r="C187" t="str">
            <v>213-20</v>
          </cell>
          <cell r="D187">
            <v>1820000</v>
          </cell>
          <cell r="E187" t="str">
            <v>ADANE</v>
          </cell>
        </row>
        <row r="188">
          <cell r="C188" t="str">
            <v>152-19</v>
          </cell>
          <cell r="D188">
            <v>1800000</v>
          </cell>
          <cell r="E188" t="str">
            <v>CHANDLER</v>
          </cell>
        </row>
        <row r="189">
          <cell r="C189" t="str">
            <v>206-20</v>
          </cell>
          <cell r="D189">
            <v>1090000</v>
          </cell>
          <cell r="E189" t="str">
            <v>SPECTOR</v>
          </cell>
        </row>
        <row r="190">
          <cell r="C190" t="str">
            <v>239-19</v>
          </cell>
          <cell r="D190">
            <v>1820000</v>
          </cell>
          <cell r="E190" t="str">
            <v>ADANE</v>
          </cell>
        </row>
        <row r="191">
          <cell r="C191" t="str">
            <v>122-20</v>
          </cell>
          <cell r="D191">
            <v>1110000</v>
          </cell>
          <cell r="E191" t="str">
            <v>STARKS</v>
          </cell>
        </row>
        <row r="192">
          <cell r="C192" t="str">
            <v>237-19</v>
          </cell>
          <cell r="D192">
            <v>1830000</v>
          </cell>
          <cell r="E192" t="str">
            <v>YORK</v>
          </cell>
        </row>
        <row r="193">
          <cell r="C193" t="str">
            <v>131-20</v>
          </cell>
          <cell r="D193">
            <v>1480000</v>
          </cell>
          <cell r="E193" t="str">
            <v>STURGEON</v>
          </cell>
        </row>
        <row r="194">
          <cell r="C194" t="str">
            <v>208-19</v>
          </cell>
          <cell r="D194">
            <v>1090000</v>
          </cell>
          <cell r="E194" t="str">
            <v>SPECTOR</v>
          </cell>
        </row>
        <row r="195">
          <cell r="C195" t="str">
            <v>145-20</v>
          </cell>
          <cell r="D195">
            <v>1480000</v>
          </cell>
          <cell r="E195" t="str">
            <v>STURGEON</v>
          </cell>
        </row>
        <row r="196">
          <cell r="C196" t="str">
            <v>193-19</v>
          </cell>
          <cell r="D196">
            <v>1090000</v>
          </cell>
          <cell r="E196" t="str">
            <v>SPECTOR</v>
          </cell>
        </row>
        <row r="197">
          <cell r="C197" t="str">
            <v>161-20</v>
          </cell>
          <cell r="D197">
            <v>1090000</v>
          </cell>
          <cell r="E197" t="str">
            <v>SPECTOR</v>
          </cell>
        </row>
        <row r="198">
          <cell r="C198" t="str">
            <v>186-19</v>
          </cell>
          <cell r="D198">
            <v>1780000</v>
          </cell>
          <cell r="E198" t="str">
            <v>DE LA ROSA</v>
          </cell>
        </row>
        <row r="199">
          <cell r="C199" t="str">
            <v>170-20</v>
          </cell>
          <cell r="D199">
            <v>880000</v>
          </cell>
          <cell r="E199" t="str">
            <v>STEWART</v>
          </cell>
        </row>
        <row r="200">
          <cell r="C200" t="str">
            <v>178-19</v>
          </cell>
          <cell r="D200">
            <v>1280000</v>
          </cell>
          <cell r="E200" t="str">
            <v>BARTLETT</v>
          </cell>
        </row>
        <row r="201">
          <cell r="C201" t="str">
            <v>174-20</v>
          </cell>
          <cell r="D201">
            <v>950000</v>
          </cell>
          <cell r="E201" t="str">
            <v>WEBSTER</v>
          </cell>
        </row>
        <row r="202">
          <cell r="C202" t="str">
            <v>159-19</v>
          </cell>
          <cell r="D202">
            <v>1200000</v>
          </cell>
          <cell r="E202" t="str">
            <v>CUSHING</v>
          </cell>
        </row>
        <row r="203">
          <cell r="C203" t="str">
            <v>180-20</v>
          </cell>
          <cell r="D203">
            <v>1780000</v>
          </cell>
          <cell r="E203" t="str">
            <v>DE LA ROSA</v>
          </cell>
        </row>
        <row r="204">
          <cell r="C204" t="str">
            <v>110-19</v>
          </cell>
          <cell r="D204">
            <v>1800000</v>
          </cell>
          <cell r="E204" t="str">
            <v>CHANDLER</v>
          </cell>
        </row>
        <row r="205">
          <cell r="C205" t="str">
            <v>184-20</v>
          </cell>
          <cell r="D205">
            <v>1800000</v>
          </cell>
          <cell r="E205" t="str">
            <v>CHANDLER</v>
          </cell>
        </row>
        <row r="206">
          <cell r="C206" t="str">
            <v>226-19</v>
          </cell>
          <cell r="D206">
            <v>1840000</v>
          </cell>
          <cell r="E206" t="str">
            <v>CANFIELD</v>
          </cell>
        </row>
        <row r="207">
          <cell r="C207" t="str">
            <v>193-20</v>
          </cell>
          <cell r="D207">
            <v>1780000</v>
          </cell>
          <cell r="E207" t="str">
            <v>DE LA ROSA</v>
          </cell>
        </row>
        <row r="208">
          <cell r="C208" t="str">
            <v>225-19</v>
          </cell>
          <cell r="D208">
            <v>1840000</v>
          </cell>
          <cell r="E208" t="str">
            <v>CANFIELD</v>
          </cell>
        </row>
        <row r="209">
          <cell r="C209" t="str">
            <v>234-20</v>
          </cell>
          <cell r="D209">
            <v>1490000</v>
          </cell>
          <cell r="E209" t="str">
            <v>BUTLER</v>
          </cell>
        </row>
        <row r="210">
          <cell r="C210" t="str">
            <v>222-19</v>
          </cell>
          <cell r="D210">
            <v>1830000</v>
          </cell>
          <cell r="E210" t="str">
            <v>YORK</v>
          </cell>
        </row>
        <row r="211">
          <cell r="C211" t="str">
            <v>240-20</v>
          </cell>
          <cell r="D211">
            <v>1820000</v>
          </cell>
          <cell r="E211" t="str">
            <v>ADANE</v>
          </cell>
        </row>
        <row r="212">
          <cell r="C212" t="str">
            <v>216-19</v>
          </cell>
          <cell r="D212">
            <v>1770000</v>
          </cell>
          <cell r="E212" t="str">
            <v>BRUDER</v>
          </cell>
        </row>
        <row r="213">
          <cell r="C213" t="str">
            <v>240-20</v>
          </cell>
          <cell r="D213">
            <v>1820000</v>
          </cell>
          <cell r="E213" t="str">
            <v>ADANE</v>
          </cell>
        </row>
        <row r="214">
          <cell r="C214" t="str">
            <v>215-19</v>
          </cell>
          <cell r="D214">
            <v>1770000</v>
          </cell>
          <cell r="E214" t="str">
            <v>BRUDER</v>
          </cell>
        </row>
        <row r="215">
          <cell r="C215" t="str">
            <v>240-20</v>
          </cell>
          <cell r="D215">
            <v>1820000</v>
          </cell>
          <cell r="E215" t="str">
            <v>ADANE</v>
          </cell>
        </row>
        <row r="216">
          <cell r="C216" t="str">
            <v>202-19</v>
          </cell>
          <cell r="D216">
            <v>1770000</v>
          </cell>
          <cell r="E216" t="str">
            <v>BRUDER</v>
          </cell>
        </row>
        <row r="217">
          <cell r="C217" t="str">
            <v>242-20</v>
          </cell>
          <cell r="D217">
            <v>1500000</v>
          </cell>
          <cell r="E217" t="str">
            <v>GOODNIGHT</v>
          </cell>
        </row>
        <row r="218">
          <cell r="C218" t="str">
            <v>203-19</v>
          </cell>
          <cell r="D218">
            <v>1140000</v>
          </cell>
          <cell r="E218" t="str">
            <v>YOUNG</v>
          </cell>
        </row>
        <row r="219">
          <cell r="C219" t="str">
            <v>246-20</v>
          </cell>
          <cell r="D219">
            <v>1830000</v>
          </cell>
          <cell r="E219" t="str">
            <v>YORK</v>
          </cell>
        </row>
        <row r="220">
          <cell r="C220" t="str">
            <v>187-19</v>
          </cell>
          <cell r="D220">
            <v>1770000</v>
          </cell>
          <cell r="E220" t="str">
            <v>BRUDER</v>
          </cell>
        </row>
        <row r="221">
          <cell r="C221" t="str">
            <v>102-21</v>
          </cell>
          <cell r="D221">
            <v>1300000</v>
          </cell>
          <cell r="E221" t="str">
            <v>LEVIN</v>
          </cell>
        </row>
        <row r="222">
          <cell r="C222" t="str">
            <v>174-19</v>
          </cell>
          <cell r="D222">
            <v>1140000</v>
          </cell>
          <cell r="E222" t="str">
            <v>YOUNG</v>
          </cell>
        </row>
        <row r="223">
          <cell r="C223" t="str">
            <v>115-21</v>
          </cell>
          <cell r="D223">
            <v>1230000</v>
          </cell>
          <cell r="E223" t="str">
            <v>YANAI</v>
          </cell>
        </row>
        <row r="224">
          <cell r="C224" t="str">
            <v>168-19</v>
          </cell>
          <cell r="D224">
            <v>1290000</v>
          </cell>
          <cell r="E224" t="str">
            <v>COOLAHAN</v>
          </cell>
        </row>
        <row r="225">
          <cell r="C225" t="str">
            <v>114-21</v>
          </cell>
          <cell r="D225">
            <v>1300000</v>
          </cell>
          <cell r="E225" t="str">
            <v>LEVIN</v>
          </cell>
        </row>
        <row r="226">
          <cell r="C226" t="str">
            <v>173-19</v>
          </cell>
          <cell r="D226">
            <v>1140000</v>
          </cell>
          <cell r="E226" t="str">
            <v>YOUNG</v>
          </cell>
        </row>
        <row r="227">
          <cell r="C227" t="str">
            <v>120-21</v>
          </cell>
          <cell r="D227">
            <v>1430000</v>
          </cell>
          <cell r="E227" t="str">
            <v>LEDERHAUSE</v>
          </cell>
        </row>
        <row r="228">
          <cell r="C228" t="str">
            <v>162-19</v>
          </cell>
          <cell r="D228">
            <v>1090000</v>
          </cell>
          <cell r="E228" t="str">
            <v>SPECTOR</v>
          </cell>
        </row>
        <row r="229">
          <cell r="C229" t="str">
            <v>131-21</v>
          </cell>
          <cell r="D229">
            <v>1510000</v>
          </cell>
          <cell r="E229" t="str">
            <v>COCA</v>
          </cell>
        </row>
        <row r="230">
          <cell r="C230" t="str">
            <v>134-19</v>
          </cell>
          <cell r="D230">
            <v>1430000</v>
          </cell>
          <cell r="E230" t="str">
            <v>LEDERHAUSE</v>
          </cell>
        </row>
        <row r="231">
          <cell r="C231" t="str">
            <v>133-21</v>
          </cell>
          <cell r="D231">
            <v>1430000</v>
          </cell>
          <cell r="E231" t="str">
            <v>LEDERHAUSE</v>
          </cell>
        </row>
        <row r="232">
          <cell r="C232" t="str">
            <v>139-19</v>
          </cell>
          <cell r="D232">
            <v>1100000</v>
          </cell>
          <cell r="E232" t="str">
            <v>GEBRETEKLE</v>
          </cell>
        </row>
        <row r="233">
          <cell r="C233" t="str">
            <v>235-18</v>
          </cell>
          <cell r="D233">
            <v>1810000</v>
          </cell>
          <cell r="E233" t="str">
            <v>NEWELL</v>
          </cell>
        </row>
        <row r="234">
          <cell r="C234" t="str">
            <v>103-19</v>
          </cell>
          <cell r="D234">
            <v>1110000</v>
          </cell>
          <cell r="E234" t="str">
            <v>STARKS</v>
          </cell>
        </row>
        <row r="235">
          <cell r="C235" t="str">
            <v>241-18</v>
          </cell>
          <cell r="D235">
            <v>1410000</v>
          </cell>
          <cell r="E235" t="str">
            <v>GOLIGHTLY</v>
          </cell>
        </row>
        <row r="236">
          <cell r="C236" t="str">
            <v>102-19</v>
          </cell>
          <cell r="D236">
            <v>1300000</v>
          </cell>
          <cell r="E236" t="str">
            <v>LEVIN</v>
          </cell>
        </row>
        <row r="237">
          <cell r="C237" t="str">
            <v>103-19</v>
          </cell>
          <cell r="D237">
            <v>1110000</v>
          </cell>
          <cell r="E237" t="str">
            <v>STARKS</v>
          </cell>
        </row>
        <row r="238">
          <cell r="C238" t="str">
            <v>101-19</v>
          </cell>
          <cell r="D238">
            <v>1300000</v>
          </cell>
          <cell r="E238" t="str">
            <v>LEVIN</v>
          </cell>
        </row>
        <row r="239">
          <cell r="C239" t="str">
            <v>104-19</v>
          </cell>
          <cell r="D239">
            <v>1110000</v>
          </cell>
          <cell r="E239" t="str">
            <v>STARKS</v>
          </cell>
        </row>
        <row r="240">
          <cell r="C240" t="str">
            <v>243-18</v>
          </cell>
          <cell r="D240">
            <v>1810000</v>
          </cell>
          <cell r="E240" t="str">
            <v>NEWELL</v>
          </cell>
        </row>
        <row r="241">
          <cell r="C241" t="str">
            <v>115-19</v>
          </cell>
          <cell r="D241">
            <v>1200000</v>
          </cell>
          <cell r="E241" t="str">
            <v>CUSHING</v>
          </cell>
        </row>
        <row r="242">
          <cell r="C242" t="str">
            <v>118-21</v>
          </cell>
          <cell r="D242">
            <v>1480000</v>
          </cell>
          <cell r="E242" t="str">
            <v>STURGEON</v>
          </cell>
        </row>
        <row r="243">
          <cell r="C243" t="str">
            <v>118-19</v>
          </cell>
          <cell r="D243">
            <v>1110000</v>
          </cell>
          <cell r="E243" t="str">
            <v>STARKS</v>
          </cell>
        </row>
        <row r="244">
          <cell r="C244" t="str">
            <v>103-21</v>
          </cell>
          <cell r="D244">
            <v>1480000</v>
          </cell>
          <cell r="E244" t="str">
            <v>STURGEON</v>
          </cell>
        </row>
        <row r="245">
          <cell r="C245" t="str">
            <v>REBOLETTI-19</v>
          </cell>
          <cell r="D245">
            <v>1750000</v>
          </cell>
          <cell r="E245" t="str">
            <v>REBOLETTI</v>
          </cell>
        </row>
        <row r="246">
          <cell r="C246" t="str">
            <v>235-20</v>
          </cell>
          <cell r="D246">
            <v>1240000</v>
          </cell>
          <cell r="E246" t="str">
            <v>GRASTON</v>
          </cell>
        </row>
        <row r="247">
          <cell r="C247" t="str">
            <v>239-18</v>
          </cell>
          <cell r="D247">
            <v>1820000</v>
          </cell>
          <cell r="E247" t="str">
            <v>ADANE</v>
          </cell>
        </row>
        <row r="248">
          <cell r="C248" t="str">
            <v>217-20</v>
          </cell>
          <cell r="D248">
            <v>1500000</v>
          </cell>
          <cell r="E248" t="str">
            <v>GOODNIGHT</v>
          </cell>
        </row>
        <row r="249">
          <cell r="C249" t="str">
            <v>111-19</v>
          </cell>
          <cell r="D249">
            <v>1100000</v>
          </cell>
          <cell r="E249" t="str">
            <v>GEBRETEKLE</v>
          </cell>
        </row>
        <row r="250">
          <cell r="C250" t="str">
            <v>168-20</v>
          </cell>
          <cell r="D250">
            <v>1800000</v>
          </cell>
          <cell r="E250" t="str">
            <v>CHANDLER</v>
          </cell>
        </row>
        <row r="251">
          <cell r="C251" t="str">
            <v>146-19</v>
          </cell>
          <cell r="D251">
            <v>1110000</v>
          </cell>
          <cell r="E251" t="str">
            <v>STARKS</v>
          </cell>
        </row>
        <row r="252">
          <cell r="C252" t="str">
            <v>179-20</v>
          </cell>
          <cell r="D252">
            <v>1780000</v>
          </cell>
          <cell r="E252" t="str">
            <v>DE LA ROSA</v>
          </cell>
        </row>
        <row r="253">
          <cell r="C253" t="str">
            <v>152-19</v>
          </cell>
          <cell r="D253">
            <v>1800000</v>
          </cell>
          <cell r="E253" t="str">
            <v>CHANDLER</v>
          </cell>
        </row>
        <row r="254">
          <cell r="C254" t="str">
            <v>173-20</v>
          </cell>
          <cell r="D254">
            <v>950000</v>
          </cell>
          <cell r="E254" t="str">
            <v>WEBSTER</v>
          </cell>
        </row>
        <row r="255">
          <cell r="C255" t="str">
            <v>161-19</v>
          </cell>
          <cell r="D255">
            <v>1090000</v>
          </cell>
          <cell r="E255" t="str">
            <v>SPECTOR</v>
          </cell>
        </row>
        <row r="256">
          <cell r="C256" t="str">
            <v>164-20</v>
          </cell>
          <cell r="D256">
            <v>1780000</v>
          </cell>
          <cell r="E256" t="str">
            <v>DE LA ROSA</v>
          </cell>
        </row>
        <row r="257">
          <cell r="C257" t="str">
            <v>160-19</v>
          </cell>
          <cell r="D257">
            <v>1200000</v>
          </cell>
          <cell r="E257" t="str">
            <v>CUSHING</v>
          </cell>
        </row>
        <row r="258">
          <cell r="C258" t="str">
            <v>167-20</v>
          </cell>
          <cell r="D258">
            <v>1800000</v>
          </cell>
          <cell r="E258" t="str">
            <v>CHANDLER</v>
          </cell>
        </row>
        <row r="259">
          <cell r="C259" t="str">
            <v>186-19</v>
          </cell>
          <cell r="D259">
            <v>1780000</v>
          </cell>
          <cell r="E259" t="str">
            <v>DE LA ROSA</v>
          </cell>
        </row>
        <row r="260">
          <cell r="C260" t="str">
            <v>156-20</v>
          </cell>
          <cell r="D260">
            <v>1760000</v>
          </cell>
          <cell r="E260" t="str">
            <v>STRICKLAND</v>
          </cell>
        </row>
        <row r="261">
          <cell r="C261" t="str">
            <v>224-18</v>
          </cell>
          <cell r="D261">
            <v>1820000</v>
          </cell>
          <cell r="E261" t="str">
            <v>ADANE</v>
          </cell>
        </row>
        <row r="262">
          <cell r="C262" t="str">
            <v>115-21</v>
          </cell>
          <cell r="D262">
            <v>1230000</v>
          </cell>
          <cell r="E262" t="str">
            <v>YANAI</v>
          </cell>
        </row>
        <row r="263">
          <cell r="C263" t="str">
            <v>109-19</v>
          </cell>
          <cell r="D263">
            <v>1800000</v>
          </cell>
          <cell r="E263" t="str">
            <v>CHANDLER</v>
          </cell>
        </row>
        <row r="264">
          <cell r="C264" t="str">
            <v>226-20</v>
          </cell>
          <cell r="D264">
            <v>1500000</v>
          </cell>
          <cell r="E264" t="str">
            <v>GOODNIGHT</v>
          </cell>
        </row>
        <row r="265">
          <cell r="C265" t="str">
            <v>120-19</v>
          </cell>
          <cell r="D265">
            <v>1430000</v>
          </cell>
          <cell r="E265" t="str">
            <v>LEDERHAUSE</v>
          </cell>
        </row>
        <row r="266">
          <cell r="C266" t="str">
            <v>202-20</v>
          </cell>
          <cell r="D266">
            <v>900000</v>
          </cell>
          <cell r="E266" t="str">
            <v>ROCHA</v>
          </cell>
        </row>
        <row r="267">
          <cell r="C267" t="str">
            <v>129-19</v>
          </cell>
          <cell r="D267">
            <v>1200000</v>
          </cell>
          <cell r="E267" t="str">
            <v>CUSHING</v>
          </cell>
        </row>
        <row r="268">
          <cell r="C268" t="str">
            <v>198-20</v>
          </cell>
          <cell r="D268">
            <v>1800000</v>
          </cell>
          <cell r="E268" t="str">
            <v>CHANDLER</v>
          </cell>
        </row>
        <row r="269">
          <cell r="C269" t="str">
            <v>131-19</v>
          </cell>
          <cell r="D269">
            <v>1110000</v>
          </cell>
          <cell r="E269" t="str">
            <v>STARKS</v>
          </cell>
        </row>
        <row r="270">
          <cell r="C270" t="str">
            <v>186-20</v>
          </cell>
          <cell r="D270">
            <v>880000</v>
          </cell>
          <cell r="E270" t="str">
            <v>STEWART</v>
          </cell>
        </row>
        <row r="271">
          <cell r="C271" t="str">
            <v>132-19</v>
          </cell>
          <cell r="D271">
            <v>1110000</v>
          </cell>
          <cell r="E271" t="str">
            <v>STARKS</v>
          </cell>
        </row>
        <row r="272">
          <cell r="C272" t="str">
            <v>191-20</v>
          </cell>
          <cell r="D272">
            <v>1090000</v>
          </cell>
          <cell r="E272" t="str">
            <v>SPECTOR</v>
          </cell>
        </row>
        <row r="273">
          <cell r="C273" t="str">
            <v>143-19</v>
          </cell>
          <cell r="D273">
            <v>1200000</v>
          </cell>
          <cell r="E273" t="str">
            <v>CUSHING</v>
          </cell>
        </row>
        <row r="274">
          <cell r="C274" t="str">
            <v>169-20</v>
          </cell>
          <cell r="D274">
            <v>880000</v>
          </cell>
          <cell r="E274" t="str">
            <v>STEWART</v>
          </cell>
        </row>
        <row r="275">
          <cell r="C275" t="str">
            <v>140-19</v>
          </cell>
          <cell r="D275">
            <v>1100000</v>
          </cell>
          <cell r="E275" t="str">
            <v>GEBRETEKLE</v>
          </cell>
        </row>
        <row r="276">
          <cell r="C276" t="str">
            <v>152-20</v>
          </cell>
          <cell r="D276">
            <v>1750000</v>
          </cell>
          <cell r="E276" t="str">
            <v>REBOLETTI</v>
          </cell>
        </row>
        <row r="277">
          <cell r="C277" t="str">
            <v>188-19</v>
          </cell>
          <cell r="D277">
            <v>1770000</v>
          </cell>
          <cell r="E277" t="str">
            <v>BRUDER</v>
          </cell>
        </row>
        <row r="278">
          <cell r="C278" t="str">
            <v>123-21</v>
          </cell>
          <cell r="D278">
            <v>900000</v>
          </cell>
          <cell r="E278" t="str">
            <v>ROCHA</v>
          </cell>
        </row>
        <row r="279">
          <cell r="C279" t="str">
            <v>308-19</v>
          </cell>
          <cell r="D279">
            <v>1800000</v>
          </cell>
          <cell r="E279" t="str">
            <v>CHANDLER</v>
          </cell>
        </row>
        <row r="280">
          <cell r="C280" t="str">
            <v>244-20</v>
          </cell>
          <cell r="D280">
            <v>1240000</v>
          </cell>
          <cell r="E280" t="str">
            <v>GRASTON</v>
          </cell>
        </row>
        <row r="281">
          <cell r="C281" t="str">
            <v>142-19</v>
          </cell>
          <cell r="D281">
            <v>1300000</v>
          </cell>
          <cell r="E281" t="str">
            <v>LEVIN</v>
          </cell>
        </row>
        <row r="282">
          <cell r="C282" t="str">
            <v>237-20</v>
          </cell>
          <cell r="D282">
            <v>1830000</v>
          </cell>
          <cell r="E282" t="str">
            <v>YORK</v>
          </cell>
        </row>
        <row r="283">
          <cell r="C283" t="str">
            <v>157-19</v>
          </cell>
          <cell r="D283">
            <v>880000</v>
          </cell>
          <cell r="E283" t="str">
            <v>STEWART</v>
          </cell>
        </row>
        <row r="284">
          <cell r="C284" t="str">
            <v>231-20</v>
          </cell>
          <cell r="D284">
            <v>1820000</v>
          </cell>
          <cell r="E284" t="str">
            <v>ADANE</v>
          </cell>
        </row>
        <row r="285">
          <cell r="C285" t="str">
            <v>188-19</v>
          </cell>
          <cell r="D285">
            <v>1770000</v>
          </cell>
          <cell r="E285" t="str">
            <v>BRUDER</v>
          </cell>
        </row>
        <row r="286">
          <cell r="C286" t="str">
            <v>204-20</v>
          </cell>
          <cell r="D286">
            <v>950000</v>
          </cell>
          <cell r="E286" t="str">
            <v>WEBSTER</v>
          </cell>
        </row>
        <row r="287">
          <cell r="C287" t="str">
            <v>127-19</v>
          </cell>
          <cell r="D287">
            <v>1300000</v>
          </cell>
          <cell r="E287" t="str">
            <v>LEVIN</v>
          </cell>
        </row>
        <row r="288">
          <cell r="C288" t="str">
            <v>207-20</v>
          </cell>
          <cell r="D288">
            <v>890000</v>
          </cell>
          <cell r="E288" t="str">
            <v>LOZA</v>
          </cell>
        </row>
        <row r="289">
          <cell r="C289" t="str">
            <v>147-19</v>
          </cell>
          <cell r="D289">
            <v>1430000</v>
          </cell>
          <cell r="E289" t="str">
            <v>LEDERHAUSE</v>
          </cell>
        </row>
        <row r="290">
          <cell r="C290" t="str">
            <v>198-20</v>
          </cell>
          <cell r="D290">
            <v>1800000</v>
          </cell>
          <cell r="E290" t="str">
            <v>CHANDLER</v>
          </cell>
        </row>
        <row r="291">
          <cell r="C291" t="str">
            <v>153-19</v>
          </cell>
          <cell r="D291">
            <v>1770000</v>
          </cell>
          <cell r="E291" t="str">
            <v>BRUDER</v>
          </cell>
        </row>
        <row r="292">
          <cell r="C292" t="str">
            <v>168-20</v>
          </cell>
          <cell r="D292">
            <v>1800000</v>
          </cell>
          <cell r="E292" t="str">
            <v>CHANDLER</v>
          </cell>
        </row>
        <row r="293">
          <cell r="C293" t="str">
            <v>150-19</v>
          </cell>
          <cell r="D293">
            <v>1760000</v>
          </cell>
          <cell r="E293" t="str">
            <v>STRICKLAND</v>
          </cell>
        </row>
        <row r="294">
          <cell r="C294" t="str">
            <v>163-20</v>
          </cell>
          <cell r="D294">
            <v>1780000</v>
          </cell>
          <cell r="E294" t="str">
            <v>DE LA ROSA</v>
          </cell>
        </row>
        <row r="295">
          <cell r="C295" t="str">
            <v>154-19</v>
          </cell>
          <cell r="D295">
            <v>1770000</v>
          </cell>
          <cell r="E295" t="str">
            <v>BRUDER</v>
          </cell>
        </row>
        <row r="296">
          <cell r="C296" t="str">
            <v>135-21</v>
          </cell>
          <cell r="D296">
            <v>1360000</v>
          </cell>
          <cell r="E296" t="str">
            <v>SANTIZO</v>
          </cell>
        </row>
        <row r="297">
          <cell r="C297" t="str">
            <v>170-19</v>
          </cell>
          <cell r="D297">
            <v>1770000</v>
          </cell>
          <cell r="E297" t="str">
            <v>BRUDER</v>
          </cell>
        </row>
        <row r="298">
          <cell r="C298" t="str">
            <v>121-21</v>
          </cell>
          <cell r="D298">
            <v>1360000</v>
          </cell>
          <cell r="E298" t="str">
            <v>SANTIZO</v>
          </cell>
        </row>
        <row r="299">
          <cell r="C299" t="str">
            <v>194-19</v>
          </cell>
          <cell r="D299">
            <v>1090000</v>
          </cell>
          <cell r="E299" t="str">
            <v>SPECTOR</v>
          </cell>
        </row>
        <row r="300">
          <cell r="C300" t="str">
            <v>110-21</v>
          </cell>
          <cell r="D300">
            <v>900000</v>
          </cell>
          <cell r="E300" t="str">
            <v>ROCHA</v>
          </cell>
        </row>
        <row r="301">
          <cell r="C301" t="str">
            <v>203-19</v>
          </cell>
          <cell r="D301">
            <v>1140000</v>
          </cell>
          <cell r="E301" t="str">
            <v>YOUNG</v>
          </cell>
        </row>
        <row r="302">
          <cell r="C302" t="str">
            <v>113-21</v>
          </cell>
          <cell r="D302">
            <v>1300000</v>
          </cell>
          <cell r="E302" t="str">
            <v>LEVIN</v>
          </cell>
        </row>
        <row r="303">
          <cell r="C303" t="str">
            <v>200-19</v>
          </cell>
          <cell r="D303">
            <v>1780000</v>
          </cell>
          <cell r="E303" t="str">
            <v>DE LA ROSA</v>
          </cell>
        </row>
        <row r="304">
          <cell r="C304" t="str">
            <v>236-20</v>
          </cell>
          <cell r="D304">
            <v>1240000</v>
          </cell>
          <cell r="E304" t="str">
            <v>GRASTON</v>
          </cell>
        </row>
        <row r="305">
          <cell r="C305" t="str">
            <v>204-19</v>
          </cell>
          <cell r="D305">
            <v>1140000</v>
          </cell>
          <cell r="E305" t="str">
            <v>YOUNG</v>
          </cell>
        </row>
        <row r="306">
          <cell r="C306" t="str">
            <v>220-20</v>
          </cell>
          <cell r="D306">
            <v>1240000</v>
          </cell>
          <cell r="E306" t="str">
            <v>GRASTON</v>
          </cell>
        </row>
        <row r="307">
          <cell r="C307" t="str">
            <v>218-19</v>
          </cell>
          <cell r="D307">
            <v>1840000</v>
          </cell>
          <cell r="E307" t="str">
            <v>CANFIELD</v>
          </cell>
        </row>
        <row r="308">
          <cell r="C308" t="str">
            <v>210-20</v>
          </cell>
          <cell r="D308">
            <v>1120000</v>
          </cell>
          <cell r="E308" t="str">
            <v>LOCKLEAR</v>
          </cell>
        </row>
        <row r="309">
          <cell r="C309" t="str">
            <v>223-19</v>
          </cell>
          <cell r="D309">
            <v>1820000</v>
          </cell>
          <cell r="E309" t="str">
            <v>ADANE</v>
          </cell>
        </row>
        <row r="310">
          <cell r="C310" t="str">
            <v>188-20</v>
          </cell>
          <cell r="D310">
            <v>900000</v>
          </cell>
          <cell r="E310" t="str">
            <v>ROCHA</v>
          </cell>
        </row>
        <row r="311">
          <cell r="C311" t="str">
            <v>107-20</v>
          </cell>
          <cell r="D311">
            <v>1110000</v>
          </cell>
          <cell r="E311" t="str">
            <v>STARKS</v>
          </cell>
        </row>
        <row r="312">
          <cell r="C312" t="str">
            <v>191-20</v>
          </cell>
          <cell r="D312">
            <v>1090000</v>
          </cell>
          <cell r="E312" t="str">
            <v>SPECTOR</v>
          </cell>
        </row>
        <row r="313">
          <cell r="C313" t="str">
            <v>111-20</v>
          </cell>
          <cell r="D313">
            <v>1760000</v>
          </cell>
          <cell r="E313" t="str">
            <v>STRICKLAND</v>
          </cell>
        </row>
        <row r="314">
          <cell r="C314" t="str">
            <v>189-20</v>
          </cell>
          <cell r="D314">
            <v>950000</v>
          </cell>
          <cell r="E314" t="str">
            <v>WEBSTER</v>
          </cell>
        </row>
        <row r="315">
          <cell r="C315" t="str">
            <v>135-20</v>
          </cell>
          <cell r="D315">
            <v>1110000</v>
          </cell>
          <cell r="E315" t="str">
            <v>STARKS</v>
          </cell>
        </row>
        <row r="316">
          <cell r="C316" t="str">
            <v>162-20</v>
          </cell>
          <cell r="D316">
            <v>1090000</v>
          </cell>
          <cell r="E316" t="str">
            <v>SPECTOR</v>
          </cell>
        </row>
        <row r="317">
          <cell r="C317" t="str">
            <v>142-20</v>
          </cell>
          <cell r="D317">
            <v>1430000</v>
          </cell>
          <cell r="E317" t="str">
            <v>LEDERHAUSE</v>
          </cell>
        </row>
        <row r="318">
          <cell r="C318" t="str">
            <v>160-20</v>
          </cell>
          <cell r="D318">
            <v>1360000</v>
          </cell>
          <cell r="E318" t="str">
            <v>SANTIZO</v>
          </cell>
        </row>
        <row r="319">
          <cell r="C319" t="str">
            <v>136-20</v>
          </cell>
          <cell r="D319">
            <v>1110000</v>
          </cell>
          <cell r="E319" t="str">
            <v>STARKS</v>
          </cell>
        </row>
        <row r="320">
          <cell r="C320" t="str">
            <v>159-20</v>
          </cell>
          <cell r="D320">
            <v>1360000</v>
          </cell>
          <cell r="E320" t="str">
            <v>SANTIZO</v>
          </cell>
        </row>
        <row r="321">
          <cell r="C321" t="str">
            <v>179-20</v>
          </cell>
          <cell r="D321">
            <v>1780000</v>
          </cell>
          <cell r="E321" t="str">
            <v>DE LA ROSA</v>
          </cell>
        </row>
        <row r="322">
          <cell r="C322" t="str">
            <v>148-20</v>
          </cell>
          <cell r="D322">
            <v>1740000</v>
          </cell>
          <cell r="E322" t="str">
            <v>STORY</v>
          </cell>
        </row>
        <row r="323">
          <cell r="C323" t="str">
            <v>203-20</v>
          </cell>
          <cell r="D323">
            <v>950000</v>
          </cell>
          <cell r="E323" t="str">
            <v>WEBSTER</v>
          </cell>
        </row>
        <row r="324">
          <cell r="C324" t="str">
            <v>151-20</v>
          </cell>
          <cell r="D324">
            <v>1750000</v>
          </cell>
          <cell r="E324" t="str">
            <v>REBOLETTI</v>
          </cell>
        </row>
        <row r="325">
          <cell r="C325" t="str">
            <v>209-19</v>
          </cell>
          <cell r="D325">
            <v>1830000</v>
          </cell>
          <cell r="E325" t="str">
            <v>YORK</v>
          </cell>
        </row>
        <row r="326">
          <cell r="C326" t="str">
            <v>127-20</v>
          </cell>
          <cell r="D326">
            <v>1430000</v>
          </cell>
          <cell r="E326" t="str">
            <v>LEDERHAUSE</v>
          </cell>
        </row>
        <row r="327">
          <cell r="C327" t="str">
            <v>219-19</v>
          </cell>
          <cell r="D327">
            <v>1810000</v>
          </cell>
          <cell r="E327" t="str">
            <v>NEWELL</v>
          </cell>
        </row>
        <row r="328">
          <cell r="C328" t="str">
            <v>103-20</v>
          </cell>
          <cell r="D328">
            <v>1480000</v>
          </cell>
          <cell r="E328" t="str">
            <v>STURGEON</v>
          </cell>
        </row>
        <row r="329">
          <cell r="C329" t="str">
            <v>218-19</v>
          </cell>
          <cell r="D329">
            <v>1840000</v>
          </cell>
          <cell r="E329" t="str">
            <v>CANFIELD</v>
          </cell>
        </row>
        <row r="330">
          <cell r="C330" t="str">
            <v>243-19</v>
          </cell>
          <cell r="D330">
            <v>1810000</v>
          </cell>
          <cell r="E330" t="str">
            <v>NEWELL</v>
          </cell>
        </row>
        <row r="331">
          <cell r="C331" t="str">
            <v>114-20</v>
          </cell>
          <cell r="D331">
            <v>1430000</v>
          </cell>
          <cell r="E331" t="str">
            <v>LEDERHAUSE</v>
          </cell>
        </row>
        <row r="332">
          <cell r="C332" t="str">
            <v>160-19</v>
          </cell>
          <cell r="D332">
            <v>1200000</v>
          </cell>
          <cell r="E332" t="str">
            <v>CUSHING</v>
          </cell>
        </row>
        <row r="333">
          <cell r="C333" t="str">
            <v>155-20</v>
          </cell>
          <cell r="D333">
            <v>1760000</v>
          </cell>
          <cell r="E333" t="str">
            <v>STRICKLAND</v>
          </cell>
        </row>
        <row r="334">
          <cell r="C334" t="str">
            <v>161-19</v>
          </cell>
          <cell r="D334">
            <v>1090000</v>
          </cell>
          <cell r="E334" t="str">
            <v>SPECTOR</v>
          </cell>
        </row>
        <row r="335">
          <cell r="C335" t="str">
            <v>157-20</v>
          </cell>
          <cell r="D335">
            <v>900000</v>
          </cell>
          <cell r="E335" t="str">
            <v>ROCHA</v>
          </cell>
        </row>
        <row r="336">
          <cell r="C336" t="str">
            <v>149-19</v>
          </cell>
          <cell r="D336">
            <v>1760000</v>
          </cell>
          <cell r="E336" t="str">
            <v>STRICKLAND</v>
          </cell>
        </row>
        <row r="337">
          <cell r="C337" t="str">
            <v>200-20</v>
          </cell>
          <cell r="D337">
            <v>880000</v>
          </cell>
          <cell r="E337" t="str">
            <v>STEWART</v>
          </cell>
        </row>
        <row r="338">
          <cell r="C338" t="str">
            <v>244-18</v>
          </cell>
          <cell r="D338">
            <v>1810000</v>
          </cell>
          <cell r="E338" t="str">
            <v>NEWELL</v>
          </cell>
        </row>
        <row r="339">
          <cell r="C339" t="str">
            <v>212-20</v>
          </cell>
          <cell r="D339">
            <v>1800000</v>
          </cell>
          <cell r="E339" t="str">
            <v>CHANDLER</v>
          </cell>
        </row>
        <row r="340">
          <cell r="C340" t="str">
            <v>236-19</v>
          </cell>
          <cell r="D340">
            <v>1810000</v>
          </cell>
          <cell r="E340" t="str">
            <v>NEWELL</v>
          </cell>
        </row>
        <row r="341">
          <cell r="C341" t="str">
            <v>212-19</v>
          </cell>
          <cell r="D341">
            <v>1290000</v>
          </cell>
          <cell r="E341" t="str">
            <v>COOLAHAN</v>
          </cell>
        </row>
        <row r="342">
          <cell r="C342" t="str">
            <v>229-19</v>
          </cell>
          <cell r="D342">
            <v>1830000</v>
          </cell>
          <cell r="E342" t="str">
            <v>YORK</v>
          </cell>
        </row>
        <row r="343">
          <cell r="C343" t="str">
            <v>216-19</v>
          </cell>
          <cell r="D343">
            <v>1770000</v>
          </cell>
          <cell r="E343" t="str">
            <v>BRUDER</v>
          </cell>
        </row>
        <row r="344">
          <cell r="C344" t="str">
            <v>221-19</v>
          </cell>
          <cell r="D344">
            <v>1830000</v>
          </cell>
          <cell r="E344" t="str">
            <v>YORK</v>
          </cell>
        </row>
        <row r="345">
          <cell r="C345" t="str">
            <v>227-19</v>
          </cell>
          <cell r="D345">
            <v>1810000</v>
          </cell>
          <cell r="E345" t="str">
            <v>NEWELL</v>
          </cell>
        </row>
        <row r="346">
          <cell r="C346" t="str">
            <v>219-19</v>
          </cell>
          <cell r="D346">
            <v>1810000</v>
          </cell>
          <cell r="E346" t="str">
            <v>NEWELL</v>
          </cell>
        </row>
        <row r="347">
          <cell r="C347" t="str">
            <v>231-19</v>
          </cell>
          <cell r="D347">
            <v>1820000</v>
          </cell>
          <cell r="E347" t="str">
            <v>ADANE</v>
          </cell>
        </row>
        <row r="348">
          <cell r="C348" t="str">
            <v>219-19</v>
          </cell>
          <cell r="D348">
            <v>1810000</v>
          </cell>
          <cell r="E348" t="str">
            <v>NEWELL</v>
          </cell>
        </row>
        <row r="349">
          <cell r="C349" t="str">
            <v>232-19</v>
          </cell>
          <cell r="D349">
            <v>1820000</v>
          </cell>
          <cell r="E349" t="str">
            <v>ADANE</v>
          </cell>
        </row>
        <row r="350">
          <cell r="C350" t="str">
            <v>212-19</v>
          </cell>
          <cell r="D350">
            <v>1290000</v>
          </cell>
          <cell r="E350" t="str">
            <v>COOLAHAN</v>
          </cell>
        </row>
        <row r="351">
          <cell r="C351" t="str">
            <v>240-19</v>
          </cell>
          <cell r="D351">
            <v>1820000</v>
          </cell>
          <cell r="E351" t="str">
            <v>ADANE</v>
          </cell>
        </row>
        <row r="352">
          <cell r="C352" t="str">
            <v>201-19</v>
          </cell>
          <cell r="D352">
            <v>1770000</v>
          </cell>
          <cell r="E352" t="str">
            <v>BRUDER</v>
          </cell>
        </row>
        <row r="353">
          <cell r="C353" t="str">
            <v>129-20</v>
          </cell>
          <cell r="D353">
            <v>1360000</v>
          </cell>
          <cell r="E353" t="str">
            <v>SANTIZO</v>
          </cell>
        </row>
        <row r="354">
          <cell r="C354" t="str">
            <v>177-19</v>
          </cell>
          <cell r="D354">
            <v>1280000</v>
          </cell>
          <cell r="E354" t="str">
            <v>BARTLETT</v>
          </cell>
        </row>
        <row r="355">
          <cell r="C355" t="str">
            <v>154-20</v>
          </cell>
          <cell r="D355">
            <v>1800000</v>
          </cell>
          <cell r="E355" t="str">
            <v>CHANDLER</v>
          </cell>
        </row>
        <row r="356">
          <cell r="C356" t="str">
            <v>173-19</v>
          </cell>
          <cell r="D356">
            <v>1140000</v>
          </cell>
          <cell r="E356" t="str">
            <v>YOUNG</v>
          </cell>
        </row>
        <row r="357">
          <cell r="C357" t="str">
            <v>172-20</v>
          </cell>
          <cell r="D357">
            <v>1770000</v>
          </cell>
          <cell r="E357" t="str">
            <v>BRUDER</v>
          </cell>
        </row>
        <row r="358">
          <cell r="C358" t="str">
            <v>167-19</v>
          </cell>
          <cell r="D358">
            <v>1770000</v>
          </cell>
          <cell r="E358" t="str">
            <v>BRUDER</v>
          </cell>
        </row>
        <row r="359">
          <cell r="C359" t="str">
            <v>182-20</v>
          </cell>
          <cell r="D359">
            <v>1120000</v>
          </cell>
          <cell r="E359" t="str">
            <v>LOCKLEAR</v>
          </cell>
        </row>
        <row r="360">
          <cell r="C360" t="str">
            <v>128-19</v>
          </cell>
          <cell r="D360">
            <v>1300000</v>
          </cell>
          <cell r="E360" t="str">
            <v>LEVIN</v>
          </cell>
        </row>
        <row r="361">
          <cell r="C361" t="str">
            <v>205-20</v>
          </cell>
          <cell r="D361">
            <v>1090000</v>
          </cell>
          <cell r="E361" t="str">
            <v>SPECTOR</v>
          </cell>
        </row>
        <row r="362">
          <cell r="C362" t="str">
            <v>113-19</v>
          </cell>
          <cell r="D362">
            <v>1300000</v>
          </cell>
          <cell r="E362" t="str">
            <v>LEVIN</v>
          </cell>
        </row>
        <row r="363">
          <cell r="C363" t="str">
            <v>218-19</v>
          </cell>
          <cell r="D363">
            <v>1840000</v>
          </cell>
          <cell r="E363" t="str">
            <v>CANFIELD</v>
          </cell>
        </row>
        <row r="364">
          <cell r="C364" t="str">
            <v>204-19</v>
          </cell>
          <cell r="D364">
            <v>1140000</v>
          </cell>
          <cell r="E364" t="str">
            <v>YOUNG</v>
          </cell>
        </row>
        <row r="365">
          <cell r="C365" t="str">
            <v>117-20</v>
          </cell>
          <cell r="D365">
            <v>1480000</v>
          </cell>
          <cell r="E365" t="str">
            <v>STURGEON</v>
          </cell>
        </row>
        <row r="366">
          <cell r="C366" t="str">
            <v>196-19</v>
          </cell>
          <cell r="D366">
            <v>880000</v>
          </cell>
          <cell r="E366" t="str">
            <v>STEWART</v>
          </cell>
        </row>
        <row r="367">
          <cell r="C367" t="str">
            <v>133-20</v>
          </cell>
          <cell r="D367">
            <v>1170000</v>
          </cell>
          <cell r="E367" t="str">
            <v>COOPER</v>
          </cell>
        </row>
        <row r="368">
          <cell r="C368" t="str">
            <v>178-19</v>
          </cell>
          <cell r="D368">
            <v>1280000</v>
          </cell>
          <cell r="E368" t="str">
            <v>BARTLETT</v>
          </cell>
        </row>
        <row r="369">
          <cell r="C369" t="str">
            <v>136-20</v>
          </cell>
          <cell r="D369">
            <v>1110000</v>
          </cell>
          <cell r="E369" t="str">
            <v>STARKS</v>
          </cell>
        </row>
        <row r="370">
          <cell r="C370" t="str">
            <v>163-19</v>
          </cell>
          <cell r="D370">
            <v>1780000</v>
          </cell>
          <cell r="E370" t="str">
            <v>DE LA ROSA</v>
          </cell>
        </row>
        <row r="371">
          <cell r="C371" t="str">
            <v>140-20</v>
          </cell>
          <cell r="D371">
            <v>1760000</v>
          </cell>
          <cell r="E371" t="str">
            <v>STRICKLAND</v>
          </cell>
        </row>
        <row r="372">
          <cell r="C372" t="str">
            <v>141-19</v>
          </cell>
          <cell r="D372">
            <v>1300000</v>
          </cell>
          <cell r="E372" t="str">
            <v>LEVIN</v>
          </cell>
        </row>
        <row r="373">
          <cell r="C373" t="str">
            <v>166-20</v>
          </cell>
          <cell r="D373">
            <v>1120000</v>
          </cell>
          <cell r="E373" t="str">
            <v>LOCKLEAR</v>
          </cell>
        </row>
        <row r="374">
          <cell r="C374" t="str">
            <v>133-19</v>
          </cell>
          <cell r="D374">
            <v>1430000</v>
          </cell>
          <cell r="E374" t="str">
            <v>LEDERHAUSE</v>
          </cell>
        </row>
        <row r="375">
          <cell r="C375" t="str">
            <v>183-20</v>
          </cell>
          <cell r="D375">
            <v>1800000</v>
          </cell>
          <cell r="E375" t="str">
            <v>CHANDLER</v>
          </cell>
        </row>
        <row r="376">
          <cell r="C376" t="str">
            <v>108-19</v>
          </cell>
          <cell r="D376">
            <v>1760000</v>
          </cell>
          <cell r="E376" t="str">
            <v>STRICKLAND</v>
          </cell>
        </row>
        <row r="377">
          <cell r="C377" t="str">
            <v>186-20</v>
          </cell>
          <cell r="D377">
            <v>880000</v>
          </cell>
          <cell r="E377" t="str">
            <v>STEWART</v>
          </cell>
        </row>
        <row r="378">
          <cell r="C378" t="str">
            <v>107-19</v>
          </cell>
          <cell r="D378">
            <v>1760000</v>
          </cell>
          <cell r="E378" t="str">
            <v>STRICKLAND</v>
          </cell>
        </row>
        <row r="379">
          <cell r="C379" t="str">
            <v>199-20</v>
          </cell>
          <cell r="D379">
            <v>880000</v>
          </cell>
          <cell r="E379" t="str">
            <v>STEWART</v>
          </cell>
        </row>
        <row r="380">
          <cell r="C380" t="str">
            <v>144-20</v>
          </cell>
          <cell r="D380">
            <v>1360000</v>
          </cell>
          <cell r="E380" t="str">
            <v>SANTIZO</v>
          </cell>
        </row>
        <row r="381">
          <cell r="C381" t="str">
            <v>214-20</v>
          </cell>
          <cell r="D381">
            <v>1820000</v>
          </cell>
          <cell r="E381" t="str">
            <v>ADANE</v>
          </cell>
        </row>
        <row r="382">
          <cell r="C382" t="str">
            <v>130-20</v>
          </cell>
          <cell r="D382">
            <v>1360000</v>
          </cell>
          <cell r="E382" t="str">
            <v>SANTIZO</v>
          </cell>
        </row>
        <row r="383">
          <cell r="C383" t="str">
            <v>212-20</v>
          </cell>
          <cell r="D383">
            <v>1800000</v>
          </cell>
          <cell r="E383" t="str">
            <v>CHANDLER</v>
          </cell>
        </row>
        <row r="384">
          <cell r="C384" t="str">
            <v>129-20</v>
          </cell>
          <cell r="D384">
            <v>1360000</v>
          </cell>
          <cell r="E384" t="str">
            <v>SANTIZO</v>
          </cell>
        </row>
        <row r="385">
          <cell r="C385" t="str">
            <v>224-20</v>
          </cell>
          <cell r="D385">
            <v>1180000</v>
          </cell>
          <cell r="E385" t="str">
            <v>LEVERE</v>
          </cell>
        </row>
        <row r="386">
          <cell r="C386" t="str">
            <v>110-20</v>
          </cell>
          <cell r="D386">
            <v>1750000</v>
          </cell>
          <cell r="E386" t="str">
            <v>REBOLETTI</v>
          </cell>
        </row>
        <row r="387">
          <cell r="C387" t="str">
            <v>230-20</v>
          </cell>
          <cell r="D387">
            <v>1830000</v>
          </cell>
          <cell r="E387" t="str">
            <v>YORK</v>
          </cell>
        </row>
        <row r="388">
          <cell r="C388" t="str">
            <v>115-20</v>
          </cell>
          <cell r="D388">
            <v>1360000</v>
          </cell>
          <cell r="E388" t="str">
            <v>SANTIZO</v>
          </cell>
        </row>
        <row r="389">
          <cell r="C389" t="str">
            <v>232-20</v>
          </cell>
          <cell r="D389">
            <v>1820000</v>
          </cell>
          <cell r="E389" t="str">
            <v>ADANE</v>
          </cell>
        </row>
        <row r="390">
          <cell r="C390" t="str">
            <v>204-19</v>
          </cell>
          <cell r="D390">
            <v>1140000</v>
          </cell>
          <cell r="E390" t="str">
            <v>YOUNG</v>
          </cell>
        </row>
        <row r="391">
          <cell r="C391" t="str">
            <v>115-21</v>
          </cell>
          <cell r="D391">
            <v>1230000</v>
          </cell>
          <cell r="E391" t="str">
            <v>YANAI</v>
          </cell>
        </row>
        <row r="392">
          <cell r="C392" t="str">
            <v>200-19</v>
          </cell>
          <cell r="D392">
            <v>1780000</v>
          </cell>
          <cell r="E392" t="str">
            <v>DE LA ROSA</v>
          </cell>
        </row>
        <row r="393">
          <cell r="C393" t="str">
            <v>116-21</v>
          </cell>
          <cell r="D393">
            <v>1230000</v>
          </cell>
          <cell r="E393" t="str">
            <v>YANAI</v>
          </cell>
        </row>
        <row r="394">
          <cell r="C394" t="str">
            <v>181-19</v>
          </cell>
          <cell r="D394">
            <v>880000</v>
          </cell>
          <cell r="E394" t="str">
            <v>STEWART</v>
          </cell>
        </row>
        <row r="395">
          <cell r="C395" t="str">
            <v>129-21</v>
          </cell>
          <cell r="D395">
            <v>1230000</v>
          </cell>
          <cell r="E395" t="str">
            <v>YANAI</v>
          </cell>
        </row>
        <row r="396">
          <cell r="C396" t="str">
            <v>REBOLETTI-19</v>
          </cell>
          <cell r="D396">
            <v>1750000</v>
          </cell>
          <cell r="E396" t="str">
            <v>REBOLETTI</v>
          </cell>
        </row>
        <row r="397">
          <cell r="C397" t="str">
            <v>131-21</v>
          </cell>
          <cell r="D397">
            <v>1510000</v>
          </cell>
          <cell r="E397" t="str">
            <v>COCA</v>
          </cell>
        </row>
        <row r="398">
          <cell r="C398" t="str">
            <v>145-19</v>
          </cell>
          <cell r="D398">
            <v>1110000</v>
          </cell>
          <cell r="E398" t="str">
            <v>STARKS</v>
          </cell>
        </row>
        <row r="399">
          <cell r="C399" t="str">
            <v>223-20</v>
          </cell>
          <cell r="D399">
            <v>1180000</v>
          </cell>
          <cell r="E399" t="str">
            <v>LEVERE</v>
          </cell>
        </row>
        <row r="400">
          <cell r="C400" t="str">
            <v>132-19</v>
          </cell>
          <cell r="D400">
            <v>1110000</v>
          </cell>
          <cell r="E400" t="str">
            <v>STARKS</v>
          </cell>
        </row>
        <row r="401">
          <cell r="C401" t="str">
            <v>223-20</v>
          </cell>
          <cell r="D401">
            <v>1180000</v>
          </cell>
          <cell r="E401" t="str">
            <v>LEVERE</v>
          </cell>
        </row>
        <row r="402">
          <cell r="C402" t="str">
            <v>126-19</v>
          </cell>
          <cell r="D402">
            <v>1100000</v>
          </cell>
          <cell r="E402" t="str">
            <v>GEBRETEKLE</v>
          </cell>
        </row>
        <row r="403">
          <cell r="C403" t="str">
            <v>227-20</v>
          </cell>
          <cell r="D403">
            <v>1240000</v>
          </cell>
          <cell r="E403" t="str">
            <v>GRASTON</v>
          </cell>
        </row>
        <row r="404">
          <cell r="C404" t="str">
            <v>240-18</v>
          </cell>
          <cell r="D404">
            <v>1820000</v>
          </cell>
          <cell r="E404" t="str">
            <v>ADANE</v>
          </cell>
        </row>
        <row r="405">
          <cell r="C405" t="str">
            <v>228-20</v>
          </cell>
          <cell r="D405">
            <v>1240000</v>
          </cell>
          <cell r="E405" t="str">
            <v>GRASTON</v>
          </cell>
        </row>
        <row r="406">
          <cell r="C406" t="str">
            <v>128-20</v>
          </cell>
          <cell r="D406">
            <v>1430000</v>
          </cell>
          <cell r="E406" t="str">
            <v>LEDERHAUSE</v>
          </cell>
        </row>
        <row r="407">
          <cell r="C407" t="str">
            <v>232-20</v>
          </cell>
          <cell r="D407">
            <v>1820000</v>
          </cell>
          <cell r="E407" t="str">
            <v>ADANE</v>
          </cell>
        </row>
        <row r="408">
          <cell r="C408" t="str">
            <v>238-19</v>
          </cell>
          <cell r="D408">
            <v>1830000</v>
          </cell>
          <cell r="E408" t="str">
            <v>YORK</v>
          </cell>
        </row>
        <row r="409">
          <cell r="C409" t="str">
            <v>241-20</v>
          </cell>
          <cell r="D409">
            <v>1500000</v>
          </cell>
          <cell r="E409" t="str">
            <v>GOODNIGHT</v>
          </cell>
        </row>
        <row r="410">
          <cell r="C410" t="str">
            <v>235-19</v>
          </cell>
          <cell r="D410">
            <v>1810000</v>
          </cell>
          <cell r="E410" t="str">
            <v>NEWELL</v>
          </cell>
        </row>
        <row r="411">
          <cell r="C411" t="str">
            <v>129-21</v>
          </cell>
          <cell r="D411">
            <v>1230000</v>
          </cell>
          <cell r="E411" t="str">
            <v>YANAI</v>
          </cell>
        </row>
        <row r="412">
          <cell r="C412" t="str">
            <v>211-19</v>
          </cell>
          <cell r="D412">
            <v>1290000</v>
          </cell>
          <cell r="E412" t="str">
            <v>COOLAHAN</v>
          </cell>
        </row>
        <row r="413">
          <cell r="C413" t="str">
            <v>221-20</v>
          </cell>
          <cell r="D413">
            <v>1830000</v>
          </cell>
          <cell r="E413" t="str">
            <v>YORK</v>
          </cell>
        </row>
        <row r="414">
          <cell r="C414" t="str">
            <v>181-19</v>
          </cell>
          <cell r="D414">
            <v>880000</v>
          </cell>
          <cell r="E414" t="str">
            <v>STEWART</v>
          </cell>
        </row>
        <row r="415">
          <cell r="C415" t="str">
            <v>216-20</v>
          </cell>
          <cell r="D415">
            <v>1460000</v>
          </cell>
          <cell r="E415" t="str">
            <v>NELSON</v>
          </cell>
        </row>
        <row r="416">
          <cell r="C416" t="str">
            <v>144-19</v>
          </cell>
          <cell r="D416">
            <v>1200000</v>
          </cell>
          <cell r="E416" t="str">
            <v>CUSHING</v>
          </cell>
        </row>
        <row r="417">
          <cell r="C417" t="str">
            <v>218-20</v>
          </cell>
          <cell r="D417">
            <v>1500000</v>
          </cell>
          <cell r="E417" t="str">
            <v>GOODNIGHT</v>
          </cell>
        </row>
        <row r="418">
          <cell r="C418" t="str">
            <v>138-19</v>
          </cell>
          <cell r="D418">
            <v>1800000</v>
          </cell>
          <cell r="E418" t="str">
            <v>CHANDLER</v>
          </cell>
        </row>
        <row r="419">
          <cell r="C419" t="str">
            <v>234-20</v>
          </cell>
          <cell r="D419">
            <v>1490000</v>
          </cell>
          <cell r="E419" t="str">
            <v>BUTLER</v>
          </cell>
        </row>
        <row r="420">
          <cell r="C420" t="str">
            <v>238-18</v>
          </cell>
          <cell r="D420">
            <v>1280000</v>
          </cell>
          <cell r="E420" t="str">
            <v>BARTLETT</v>
          </cell>
        </row>
        <row r="421">
          <cell r="C421" t="str">
            <v>239-20</v>
          </cell>
          <cell r="D421">
            <v>1820000</v>
          </cell>
          <cell r="E421" t="str">
            <v>ADANE</v>
          </cell>
        </row>
        <row r="422">
          <cell r="C422" t="str">
            <v>231-18</v>
          </cell>
          <cell r="D422">
            <v>1820000</v>
          </cell>
          <cell r="E422" t="str">
            <v>ADANE</v>
          </cell>
        </row>
        <row r="423">
          <cell r="C423" t="str">
            <v>105-21</v>
          </cell>
          <cell r="D423">
            <v>1430000</v>
          </cell>
          <cell r="E423" t="str">
            <v>LEDERHAUSE</v>
          </cell>
        </row>
        <row r="424">
          <cell r="C424" t="str">
            <v>232-18</v>
          </cell>
          <cell r="D424">
            <v>1820000</v>
          </cell>
          <cell r="E424" t="str">
            <v>ADANE</v>
          </cell>
        </row>
        <row r="425">
          <cell r="C425" t="str">
            <v>127-21</v>
          </cell>
          <cell r="D425">
            <v>1300000</v>
          </cell>
          <cell r="E425" t="str">
            <v>LEVIN</v>
          </cell>
        </row>
        <row r="426">
          <cell r="C426" t="str">
            <v>123-20</v>
          </cell>
          <cell r="D426">
            <v>1750000</v>
          </cell>
          <cell r="E426" t="str">
            <v>REBOLETTI</v>
          </cell>
        </row>
      </sheetData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113-21</v>
          </cell>
          <cell r="D1">
            <v>1300000</v>
          </cell>
          <cell r="E1" t="str">
            <v>LEVIN</v>
          </cell>
        </row>
        <row r="2">
          <cell r="C2" t="str">
            <v>142-21</v>
          </cell>
          <cell r="D2">
            <v>1300000</v>
          </cell>
          <cell r="E2" t="str">
            <v>LEVIN</v>
          </cell>
        </row>
        <row r="3">
          <cell r="C3" t="str">
            <v>151-21</v>
          </cell>
          <cell r="D3">
            <v>900000</v>
          </cell>
          <cell r="E3" t="str">
            <v>ROCHA</v>
          </cell>
        </row>
        <row r="4">
          <cell r="C4" t="str">
            <v>148-21</v>
          </cell>
          <cell r="D4">
            <v>1430000</v>
          </cell>
          <cell r="E4" t="str">
            <v>LEDERHAUSE</v>
          </cell>
        </row>
        <row r="5">
          <cell r="C5" t="str">
            <v>157-21</v>
          </cell>
          <cell r="D5">
            <v>1190000</v>
          </cell>
          <cell r="E5" t="str">
            <v>BRANNON</v>
          </cell>
        </row>
        <row r="6">
          <cell r="C6" t="str">
            <v>128-21</v>
          </cell>
          <cell r="D6">
            <v>1300000</v>
          </cell>
          <cell r="E6" t="str">
            <v>LEVIN</v>
          </cell>
        </row>
        <row r="7">
          <cell r="C7" t="str">
            <v>111-21</v>
          </cell>
          <cell r="D7">
            <v>1100000</v>
          </cell>
          <cell r="E7" t="str">
            <v>GEBRETEKLE</v>
          </cell>
        </row>
        <row r="8">
          <cell r="C8" t="str">
            <v>108-21</v>
          </cell>
          <cell r="D8">
            <v>1360000</v>
          </cell>
          <cell r="E8" t="str">
            <v>SANTIZO</v>
          </cell>
        </row>
        <row r="9">
          <cell r="C9" t="str">
            <v>122-21</v>
          </cell>
          <cell r="D9">
            <v>1360000</v>
          </cell>
          <cell r="E9" t="str">
            <v>SANTIZO</v>
          </cell>
        </row>
        <row r="10">
          <cell r="C10" t="str">
            <v>139-21</v>
          </cell>
          <cell r="D10">
            <v>1100000</v>
          </cell>
          <cell r="E10" t="str">
            <v>GEBRETEKLE</v>
          </cell>
        </row>
        <row r="11">
          <cell r="C11" t="str">
            <v>136-21</v>
          </cell>
          <cell r="D11">
            <v>1360000</v>
          </cell>
          <cell r="E11" t="str">
            <v>SANTIZO</v>
          </cell>
        </row>
        <row r="12">
          <cell r="C12" t="str">
            <v>126-21</v>
          </cell>
          <cell r="D12">
            <v>1100000</v>
          </cell>
          <cell r="E12" t="str">
            <v>GEBRETEKLE</v>
          </cell>
        </row>
        <row r="13">
          <cell r="C13" t="str">
            <v>140-21</v>
          </cell>
          <cell r="D13">
            <v>1100000</v>
          </cell>
          <cell r="E13" t="str">
            <v>GEBRETEKLE</v>
          </cell>
        </row>
        <row r="14">
          <cell r="C14" t="str">
            <v>124-21</v>
          </cell>
          <cell r="D14">
            <v>900000</v>
          </cell>
          <cell r="E14" t="str">
            <v>ROCHA</v>
          </cell>
        </row>
        <row r="15">
          <cell r="C15" t="str">
            <v>163-21</v>
          </cell>
          <cell r="D15">
            <v>940000</v>
          </cell>
          <cell r="E15" t="str">
            <v>BONDS</v>
          </cell>
        </row>
        <row r="16">
          <cell r="C16" t="str">
            <v>125-21</v>
          </cell>
          <cell r="D16">
            <v>1100000</v>
          </cell>
          <cell r="E16" t="str">
            <v>GEBRETEKLE</v>
          </cell>
        </row>
        <row r="17">
          <cell r="C17" t="str">
            <v>162-21</v>
          </cell>
          <cell r="D17">
            <v>1470000</v>
          </cell>
          <cell r="E17" t="str">
            <v>RIVERA</v>
          </cell>
        </row>
        <row r="18">
          <cell r="C18" t="str">
            <v>112-21</v>
          </cell>
          <cell r="D18">
            <v>1100000</v>
          </cell>
          <cell r="E18" t="str">
            <v>GEBRETEKLE</v>
          </cell>
        </row>
        <row r="19">
          <cell r="C19" t="str">
            <v>171-21</v>
          </cell>
          <cell r="D19">
            <v>1190000</v>
          </cell>
          <cell r="E19" t="str">
            <v>BRANNON</v>
          </cell>
        </row>
        <row r="20">
          <cell r="C20" t="str">
            <v>117-21</v>
          </cell>
          <cell r="D20">
            <v>1480000</v>
          </cell>
          <cell r="E20" t="str">
            <v>STURGEON</v>
          </cell>
        </row>
        <row r="21">
          <cell r="C21" t="str">
            <v>182-21</v>
          </cell>
          <cell r="D21">
            <v>1190000</v>
          </cell>
          <cell r="E21" t="str">
            <v>BRANNON</v>
          </cell>
        </row>
        <row r="22">
          <cell r="C22" t="str">
            <v>106-21</v>
          </cell>
          <cell r="D22">
            <v>1430000</v>
          </cell>
          <cell r="E22" t="str">
            <v>LEDERHAUSE</v>
          </cell>
        </row>
        <row r="23">
          <cell r="C23" t="str">
            <v>184-21</v>
          </cell>
          <cell r="D23">
            <v>1190000</v>
          </cell>
          <cell r="E23" t="str">
            <v>BRANNON</v>
          </cell>
        </row>
        <row r="24">
          <cell r="C24" t="str">
            <v>107-21</v>
          </cell>
          <cell r="D24">
            <v>1360000</v>
          </cell>
          <cell r="E24" t="str">
            <v>SANTIZO</v>
          </cell>
        </row>
        <row r="25">
          <cell r="C25" t="str">
            <v>186-21</v>
          </cell>
          <cell r="D25">
            <v>950000</v>
          </cell>
          <cell r="E25" t="str">
            <v>WEBSTER</v>
          </cell>
        </row>
        <row r="26">
          <cell r="C26" t="str">
            <v>180-21</v>
          </cell>
          <cell r="D26">
            <v>880000</v>
          </cell>
          <cell r="E26" t="str">
            <v>STEWART</v>
          </cell>
        </row>
        <row r="27">
          <cell r="C27" t="str">
            <v>188-21</v>
          </cell>
          <cell r="D27">
            <v>1470000</v>
          </cell>
          <cell r="E27" t="str">
            <v>RIVERA</v>
          </cell>
        </row>
        <row r="28">
          <cell r="C28" t="str">
            <v>104-21</v>
          </cell>
          <cell r="D28">
            <v>1480000</v>
          </cell>
          <cell r="E28" t="str">
            <v>STURGEON</v>
          </cell>
        </row>
        <row r="29">
          <cell r="C29" t="str">
            <v>199-21</v>
          </cell>
          <cell r="D29">
            <v>950000</v>
          </cell>
          <cell r="E29" t="str">
            <v>WEBSTER</v>
          </cell>
        </row>
        <row r="30">
          <cell r="C30" t="str">
            <v>101-21</v>
          </cell>
          <cell r="D30">
            <v>1300000</v>
          </cell>
          <cell r="E30" t="str">
            <v>LEVIN</v>
          </cell>
        </row>
        <row r="31">
          <cell r="C31" t="str">
            <v>211-21</v>
          </cell>
          <cell r="D31">
            <v>1490000</v>
          </cell>
          <cell r="E31" t="str">
            <v>BUTLER</v>
          </cell>
        </row>
        <row r="32">
          <cell r="C32" t="str">
            <v>246-21</v>
          </cell>
          <cell r="D32">
            <v>1410000</v>
          </cell>
          <cell r="E32" t="str">
            <v>GOLIGHTLY</v>
          </cell>
        </row>
        <row r="33">
          <cell r="C33" t="str">
            <v>206-21</v>
          </cell>
          <cell r="D33">
            <v>1120000</v>
          </cell>
          <cell r="E33" t="str">
            <v>LOCKLEAR</v>
          </cell>
        </row>
        <row r="34">
          <cell r="C34" t="str">
            <v>244-21</v>
          </cell>
          <cell r="D34">
            <v>1240000</v>
          </cell>
          <cell r="E34" t="str">
            <v>GRASTON</v>
          </cell>
        </row>
        <row r="35">
          <cell r="C35" t="str">
            <v>213-21</v>
          </cell>
          <cell r="D35">
            <v>1180000</v>
          </cell>
          <cell r="E35" t="str">
            <v>LEVERE</v>
          </cell>
        </row>
        <row r="36">
          <cell r="C36" t="str">
            <v>213-21</v>
          </cell>
          <cell r="D36">
            <v>1180000</v>
          </cell>
          <cell r="E36" t="str">
            <v>LEVERE</v>
          </cell>
        </row>
        <row r="37">
          <cell r="C37" t="str">
            <v>204-21</v>
          </cell>
          <cell r="D37">
            <v>940000</v>
          </cell>
          <cell r="E37" t="str">
            <v>BONDS</v>
          </cell>
        </row>
        <row r="38">
          <cell r="C38" t="str">
            <v>200-21</v>
          </cell>
          <cell r="D38">
            <v>950000</v>
          </cell>
          <cell r="E38" t="str">
            <v>WEBSTER</v>
          </cell>
        </row>
        <row r="39">
          <cell r="C39" t="str">
            <v>210-21</v>
          </cell>
          <cell r="D39">
            <v>1340000</v>
          </cell>
          <cell r="E39" t="str">
            <v>BEAM</v>
          </cell>
        </row>
        <row r="40">
          <cell r="C40" t="str">
            <v>171-21</v>
          </cell>
          <cell r="D40">
            <v>1190000</v>
          </cell>
          <cell r="E40" t="str">
            <v>BRANNON</v>
          </cell>
        </row>
        <row r="41">
          <cell r="C41" t="str">
            <v>212-21</v>
          </cell>
          <cell r="D41">
            <v>1490000</v>
          </cell>
          <cell r="E41" t="str">
            <v>BUTLER</v>
          </cell>
        </row>
        <row r="42">
          <cell r="C42" t="str">
            <v>158-21</v>
          </cell>
          <cell r="D42">
            <v>1190000</v>
          </cell>
          <cell r="E42" t="str">
            <v>BRANNON</v>
          </cell>
        </row>
        <row r="43">
          <cell r="C43" t="str">
            <v>221-21</v>
          </cell>
          <cell r="D43">
            <v>1410000</v>
          </cell>
          <cell r="E43" t="str">
            <v>GOLIGHTLY</v>
          </cell>
        </row>
        <row r="44">
          <cell r="C44" t="str">
            <v>156-21</v>
          </cell>
          <cell r="D44">
            <v>1100000</v>
          </cell>
          <cell r="E44" t="str">
            <v>GEBRETEKLE</v>
          </cell>
        </row>
        <row r="45">
          <cell r="C45" t="str">
            <v>220-21</v>
          </cell>
          <cell r="D45">
            <v>1240000</v>
          </cell>
          <cell r="E45" t="str">
            <v>GRASTON</v>
          </cell>
        </row>
        <row r="46">
          <cell r="C46" t="str">
            <v>146-21</v>
          </cell>
          <cell r="D46">
            <v>1480000</v>
          </cell>
          <cell r="E46" t="str">
            <v>STURGEON</v>
          </cell>
        </row>
        <row r="47">
          <cell r="C47" t="str">
            <v>223-21</v>
          </cell>
          <cell r="D47">
            <v>1180000</v>
          </cell>
          <cell r="E47" t="str">
            <v>LEVERE</v>
          </cell>
        </row>
        <row r="48">
          <cell r="C48" t="str">
            <v>134-21</v>
          </cell>
          <cell r="D48">
            <v>1430000</v>
          </cell>
          <cell r="E48" t="str">
            <v>LEDERHAUSE</v>
          </cell>
        </row>
        <row r="49">
          <cell r="C49" t="str">
            <v>222-21</v>
          </cell>
          <cell r="D49">
            <v>1410000</v>
          </cell>
          <cell r="E49" t="str">
            <v>GOLIGHTLY</v>
          </cell>
        </row>
        <row r="50">
          <cell r="C50" t="str">
            <v>224-21</v>
          </cell>
          <cell r="D50">
            <v>1180000</v>
          </cell>
          <cell r="E50" t="str">
            <v>LEVERE</v>
          </cell>
        </row>
        <row r="51">
          <cell r="C51" t="str">
            <v>231-21</v>
          </cell>
          <cell r="D51">
            <v>1180000</v>
          </cell>
          <cell r="E51" t="str">
            <v>LEVERE</v>
          </cell>
        </row>
        <row r="52">
          <cell r="C52" t="str">
            <v>109-22</v>
          </cell>
          <cell r="D52">
            <v>1510000</v>
          </cell>
          <cell r="E52" t="str">
            <v>COCA</v>
          </cell>
        </row>
        <row r="53">
          <cell r="C53" t="str">
            <v>228-21</v>
          </cell>
          <cell r="D53">
            <v>1240000</v>
          </cell>
          <cell r="E53" t="str">
            <v>GRASTON</v>
          </cell>
        </row>
        <row r="54">
          <cell r="C54" t="str">
            <v>184-21</v>
          </cell>
          <cell r="D54">
            <v>1190000</v>
          </cell>
          <cell r="E54" t="str">
            <v>BRANNON</v>
          </cell>
        </row>
        <row r="55">
          <cell r="C55" t="str">
            <v>101-22</v>
          </cell>
          <cell r="D55">
            <v>1300000</v>
          </cell>
          <cell r="E55" t="str">
            <v>LEVIN</v>
          </cell>
        </row>
        <row r="56">
          <cell r="C56" t="str">
            <v>164-21</v>
          </cell>
          <cell r="D56">
            <v>940000</v>
          </cell>
          <cell r="E56" t="str">
            <v>BONDS</v>
          </cell>
        </row>
        <row r="57">
          <cell r="C57" t="str">
            <v>102-21</v>
          </cell>
          <cell r="D57">
            <v>1300000</v>
          </cell>
          <cell r="E57" t="str">
            <v>LEVIN</v>
          </cell>
        </row>
        <row r="58">
          <cell r="C58" t="str">
            <v>237-21</v>
          </cell>
          <cell r="D58">
            <v>1410000</v>
          </cell>
          <cell r="E58" t="str">
            <v>GOLIGHTLY</v>
          </cell>
        </row>
        <row r="59">
          <cell r="C59" t="str">
            <v>115-21</v>
          </cell>
          <cell r="D59">
            <v>1230000</v>
          </cell>
          <cell r="E59" t="str">
            <v>YANAI</v>
          </cell>
        </row>
        <row r="60">
          <cell r="C60" t="str">
            <v>235-21</v>
          </cell>
          <cell r="D60">
            <v>1240000</v>
          </cell>
          <cell r="E60" t="str">
            <v>GRASTON</v>
          </cell>
        </row>
        <row r="61">
          <cell r="C61" t="str">
            <v>114-21</v>
          </cell>
          <cell r="D61">
            <v>1300000</v>
          </cell>
          <cell r="E61" t="str">
            <v>LEVIN</v>
          </cell>
        </row>
        <row r="62">
          <cell r="C62" t="str">
            <v>216-21</v>
          </cell>
          <cell r="D62">
            <v>950000</v>
          </cell>
          <cell r="E62" t="str">
            <v>WEBSTER</v>
          </cell>
        </row>
        <row r="63">
          <cell r="C63" t="str">
            <v>120-21</v>
          </cell>
          <cell r="D63">
            <v>1430000</v>
          </cell>
          <cell r="E63" t="str">
            <v>LEDERHAUSE</v>
          </cell>
        </row>
        <row r="64">
          <cell r="C64" t="str">
            <v>209-21</v>
          </cell>
          <cell r="D64">
            <v>1340000</v>
          </cell>
          <cell r="E64" t="str">
            <v>BEAM</v>
          </cell>
        </row>
        <row r="65">
          <cell r="C65" t="str">
            <v>131-21</v>
          </cell>
          <cell r="D65">
            <v>1510000</v>
          </cell>
          <cell r="E65" t="str">
            <v>COCA</v>
          </cell>
        </row>
        <row r="66">
          <cell r="C66" t="str">
            <v>193-21</v>
          </cell>
          <cell r="D66">
            <v>1260000</v>
          </cell>
          <cell r="E66" t="str">
            <v>ACKERMAN</v>
          </cell>
        </row>
        <row r="67">
          <cell r="C67" t="str">
            <v>133-21</v>
          </cell>
          <cell r="D67">
            <v>1430000</v>
          </cell>
          <cell r="E67" t="str">
            <v>LEDERHAUSE</v>
          </cell>
        </row>
        <row r="68">
          <cell r="C68" t="str">
            <v>189-21</v>
          </cell>
          <cell r="D68">
            <v>1120000</v>
          </cell>
          <cell r="E68" t="str">
            <v>LOCKLEAR</v>
          </cell>
        </row>
        <row r="69">
          <cell r="C69" t="str">
            <v>139-21</v>
          </cell>
          <cell r="D69">
            <v>1100000</v>
          </cell>
          <cell r="E69" t="str">
            <v>GEBRETEKLE</v>
          </cell>
        </row>
        <row r="70">
          <cell r="C70" t="str">
            <v>165-21</v>
          </cell>
          <cell r="D70">
            <v>1120000</v>
          </cell>
          <cell r="E70" t="str">
            <v>LOCKLEAR</v>
          </cell>
        </row>
        <row r="71">
          <cell r="C71" t="str">
            <v>141-21</v>
          </cell>
          <cell r="D71">
            <v>1300000</v>
          </cell>
          <cell r="E71" t="str">
            <v>LEVIN</v>
          </cell>
        </row>
        <row r="72">
          <cell r="C72" t="str">
            <v>130-21</v>
          </cell>
          <cell r="D72">
            <v>1230000</v>
          </cell>
          <cell r="E72" t="str">
            <v>YANAI</v>
          </cell>
        </row>
        <row r="73">
          <cell r="C73" t="str">
            <v>145-21</v>
          </cell>
          <cell r="D73">
            <v>1480000</v>
          </cell>
          <cell r="E73" t="str">
            <v>STURGEON</v>
          </cell>
        </row>
        <row r="74">
          <cell r="C74" t="str">
            <v>119-21</v>
          </cell>
          <cell r="D74">
            <v>1430000</v>
          </cell>
          <cell r="E74" t="str">
            <v>LEDERHAUSE</v>
          </cell>
        </row>
        <row r="75">
          <cell r="C75" t="str">
            <v>167-21</v>
          </cell>
          <cell r="D75">
            <v>1260000</v>
          </cell>
          <cell r="E75" t="str">
            <v>ACKERMAN</v>
          </cell>
        </row>
        <row r="76">
          <cell r="C76" t="str">
            <v>196-21</v>
          </cell>
          <cell r="D76">
            <v>880000</v>
          </cell>
          <cell r="E76" t="str">
            <v>STEWART</v>
          </cell>
        </row>
        <row r="77">
          <cell r="C77" t="str">
            <v>180-21</v>
          </cell>
          <cell r="D77">
            <v>880000</v>
          </cell>
          <cell r="E77" t="str">
            <v>STEWART</v>
          </cell>
        </row>
        <row r="78">
          <cell r="C78" t="str">
            <v>169-21</v>
          </cell>
          <cell r="D78">
            <v>880000</v>
          </cell>
          <cell r="E78" t="str">
            <v>STEWART</v>
          </cell>
        </row>
        <row r="79">
          <cell r="C79" t="str">
            <v>225-21</v>
          </cell>
          <cell r="D79">
            <v>1500000</v>
          </cell>
          <cell r="E79" t="str">
            <v>GOODNIGHT</v>
          </cell>
        </row>
        <row r="80">
          <cell r="C80" t="str">
            <v>157-21</v>
          </cell>
          <cell r="D80">
            <v>1190000</v>
          </cell>
          <cell r="E80" t="str">
            <v>BRANNON</v>
          </cell>
        </row>
        <row r="81">
          <cell r="C81" t="str">
            <v>232-21</v>
          </cell>
          <cell r="D81">
            <v>1180000</v>
          </cell>
          <cell r="E81" t="str">
            <v>LEVERE</v>
          </cell>
        </row>
        <row r="82">
          <cell r="C82" t="str">
            <v>242-21</v>
          </cell>
          <cell r="D82">
            <v>1500000</v>
          </cell>
          <cell r="E82" t="str">
            <v>GOODNIGHT</v>
          </cell>
        </row>
        <row r="83">
          <cell r="C83" t="str">
            <v>239-21</v>
          </cell>
          <cell r="D83">
            <v>1180000</v>
          </cell>
          <cell r="E83" t="str">
            <v>LEVERE</v>
          </cell>
        </row>
        <row r="84">
          <cell r="C84" t="str">
            <v>229-21</v>
          </cell>
          <cell r="D84">
            <v>1410000</v>
          </cell>
          <cell r="E84" t="str">
            <v>GOLIGHTLY</v>
          </cell>
        </row>
        <row r="85">
          <cell r="C85" t="str">
            <v>102-22</v>
          </cell>
          <cell r="D85">
            <v>1300000</v>
          </cell>
          <cell r="E85" t="str">
            <v>LEVIN</v>
          </cell>
        </row>
        <row r="86">
          <cell r="C86" t="str">
            <v>218-21</v>
          </cell>
          <cell r="D86">
            <v>1500000</v>
          </cell>
          <cell r="E86" t="str">
            <v>GOODNIGHT</v>
          </cell>
        </row>
        <row r="87">
          <cell r="C87" t="str">
            <v>167-21</v>
          </cell>
          <cell r="D87">
            <v>1260000</v>
          </cell>
          <cell r="E87" t="str">
            <v>ACKERMAN</v>
          </cell>
        </row>
        <row r="88">
          <cell r="C88" t="str">
            <v>219-21</v>
          </cell>
          <cell r="D88">
            <v>1240000</v>
          </cell>
          <cell r="E88" t="str">
            <v>GRASTON</v>
          </cell>
        </row>
        <row r="89">
          <cell r="C89" t="str">
            <v>230-21</v>
          </cell>
          <cell r="D89">
            <v>1410000</v>
          </cell>
          <cell r="E89" t="str">
            <v>GOLIGHTLY</v>
          </cell>
        </row>
        <row r="90">
          <cell r="C90" t="str">
            <v>180-21</v>
          </cell>
          <cell r="D90">
            <v>880000</v>
          </cell>
          <cell r="E90" t="str">
            <v>STEWART</v>
          </cell>
        </row>
        <row r="91">
          <cell r="C91" t="str">
            <v>191-21</v>
          </cell>
          <cell r="D91">
            <v>1340000</v>
          </cell>
          <cell r="E91" t="str">
            <v>BEAM</v>
          </cell>
        </row>
        <row r="92">
          <cell r="C92" t="str">
            <v>164-21</v>
          </cell>
          <cell r="D92">
            <v>940000</v>
          </cell>
          <cell r="E92" t="str">
            <v>BONDS</v>
          </cell>
        </row>
        <row r="93">
          <cell r="C93" t="str">
            <v>171-21</v>
          </cell>
          <cell r="D93">
            <v>1190000</v>
          </cell>
          <cell r="E93" t="str">
            <v>BRANNON</v>
          </cell>
        </row>
        <row r="94">
          <cell r="C94" t="str">
            <v>154-21</v>
          </cell>
          <cell r="D94">
            <v>1260000</v>
          </cell>
          <cell r="E94" t="str">
            <v>ACKERMAN</v>
          </cell>
        </row>
        <row r="95">
          <cell r="C95" t="str">
            <v>238-21</v>
          </cell>
          <cell r="D95">
            <v>1410000</v>
          </cell>
          <cell r="E95" t="str">
            <v>GOLIGHTLY</v>
          </cell>
        </row>
        <row r="96">
          <cell r="C96" t="str">
            <v>243-21</v>
          </cell>
          <cell r="D96">
            <v>1240000</v>
          </cell>
          <cell r="E96" t="str">
            <v>GRASTON</v>
          </cell>
        </row>
        <row r="97">
          <cell r="C97" t="str">
            <v>239-21</v>
          </cell>
          <cell r="D97">
            <v>1180000</v>
          </cell>
          <cell r="E97" t="str">
            <v>LEVERE</v>
          </cell>
        </row>
        <row r="98">
          <cell r="C98" t="str">
            <v>215-21</v>
          </cell>
          <cell r="D98">
            <v>950000</v>
          </cell>
          <cell r="E98" t="str">
            <v>WEBSTER</v>
          </cell>
        </row>
        <row r="99">
          <cell r="C99" t="str">
            <v>147-21</v>
          </cell>
          <cell r="D99">
            <v>1430000</v>
          </cell>
          <cell r="E99" t="str">
            <v>LEDERHAUSE</v>
          </cell>
        </row>
        <row r="100">
          <cell r="C100" t="str">
            <v>203-21</v>
          </cell>
          <cell r="D100">
            <v>940000</v>
          </cell>
          <cell r="E100" t="str">
            <v>BONDS</v>
          </cell>
        </row>
        <row r="101">
          <cell r="C101" t="str">
            <v>173-21</v>
          </cell>
          <cell r="D101">
            <v>950000</v>
          </cell>
          <cell r="E101" t="str">
            <v>WEBSTER</v>
          </cell>
        </row>
        <row r="102">
          <cell r="C102" t="str">
            <v>152-21</v>
          </cell>
          <cell r="D102">
            <v>900000</v>
          </cell>
          <cell r="E102" t="str">
            <v>ROCHA</v>
          </cell>
        </row>
        <row r="103">
          <cell r="C103" t="str">
            <v>240-21</v>
          </cell>
          <cell r="D103">
            <v>1180000</v>
          </cell>
          <cell r="E103" t="str">
            <v>LEVERE</v>
          </cell>
        </row>
        <row r="104">
          <cell r="C104" t="str">
            <v>109-21</v>
          </cell>
          <cell r="D104">
            <v>900000</v>
          </cell>
          <cell r="E104" t="str">
            <v>ROCHA</v>
          </cell>
        </row>
        <row r="105">
          <cell r="C105" t="str">
            <v>146-21</v>
          </cell>
          <cell r="D105">
            <v>1480000</v>
          </cell>
          <cell r="E105" t="str">
            <v>STURGEON</v>
          </cell>
        </row>
        <row r="106">
          <cell r="C106" t="str">
            <v>236-21</v>
          </cell>
          <cell r="D106">
            <v>1240000</v>
          </cell>
          <cell r="E106" t="str">
            <v>GRASTON</v>
          </cell>
        </row>
        <row r="107">
          <cell r="C107" t="str">
            <v>226-21</v>
          </cell>
          <cell r="D107">
            <v>1500000</v>
          </cell>
          <cell r="E107" t="str">
            <v>GOODNIGHT</v>
          </cell>
        </row>
        <row r="108">
          <cell r="C108" t="str">
            <v>233-21</v>
          </cell>
          <cell r="D108">
            <v>1500000</v>
          </cell>
          <cell r="E108" t="str">
            <v>GOODNIGHT</v>
          </cell>
        </row>
        <row r="109">
          <cell r="C109" t="str">
            <v>241-21</v>
          </cell>
          <cell r="D109">
            <v>1500000</v>
          </cell>
          <cell r="E109" t="str">
            <v>GOODNIGHT</v>
          </cell>
        </row>
        <row r="110">
          <cell r="C110" t="str">
            <v>206-21</v>
          </cell>
          <cell r="D110">
            <v>1120000</v>
          </cell>
          <cell r="E110" t="str">
            <v>LOCKLEAR</v>
          </cell>
        </row>
        <row r="111">
          <cell r="C111" t="str">
            <v>164-21</v>
          </cell>
          <cell r="D111">
            <v>940000</v>
          </cell>
          <cell r="E111" t="str">
            <v>BONDS</v>
          </cell>
        </row>
        <row r="112">
          <cell r="C112" t="str">
            <v>205-21</v>
          </cell>
          <cell r="D112">
            <v>1120000</v>
          </cell>
          <cell r="E112" t="str">
            <v>LOCKLEAR</v>
          </cell>
        </row>
        <row r="113">
          <cell r="C113" t="str">
            <v>187-21</v>
          </cell>
          <cell r="D113">
            <v>940000</v>
          </cell>
          <cell r="E113" t="str">
            <v>BONDS</v>
          </cell>
        </row>
        <row r="114">
          <cell r="C114" t="str">
            <v>195-21</v>
          </cell>
          <cell r="D114">
            <v>880000</v>
          </cell>
          <cell r="E114" t="str">
            <v>STEWART</v>
          </cell>
        </row>
        <row r="115">
          <cell r="C115" t="str">
            <v>208-21</v>
          </cell>
          <cell r="D115">
            <v>1260000</v>
          </cell>
          <cell r="E115" t="str">
            <v>ACKERMAN</v>
          </cell>
        </row>
        <row r="116">
          <cell r="C116" t="str">
            <v>185-21</v>
          </cell>
          <cell r="D116">
            <v>1470000</v>
          </cell>
          <cell r="E116" t="str">
            <v>RIVERA</v>
          </cell>
        </row>
        <row r="117">
          <cell r="C117" t="str">
            <v>159-21</v>
          </cell>
          <cell r="D117">
            <v>1230000</v>
          </cell>
          <cell r="E117" t="str">
            <v>YANAI</v>
          </cell>
        </row>
        <row r="118">
          <cell r="C118" t="str">
            <v>169-21</v>
          </cell>
          <cell r="D118">
            <v>880000</v>
          </cell>
          <cell r="E118" t="str">
            <v>STEWART</v>
          </cell>
        </row>
        <row r="119">
          <cell r="C119" t="str">
            <v>104-22</v>
          </cell>
          <cell r="D119">
            <v>1760000</v>
          </cell>
          <cell r="E119" t="str">
            <v>STRICKLAND</v>
          </cell>
        </row>
        <row r="120">
          <cell r="C120" t="str">
            <v>160-21</v>
          </cell>
          <cell r="D120">
            <v>1230000</v>
          </cell>
          <cell r="E120" t="str">
            <v>YANAI</v>
          </cell>
        </row>
        <row r="121">
          <cell r="C121" t="str">
            <v>115-21</v>
          </cell>
          <cell r="D121">
            <v>1230000</v>
          </cell>
          <cell r="E121" t="str">
            <v>YANAI</v>
          </cell>
        </row>
        <row r="122">
          <cell r="C122" t="str">
            <v>103-22</v>
          </cell>
          <cell r="D122">
            <v>1760000</v>
          </cell>
          <cell r="E122" t="str">
            <v>STRICKLAND</v>
          </cell>
        </row>
        <row r="123">
          <cell r="C123" t="str">
            <v>116-21</v>
          </cell>
          <cell r="D123">
            <v>1230000</v>
          </cell>
          <cell r="E123" t="str">
            <v>YANAI</v>
          </cell>
        </row>
        <row r="124">
          <cell r="C124" t="str">
            <v>223-21</v>
          </cell>
          <cell r="D124">
            <v>1180000</v>
          </cell>
          <cell r="E124" t="str">
            <v>LEVERE</v>
          </cell>
        </row>
        <row r="125">
          <cell r="C125" t="str">
            <v>129-21</v>
          </cell>
          <cell r="D125">
            <v>1230000</v>
          </cell>
          <cell r="E125" t="str">
            <v>YANAI</v>
          </cell>
        </row>
        <row r="126">
          <cell r="C126" t="str">
            <v>217-21</v>
          </cell>
          <cell r="D126">
            <v>1500000</v>
          </cell>
          <cell r="E126" t="str">
            <v>GOODNIGHT</v>
          </cell>
        </row>
        <row r="127">
          <cell r="C127" t="str">
            <v>131-21</v>
          </cell>
          <cell r="D127">
            <v>1510000</v>
          </cell>
          <cell r="E127" t="str">
            <v>COCA</v>
          </cell>
        </row>
        <row r="128">
          <cell r="C128" t="str">
            <v>201-21</v>
          </cell>
          <cell r="D128">
            <v>1470000</v>
          </cell>
          <cell r="E128" t="str">
            <v>RIVERA</v>
          </cell>
        </row>
        <row r="129">
          <cell r="C129" t="str">
            <v>147-21</v>
          </cell>
          <cell r="D129">
            <v>1430000</v>
          </cell>
          <cell r="E129" t="str">
            <v>LEDERHAUSE</v>
          </cell>
        </row>
        <row r="130">
          <cell r="C130" t="str">
            <v>166-21</v>
          </cell>
          <cell r="D130">
            <v>1120000</v>
          </cell>
          <cell r="E130" t="str">
            <v>LOCKLEAR</v>
          </cell>
        </row>
        <row r="131">
          <cell r="C131" t="str">
            <v>160-21</v>
          </cell>
          <cell r="D131">
            <v>1230000</v>
          </cell>
          <cell r="E131" t="str">
            <v>YANAI</v>
          </cell>
        </row>
        <row r="132">
          <cell r="C132" t="str">
            <v>172-21</v>
          </cell>
          <cell r="D132">
            <v>1190000</v>
          </cell>
          <cell r="E132" t="str">
            <v>BRANNON</v>
          </cell>
        </row>
        <row r="133">
          <cell r="C133" t="str">
            <v>193-21</v>
          </cell>
          <cell r="D133">
            <v>1260000</v>
          </cell>
          <cell r="E133" t="str">
            <v>ACKERMAN</v>
          </cell>
        </row>
        <row r="134">
          <cell r="C134" t="str">
            <v>161-21</v>
          </cell>
          <cell r="D134">
            <v>1470000</v>
          </cell>
          <cell r="E134" t="str">
            <v>RIVERA</v>
          </cell>
        </row>
        <row r="135">
          <cell r="C135" t="str">
            <v>190-21</v>
          </cell>
          <cell r="D135">
            <v>940000</v>
          </cell>
          <cell r="E135" t="str">
            <v>BONDS</v>
          </cell>
        </row>
        <row r="136">
          <cell r="C136" t="str">
            <v>202-21</v>
          </cell>
          <cell r="D136">
            <v>1470000</v>
          </cell>
          <cell r="E136" t="str">
            <v>RIVERA</v>
          </cell>
        </row>
        <row r="137">
          <cell r="C137" t="str">
            <v>129-21</v>
          </cell>
          <cell r="D137">
            <v>1230000</v>
          </cell>
          <cell r="E137" t="str">
            <v>YANAI</v>
          </cell>
        </row>
        <row r="138">
          <cell r="C138" t="str">
            <v>180-21</v>
          </cell>
          <cell r="D138">
            <v>880000</v>
          </cell>
          <cell r="E138" t="str">
            <v>STEWART</v>
          </cell>
        </row>
        <row r="139">
          <cell r="C139" t="str">
            <v>146-21</v>
          </cell>
          <cell r="D139">
            <v>1480000</v>
          </cell>
          <cell r="E139" t="str">
            <v>STURGEON</v>
          </cell>
        </row>
        <row r="140">
          <cell r="C140" t="str">
            <v>178-21</v>
          </cell>
          <cell r="D140">
            <v>1260000</v>
          </cell>
          <cell r="E140" t="str">
            <v>ACKERMAN</v>
          </cell>
        </row>
        <row r="141">
          <cell r="C141" t="str">
            <v>171-21</v>
          </cell>
          <cell r="D141">
            <v>1190000</v>
          </cell>
          <cell r="E141" t="str">
            <v>BRANNON</v>
          </cell>
        </row>
        <row r="142">
          <cell r="C142" t="str">
            <v>171-21</v>
          </cell>
          <cell r="D142">
            <v>1190000</v>
          </cell>
          <cell r="E142" t="str">
            <v>BRANNON</v>
          </cell>
        </row>
        <row r="143">
          <cell r="C143" t="str">
            <v>191-21</v>
          </cell>
          <cell r="D143">
            <v>1340000</v>
          </cell>
          <cell r="E143" t="str">
            <v>BEAM</v>
          </cell>
        </row>
        <row r="144">
          <cell r="C144" t="str">
            <v>150-21</v>
          </cell>
          <cell r="D144">
            <v>1360000</v>
          </cell>
          <cell r="E144" t="str">
            <v>SANTIZO</v>
          </cell>
        </row>
        <row r="145">
          <cell r="C145" t="str">
            <v>105-21</v>
          </cell>
          <cell r="D145">
            <v>1430000</v>
          </cell>
          <cell r="E145" t="str">
            <v>LEDERHAUSE</v>
          </cell>
        </row>
        <row r="146">
          <cell r="C146" t="str">
            <v>144-21</v>
          </cell>
          <cell r="D146">
            <v>1230000</v>
          </cell>
          <cell r="E146" t="str">
            <v>YANAI</v>
          </cell>
        </row>
        <row r="147">
          <cell r="C147" t="str">
            <v>127-21</v>
          </cell>
          <cell r="D147">
            <v>1300000</v>
          </cell>
          <cell r="E147" t="str">
            <v>LEVIN</v>
          </cell>
        </row>
        <row r="148">
          <cell r="C148" t="str">
            <v>118-21</v>
          </cell>
          <cell r="D148">
            <v>1480000</v>
          </cell>
          <cell r="E148" t="str">
            <v>STURGEON</v>
          </cell>
        </row>
        <row r="149">
          <cell r="C149" t="str">
            <v>153-21</v>
          </cell>
          <cell r="D149">
            <v>1260000</v>
          </cell>
          <cell r="E149" t="str">
            <v>ACKERMAN</v>
          </cell>
        </row>
        <row r="150">
          <cell r="C150" t="str">
            <v>103-21</v>
          </cell>
          <cell r="D150">
            <v>1480000</v>
          </cell>
          <cell r="E150" t="str">
            <v>STURGEON</v>
          </cell>
        </row>
        <row r="151">
          <cell r="C151" t="str">
            <v>153-21</v>
          </cell>
          <cell r="D151">
            <v>1260000</v>
          </cell>
          <cell r="E151" t="str">
            <v>ACKERMAN</v>
          </cell>
        </row>
        <row r="152">
          <cell r="C152" t="str">
            <v>137-21</v>
          </cell>
          <cell r="D152">
            <v>900000</v>
          </cell>
          <cell r="E152" t="str">
            <v>ROCHA</v>
          </cell>
        </row>
        <row r="153">
          <cell r="C153" t="str">
            <v>165-21</v>
          </cell>
          <cell r="D153">
            <v>1120000</v>
          </cell>
          <cell r="E153" t="str">
            <v>LOCKLEAR</v>
          </cell>
        </row>
        <row r="154">
          <cell r="C154" t="str">
            <v>115-21</v>
          </cell>
          <cell r="D154">
            <v>1230000</v>
          </cell>
          <cell r="E154" t="str">
            <v>YANAI</v>
          </cell>
        </row>
        <row r="155">
          <cell r="C155" t="str">
            <v>192-21</v>
          </cell>
          <cell r="D155">
            <v>1120000</v>
          </cell>
          <cell r="E155" t="str">
            <v>LOCKLEAR</v>
          </cell>
        </row>
        <row r="156">
          <cell r="C156" t="str">
            <v>155-21</v>
          </cell>
          <cell r="D156">
            <v>1100000</v>
          </cell>
          <cell r="E156" t="str">
            <v>GEBRETEKLE</v>
          </cell>
        </row>
        <row r="157">
          <cell r="C157" t="str">
            <v>198-21</v>
          </cell>
          <cell r="D157">
            <v>1190000</v>
          </cell>
          <cell r="E157" t="str">
            <v>BRANNON</v>
          </cell>
        </row>
        <row r="158">
          <cell r="C158" t="str">
            <v>149-21</v>
          </cell>
          <cell r="D158">
            <v>1360000</v>
          </cell>
          <cell r="E158" t="str">
            <v>SANTIZO</v>
          </cell>
        </row>
        <row r="159">
          <cell r="C159" t="str">
            <v>207-21</v>
          </cell>
          <cell r="D159">
            <v>1260000</v>
          </cell>
          <cell r="E159" t="str">
            <v>ACKERMAN</v>
          </cell>
        </row>
        <row r="160">
          <cell r="C160" t="str">
            <v>138-21</v>
          </cell>
          <cell r="D160">
            <v>900000</v>
          </cell>
          <cell r="E160" t="str">
            <v>ROCHA</v>
          </cell>
        </row>
        <row r="161">
          <cell r="C161" t="str">
            <v>204-21</v>
          </cell>
          <cell r="D161">
            <v>940000</v>
          </cell>
          <cell r="E161" t="str">
            <v>BONDS</v>
          </cell>
        </row>
        <row r="162">
          <cell r="C162" t="str">
            <v>143-21</v>
          </cell>
          <cell r="D162">
            <v>1230000</v>
          </cell>
          <cell r="E162" t="str">
            <v>YANAI</v>
          </cell>
        </row>
        <row r="163">
          <cell r="C163" t="str">
            <v>234-21</v>
          </cell>
          <cell r="D163">
            <v>1500000</v>
          </cell>
          <cell r="E163" t="str">
            <v>GOODNIGHT</v>
          </cell>
        </row>
        <row r="164">
          <cell r="C164" t="str">
            <v>143-21</v>
          </cell>
          <cell r="D164">
            <v>1230000</v>
          </cell>
          <cell r="E164" t="str">
            <v>YANAI</v>
          </cell>
        </row>
        <row r="165">
          <cell r="C165" t="str">
            <v>245-21</v>
          </cell>
          <cell r="D165">
            <v>1410000</v>
          </cell>
          <cell r="E165" t="str">
            <v>GOLIGHTLY</v>
          </cell>
        </row>
        <row r="166">
          <cell r="C166" t="str">
            <v>123-21</v>
          </cell>
          <cell r="D166">
            <v>900000</v>
          </cell>
          <cell r="E166" t="str">
            <v>ROCHA</v>
          </cell>
        </row>
        <row r="167">
          <cell r="C167" t="str">
            <v>194-21</v>
          </cell>
          <cell r="D167">
            <v>1340000</v>
          </cell>
          <cell r="E167" t="str">
            <v>BEAM</v>
          </cell>
        </row>
        <row r="168">
          <cell r="C168" t="str">
            <v>132-21</v>
          </cell>
          <cell r="D168">
            <v>1510000</v>
          </cell>
          <cell r="E168" t="str">
            <v>COCA</v>
          </cell>
        </row>
        <row r="169">
          <cell r="C169" t="str">
            <v>214-21</v>
          </cell>
          <cell r="D169">
            <v>1180000</v>
          </cell>
          <cell r="E169" t="str">
            <v>LEVERE</v>
          </cell>
        </row>
        <row r="170">
          <cell r="C170" t="str">
            <v>135-21</v>
          </cell>
          <cell r="D170">
            <v>1360000</v>
          </cell>
          <cell r="E170" t="str">
            <v>SANTIZO</v>
          </cell>
        </row>
        <row r="171">
          <cell r="C171" t="str">
            <v>224-21</v>
          </cell>
          <cell r="D171">
            <v>1180000</v>
          </cell>
          <cell r="E171" t="str">
            <v>LEVERE</v>
          </cell>
        </row>
        <row r="172">
          <cell r="C172" t="str">
            <v>121-21</v>
          </cell>
          <cell r="D172">
            <v>1360000</v>
          </cell>
          <cell r="E172" t="str">
            <v>SANTIZO</v>
          </cell>
        </row>
        <row r="173">
          <cell r="C173" t="str">
            <v>227-21</v>
          </cell>
          <cell r="D173">
            <v>1240000</v>
          </cell>
          <cell r="E173" t="str">
            <v>GRASTON</v>
          </cell>
        </row>
        <row r="174">
          <cell r="C174" t="str">
            <v>110-21</v>
          </cell>
          <cell r="D174">
            <v>900000</v>
          </cell>
          <cell r="E174" t="str">
            <v>ROCHA</v>
          </cell>
        </row>
        <row r="175">
          <cell r="C175" t="str">
            <v>107-22</v>
          </cell>
          <cell r="D175">
            <v>1780000</v>
          </cell>
          <cell r="E175" t="str">
            <v>DE LA ROSA</v>
          </cell>
        </row>
        <row r="176">
          <cell r="C176" t="str">
            <v>161-21</v>
          </cell>
          <cell r="D176">
            <v>1470000</v>
          </cell>
          <cell r="E176" t="str">
            <v>RIVERA</v>
          </cell>
        </row>
        <row r="178">
          <cell r="C178" t="str">
            <v>193-19</v>
          </cell>
          <cell r="D178">
            <v>1090000</v>
          </cell>
          <cell r="E178" t="str">
            <v>SPECTOR</v>
          </cell>
        </row>
        <row r="179">
          <cell r="C179" t="str">
            <v>159-19</v>
          </cell>
          <cell r="D179">
            <v>1200000</v>
          </cell>
          <cell r="E179" t="str">
            <v>CUSHING</v>
          </cell>
        </row>
        <row r="180">
          <cell r="C180" t="str">
            <v>182-19</v>
          </cell>
          <cell r="D180">
            <v>880000</v>
          </cell>
          <cell r="E180" t="str">
            <v>STEWART</v>
          </cell>
        </row>
        <row r="181">
          <cell r="C181" t="str">
            <v>156-19</v>
          </cell>
          <cell r="D181">
            <v>1100000</v>
          </cell>
          <cell r="E181" t="str">
            <v>GEBRETEKLE</v>
          </cell>
        </row>
        <row r="182">
          <cell r="C182" t="str">
            <v>178-19</v>
          </cell>
          <cell r="D182">
            <v>1280000</v>
          </cell>
          <cell r="E182" t="str">
            <v>BARTLETT</v>
          </cell>
        </row>
        <row r="183">
          <cell r="C183" t="str">
            <v>170-19</v>
          </cell>
          <cell r="D183">
            <v>1770000</v>
          </cell>
          <cell r="E183" t="str">
            <v>BRUDER</v>
          </cell>
        </row>
        <row r="184">
          <cell r="C184" t="str">
            <v>179-19</v>
          </cell>
          <cell r="D184">
            <v>1090000</v>
          </cell>
          <cell r="E184" t="str">
            <v>SPECTOR</v>
          </cell>
        </row>
        <row r="185">
          <cell r="C185" t="str">
            <v>183-19</v>
          </cell>
          <cell r="D185">
            <v>1290000</v>
          </cell>
          <cell r="E185" t="str">
            <v>COOLAHAN</v>
          </cell>
        </row>
        <row r="186">
          <cell r="C186" t="str">
            <v>REBOLETTI-19</v>
          </cell>
          <cell r="D186">
            <v>1750000</v>
          </cell>
          <cell r="E186" t="str">
            <v>REBOLETTI</v>
          </cell>
        </row>
        <row r="187">
          <cell r="C187" t="str">
            <v>185-19</v>
          </cell>
          <cell r="D187">
            <v>1780000</v>
          </cell>
          <cell r="E187" t="str">
            <v>DE LA ROSA</v>
          </cell>
        </row>
        <row r="188">
          <cell r="C188" t="str">
            <v>173-19</v>
          </cell>
          <cell r="D188">
            <v>1140000</v>
          </cell>
          <cell r="E188" t="str">
            <v>YOUNG</v>
          </cell>
        </row>
        <row r="189">
          <cell r="C189" t="str">
            <v>192-19</v>
          </cell>
          <cell r="D189">
            <v>1280000</v>
          </cell>
          <cell r="E189" t="str">
            <v>BARTLETT</v>
          </cell>
        </row>
        <row r="190">
          <cell r="C190" t="str">
            <v>162-19</v>
          </cell>
          <cell r="D190">
            <v>1090000</v>
          </cell>
          <cell r="E190" t="str">
            <v>SPECTOR</v>
          </cell>
        </row>
        <row r="191">
          <cell r="C191" t="str">
            <v>198-19</v>
          </cell>
          <cell r="D191">
            <v>1290000</v>
          </cell>
          <cell r="E191" t="str">
            <v>COOLAHAN</v>
          </cell>
        </row>
        <row r="192">
          <cell r="C192" t="str">
            <v>159-19</v>
          </cell>
          <cell r="D192">
            <v>1200000</v>
          </cell>
          <cell r="E192" t="str">
            <v>CUSHING</v>
          </cell>
        </row>
        <row r="193">
          <cell r="C193" t="str">
            <v>198-19</v>
          </cell>
          <cell r="D193">
            <v>1290000</v>
          </cell>
          <cell r="E193" t="str">
            <v>COOLAHAN</v>
          </cell>
        </row>
        <row r="194">
          <cell r="C194" t="str">
            <v>204-19</v>
          </cell>
          <cell r="D194">
            <v>1140000</v>
          </cell>
          <cell r="E194" t="str">
            <v>YOUNG</v>
          </cell>
        </row>
        <row r="195">
          <cell r="C195" t="str">
            <v>216-19</v>
          </cell>
          <cell r="D195">
            <v>1770000</v>
          </cell>
          <cell r="E195" t="str">
            <v>BRUDER</v>
          </cell>
        </row>
        <row r="196">
          <cell r="C196" t="str">
            <v>203-19</v>
          </cell>
          <cell r="D196">
            <v>1140000</v>
          </cell>
          <cell r="E196" t="str">
            <v>YOUNG</v>
          </cell>
        </row>
        <row r="197">
          <cell r="C197" t="str">
            <v>233-19</v>
          </cell>
          <cell r="D197">
            <v>1840000</v>
          </cell>
          <cell r="E197" t="str">
            <v>CANFIELD</v>
          </cell>
        </row>
        <row r="198">
          <cell r="C198" t="str">
            <v>186-19</v>
          </cell>
          <cell r="D198">
            <v>1780000</v>
          </cell>
          <cell r="E198" t="str">
            <v>DE LA ROSA</v>
          </cell>
        </row>
        <row r="199">
          <cell r="C199" t="str">
            <v>108-20</v>
          </cell>
          <cell r="D199">
            <v>1110000</v>
          </cell>
          <cell r="E199" t="str">
            <v>STARKS</v>
          </cell>
        </row>
        <row r="200">
          <cell r="C200" t="str">
            <v>134-19</v>
          </cell>
          <cell r="D200">
            <v>1430000</v>
          </cell>
          <cell r="E200" t="str">
            <v>LEDERHAUSE</v>
          </cell>
        </row>
        <row r="201">
          <cell r="C201" t="str">
            <v>116-20</v>
          </cell>
          <cell r="D201">
            <v>1360000</v>
          </cell>
          <cell r="E201" t="str">
            <v>SANTIZO</v>
          </cell>
        </row>
        <row r="202">
          <cell r="C202" t="str">
            <v>102-19</v>
          </cell>
          <cell r="D202">
            <v>1300000</v>
          </cell>
          <cell r="E202" t="str">
            <v>LEVIN</v>
          </cell>
        </row>
        <row r="203">
          <cell r="C203" t="str">
            <v>174-19</v>
          </cell>
          <cell r="D203">
            <v>1140000</v>
          </cell>
          <cell r="E203" t="str">
            <v>YOUNG</v>
          </cell>
        </row>
        <row r="204">
          <cell r="C204" t="str">
            <v>103-19</v>
          </cell>
          <cell r="D204">
            <v>1110000</v>
          </cell>
          <cell r="E204" t="str">
            <v>STARKS</v>
          </cell>
        </row>
        <row r="205">
          <cell r="C205" t="str">
            <v>207-19</v>
          </cell>
          <cell r="D205">
            <v>1090000</v>
          </cell>
          <cell r="E205" t="str">
            <v>SPECTOR</v>
          </cell>
        </row>
        <row r="206">
          <cell r="C206" t="str">
            <v>226-19</v>
          </cell>
          <cell r="D206">
            <v>1840000</v>
          </cell>
          <cell r="E206" t="str">
            <v>CANFIELD</v>
          </cell>
        </row>
        <row r="207">
          <cell r="C207" t="str">
            <v>241-19</v>
          </cell>
          <cell r="D207">
            <v>1840000</v>
          </cell>
          <cell r="E207" t="str">
            <v>CANFIELD</v>
          </cell>
        </row>
        <row r="208">
          <cell r="C208" t="str">
            <v>225-19</v>
          </cell>
          <cell r="D208">
            <v>1840000</v>
          </cell>
          <cell r="E208" t="str">
            <v>CANFIELD</v>
          </cell>
        </row>
        <row r="209">
          <cell r="C209" t="str">
            <v>311-19</v>
          </cell>
          <cell r="D209">
            <v>1820000</v>
          </cell>
          <cell r="E209" t="str">
            <v>ADANE</v>
          </cell>
        </row>
        <row r="210">
          <cell r="C210" t="str">
            <v>222-19</v>
          </cell>
          <cell r="D210">
            <v>1830000</v>
          </cell>
          <cell r="E210" t="str">
            <v>YORK</v>
          </cell>
        </row>
        <row r="211">
          <cell r="C211" t="str">
            <v>146-19</v>
          </cell>
          <cell r="D211">
            <v>1110000</v>
          </cell>
          <cell r="E211" t="str">
            <v>STARKS</v>
          </cell>
        </row>
        <row r="212">
          <cell r="C212" t="str">
            <v>216-19</v>
          </cell>
          <cell r="D212">
            <v>1770000</v>
          </cell>
          <cell r="E212" t="str">
            <v>BRUDER</v>
          </cell>
        </row>
        <row r="213">
          <cell r="C213" t="str">
            <v>146-19</v>
          </cell>
          <cell r="D213">
            <v>1110000</v>
          </cell>
          <cell r="E213" t="str">
            <v>STARKS</v>
          </cell>
        </row>
        <row r="214">
          <cell r="C214" t="str">
            <v>215-19</v>
          </cell>
          <cell r="D214">
            <v>1770000</v>
          </cell>
          <cell r="E214" t="str">
            <v>BRUDER</v>
          </cell>
        </row>
        <row r="215">
          <cell r="C215" t="str">
            <v>166-19</v>
          </cell>
          <cell r="D215">
            <v>1780000</v>
          </cell>
          <cell r="E215" t="str">
            <v>DE LA ROSA</v>
          </cell>
        </row>
        <row r="216">
          <cell r="C216" t="str">
            <v>208-19</v>
          </cell>
          <cell r="D216">
            <v>1090000</v>
          </cell>
          <cell r="E216" t="str">
            <v>SPECTOR</v>
          </cell>
        </row>
        <row r="217">
          <cell r="C217" t="str">
            <v>180-19</v>
          </cell>
          <cell r="D217">
            <v>1090000</v>
          </cell>
          <cell r="E217" t="str">
            <v>SPECTOR</v>
          </cell>
        </row>
        <row r="218">
          <cell r="C218" t="str">
            <v>213-19</v>
          </cell>
          <cell r="D218">
            <v>1820000</v>
          </cell>
          <cell r="E218" t="str">
            <v>ADANE</v>
          </cell>
        </row>
        <row r="219">
          <cell r="C219" t="str">
            <v>184-19</v>
          </cell>
          <cell r="D219">
            <v>1290000</v>
          </cell>
          <cell r="E219" t="str">
            <v>COOLAHAN</v>
          </cell>
        </row>
        <row r="220">
          <cell r="C220" t="str">
            <v>202-19</v>
          </cell>
          <cell r="D220">
            <v>1770000</v>
          </cell>
          <cell r="E220" t="str">
            <v>BRUDER</v>
          </cell>
        </row>
        <row r="221">
          <cell r="C221" t="str">
            <v>186-19</v>
          </cell>
          <cell r="D221">
            <v>1780000</v>
          </cell>
          <cell r="E221" t="str">
            <v>DE LA ROSA</v>
          </cell>
        </row>
        <row r="222">
          <cell r="C222" t="str">
            <v>195-19</v>
          </cell>
          <cell r="D222">
            <v>880000</v>
          </cell>
          <cell r="E222" t="str">
            <v>STEWART</v>
          </cell>
        </row>
        <row r="223">
          <cell r="C223" t="str">
            <v>195-19</v>
          </cell>
          <cell r="D223">
            <v>880000</v>
          </cell>
          <cell r="E223" t="str">
            <v>STEWART</v>
          </cell>
        </row>
        <row r="224">
          <cell r="C224" t="str">
            <v>184-19</v>
          </cell>
          <cell r="D224">
            <v>1290000</v>
          </cell>
          <cell r="E224" t="str">
            <v>COOLAHAN</v>
          </cell>
        </row>
        <row r="225">
          <cell r="C225" t="str">
            <v>206-19</v>
          </cell>
          <cell r="D225">
            <v>1280000</v>
          </cell>
          <cell r="E225" t="str">
            <v>BARTLETT</v>
          </cell>
        </row>
        <row r="226">
          <cell r="C226" t="str">
            <v>187-19</v>
          </cell>
          <cell r="D226">
            <v>1770000</v>
          </cell>
          <cell r="E226" t="str">
            <v>BRUDER</v>
          </cell>
        </row>
        <row r="227">
          <cell r="C227" t="str">
            <v>210-19</v>
          </cell>
          <cell r="D227">
            <v>1830000</v>
          </cell>
          <cell r="E227" t="str">
            <v>YORK</v>
          </cell>
        </row>
        <row r="228">
          <cell r="C228" t="str">
            <v>174-19</v>
          </cell>
          <cell r="D228">
            <v>1140000</v>
          </cell>
          <cell r="E228" t="str">
            <v>YOUNG</v>
          </cell>
        </row>
        <row r="229">
          <cell r="C229" t="str">
            <v>234-19</v>
          </cell>
          <cell r="D229">
            <v>1840000</v>
          </cell>
          <cell r="E229" t="str">
            <v>CANFIELD</v>
          </cell>
        </row>
        <row r="230">
          <cell r="C230" t="str">
            <v>168-19</v>
          </cell>
          <cell r="D230">
            <v>1290000</v>
          </cell>
          <cell r="E230" t="str">
            <v>COOLAHAN</v>
          </cell>
        </row>
        <row r="231">
          <cell r="C231" t="str">
            <v>242-19</v>
          </cell>
          <cell r="D231">
            <v>1840000</v>
          </cell>
          <cell r="E231" t="str">
            <v>CANFIELD</v>
          </cell>
        </row>
        <row r="232">
          <cell r="C232" t="str">
            <v>152-19</v>
          </cell>
          <cell r="D232">
            <v>1800000</v>
          </cell>
          <cell r="E232" t="str">
            <v>CHANDLER</v>
          </cell>
        </row>
        <row r="233">
          <cell r="C233" t="str">
            <v>105-20</v>
          </cell>
          <cell r="D233">
            <v>1740000</v>
          </cell>
          <cell r="E233" t="str">
            <v>STORY</v>
          </cell>
        </row>
        <row r="234">
          <cell r="C234" t="str">
            <v>139-19</v>
          </cell>
          <cell r="D234">
            <v>1100000</v>
          </cell>
          <cell r="E234" t="str">
            <v>GEBRETEKLE</v>
          </cell>
        </row>
        <row r="235">
          <cell r="C235" t="str">
            <v>224-18</v>
          </cell>
          <cell r="D235">
            <v>1820000</v>
          </cell>
          <cell r="E235" t="str">
            <v>ADANE</v>
          </cell>
        </row>
        <row r="236">
          <cell r="C236" t="str">
            <v>110-19</v>
          </cell>
          <cell r="D236">
            <v>1800000</v>
          </cell>
          <cell r="E236" t="str">
            <v>CHANDLER</v>
          </cell>
        </row>
        <row r="237">
          <cell r="C237" t="str">
            <v>103-19</v>
          </cell>
          <cell r="D237">
            <v>1110000</v>
          </cell>
          <cell r="E237" t="str">
            <v>STARKS</v>
          </cell>
        </row>
        <row r="238">
          <cell r="C238" t="str">
            <v>243-18</v>
          </cell>
          <cell r="D238">
            <v>1810000</v>
          </cell>
          <cell r="E238" t="str">
            <v>NEWELL</v>
          </cell>
        </row>
        <row r="239">
          <cell r="C239" t="str">
            <v>118-19</v>
          </cell>
          <cell r="D239">
            <v>1110000</v>
          </cell>
          <cell r="E239" t="str">
            <v>STARKS</v>
          </cell>
        </row>
        <row r="240">
          <cell r="C240" t="str">
            <v>305-18</v>
          </cell>
          <cell r="D240">
            <v>970000</v>
          </cell>
          <cell r="E240" t="str">
            <v>JACKSON</v>
          </cell>
        </row>
        <row r="241">
          <cell r="C241" t="str">
            <v>120-19</v>
          </cell>
          <cell r="D241">
            <v>1430000</v>
          </cell>
          <cell r="E241" t="str">
            <v>LEDERHAUSE</v>
          </cell>
        </row>
        <row r="242">
          <cell r="C242" t="str">
            <v>214-18</v>
          </cell>
          <cell r="D242">
            <v>1820000</v>
          </cell>
          <cell r="E242" t="str">
            <v>ADANE</v>
          </cell>
        </row>
        <row r="243">
          <cell r="C243" t="str">
            <v>142-19</v>
          </cell>
          <cell r="D243">
            <v>1300000</v>
          </cell>
          <cell r="E243" t="str">
            <v>LEVIN</v>
          </cell>
        </row>
        <row r="244">
          <cell r="C244" t="str">
            <v>214-18</v>
          </cell>
          <cell r="D244">
            <v>1820000</v>
          </cell>
          <cell r="E244" t="str">
            <v>ADANE</v>
          </cell>
        </row>
        <row r="245">
          <cell r="C245" t="str">
            <v>157-19</v>
          </cell>
          <cell r="D245">
            <v>880000</v>
          </cell>
          <cell r="E245" t="str">
            <v>STEWART</v>
          </cell>
        </row>
        <row r="246">
          <cell r="C246" t="str">
            <v>101-19</v>
          </cell>
          <cell r="D246">
            <v>1300000</v>
          </cell>
          <cell r="E246" t="str">
            <v>LEVIN</v>
          </cell>
        </row>
        <row r="247">
          <cell r="C247" t="str">
            <v>188-19</v>
          </cell>
          <cell r="D247">
            <v>1770000</v>
          </cell>
          <cell r="E247" t="str">
            <v>BRUDER</v>
          </cell>
        </row>
        <row r="248">
          <cell r="C248" t="str">
            <v>225-18</v>
          </cell>
          <cell r="D248">
            <v>1410000</v>
          </cell>
          <cell r="E248" t="str">
            <v>GOLIGHTLY</v>
          </cell>
        </row>
        <row r="249">
          <cell r="C249" t="str">
            <v>194-19</v>
          </cell>
          <cell r="D249">
            <v>1090000</v>
          </cell>
          <cell r="E249" t="str">
            <v>SPECTOR</v>
          </cell>
        </row>
        <row r="250">
          <cell r="C250" t="str">
            <v>236-19</v>
          </cell>
          <cell r="D250">
            <v>1810000</v>
          </cell>
          <cell r="E250" t="str">
            <v>NEWELL</v>
          </cell>
        </row>
        <row r="251">
          <cell r="C251" t="str">
            <v>218-18</v>
          </cell>
          <cell r="D251">
            <v>1410000</v>
          </cell>
          <cell r="E251" t="str">
            <v>GOLIGHTLY</v>
          </cell>
        </row>
        <row r="252">
          <cell r="C252" t="str">
            <v>229-19</v>
          </cell>
          <cell r="D252">
            <v>1830000</v>
          </cell>
          <cell r="E252" t="str">
            <v>YORK</v>
          </cell>
        </row>
        <row r="253">
          <cell r="C253" t="str">
            <v>104-19</v>
          </cell>
          <cell r="D253">
            <v>1110000</v>
          </cell>
          <cell r="E253" t="str">
            <v>STARKS</v>
          </cell>
        </row>
        <row r="254">
          <cell r="C254" t="str">
            <v>211-19</v>
          </cell>
          <cell r="D254">
            <v>1290000</v>
          </cell>
          <cell r="E254" t="str">
            <v>COOLAHAN</v>
          </cell>
        </row>
        <row r="255">
          <cell r="C255" t="str">
            <v>131-19</v>
          </cell>
          <cell r="D255">
            <v>1110000</v>
          </cell>
          <cell r="E255" t="str">
            <v>STARKS</v>
          </cell>
        </row>
        <row r="256">
          <cell r="C256" t="str">
            <v>200-19</v>
          </cell>
          <cell r="D256">
            <v>1780000</v>
          </cell>
          <cell r="E256" t="str">
            <v>DE LA ROSA</v>
          </cell>
        </row>
        <row r="257">
          <cell r="C257" t="str">
            <v>153-19</v>
          </cell>
          <cell r="D257">
            <v>1770000</v>
          </cell>
          <cell r="E257" t="str">
            <v>BRUDER</v>
          </cell>
        </row>
        <row r="258">
          <cell r="C258" t="str">
            <v>178-19</v>
          </cell>
          <cell r="D258">
            <v>1280000</v>
          </cell>
          <cell r="E258" t="str">
            <v>BARTLETT</v>
          </cell>
        </row>
        <row r="259">
          <cell r="C259" t="str">
            <v>150-19</v>
          </cell>
          <cell r="D259">
            <v>1760000</v>
          </cell>
          <cell r="E259" t="str">
            <v>STRICKLAND</v>
          </cell>
        </row>
        <row r="260">
          <cell r="C260" t="str">
            <v>REBOLETTI-19</v>
          </cell>
          <cell r="D260">
            <v>1750000</v>
          </cell>
          <cell r="E260" t="str">
            <v>REBOLETTI</v>
          </cell>
        </row>
        <row r="261">
          <cell r="C261" t="str">
            <v>152-19</v>
          </cell>
          <cell r="D261">
            <v>1800000</v>
          </cell>
          <cell r="E261" t="str">
            <v>CHANDLER</v>
          </cell>
        </row>
        <row r="262">
          <cell r="C262" t="str">
            <v>144-19</v>
          </cell>
          <cell r="D262">
            <v>1200000</v>
          </cell>
          <cell r="E262" t="str">
            <v>CUSHING</v>
          </cell>
        </row>
        <row r="263">
          <cell r="C263" t="str">
            <v>154-19</v>
          </cell>
          <cell r="D263">
            <v>1770000</v>
          </cell>
          <cell r="E263" t="str">
            <v>BRUDER</v>
          </cell>
        </row>
        <row r="264">
          <cell r="C264" t="str">
            <v>149-19</v>
          </cell>
          <cell r="D264">
            <v>1760000</v>
          </cell>
          <cell r="E264" t="str">
            <v>STRICKLAND</v>
          </cell>
        </row>
        <row r="265">
          <cell r="C265" t="str">
            <v>170-19</v>
          </cell>
          <cell r="D265">
            <v>1770000</v>
          </cell>
          <cell r="E265" t="str">
            <v>BRUDER</v>
          </cell>
        </row>
        <row r="266">
          <cell r="C266" t="str">
            <v>145-19</v>
          </cell>
          <cell r="D266">
            <v>1110000</v>
          </cell>
          <cell r="E266" t="str">
            <v>STARKS</v>
          </cell>
        </row>
        <row r="267">
          <cell r="C267" t="str">
            <v>241-18</v>
          </cell>
          <cell r="D267">
            <v>1410000</v>
          </cell>
          <cell r="E267" t="str">
            <v>GOLIGHTLY</v>
          </cell>
        </row>
        <row r="268">
          <cell r="C268" t="str">
            <v>141-19</v>
          </cell>
          <cell r="D268">
            <v>1300000</v>
          </cell>
          <cell r="E268" t="str">
            <v>LEVIN</v>
          </cell>
        </row>
        <row r="269">
          <cell r="C269" t="str">
            <v>147-19</v>
          </cell>
          <cell r="D269">
            <v>1430000</v>
          </cell>
          <cell r="E269" t="str">
            <v>LEDERHAUSE</v>
          </cell>
        </row>
        <row r="270">
          <cell r="C270" t="str">
            <v>126-19</v>
          </cell>
          <cell r="D270">
            <v>1100000</v>
          </cell>
          <cell r="E270" t="str">
            <v>GEBRETEKLE</v>
          </cell>
        </row>
        <row r="271">
          <cell r="C271" t="str">
            <v>146-19</v>
          </cell>
          <cell r="D271">
            <v>1110000</v>
          </cell>
          <cell r="E271" t="str">
            <v>STARKS</v>
          </cell>
        </row>
        <row r="272">
          <cell r="C272" t="str">
            <v>107-19</v>
          </cell>
          <cell r="D272">
            <v>1760000</v>
          </cell>
          <cell r="E272" t="str">
            <v>STRICKLAND</v>
          </cell>
        </row>
        <row r="273">
          <cell r="C273" t="str">
            <v>REBOLETTI-19</v>
          </cell>
          <cell r="D273">
            <v>1750000</v>
          </cell>
          <cell r="E273" t="str">
            <v>REBOLETTI</v>
          </cell>
        </row>
        <row r="274">
          <cell r="C274" t="str">
            <v>243-19</v>
          </cell>
          <cell r="D274">
            <v>1810000</v>
          </cell>
          <cell r="E274" t="str">
            <v>NEWELL</v>
          </cell>
        </row>
        <row r="275">
          <cell r="C275" t="str">
            <v>186-19</v>
          </cell>
          <cell r="D275">
            <v>1780000</v>
          </cell>
          <cell r="E275" t="str">
            <v>DE LA ROSA</v>
          </cell>
        </row>
        <row r="276">
          <cell r="C276" t="str">
            <v>219-19</v>
          </cell>
          <cell r="D276">
            <v>1810000</v>
          </cell>
          <cell r="E276" t="str">
            <v>NEWELL</v>
          </cell>
        </row>
        <row r="277">
          <cell r="C277" t="str">
            <v>188-19</v>
          </cell>
          <cell r="D277">
            <v>1770000</v>
          </cell>
          <cell r="E277" t="str">
            <v>BRUDER</v>
          </cell>
        </row>
        <row r="278">
          <cell r="C278" t="str">
            <v>219-19</v>
          </cell>
          <cell r="D278">
            <v>1810000</v>
          </cell>
          <cell r="E278" t="str">
            <v>NEWELL</v>
          </cell>
        </row>
        <row r="279">
          <cell r="C279" t="str">
            <v>239-18</v>
          </cell>
          <cell r="D279">
            <v>1820000</v>
          </cell>
          <cell r="E279" t="str">
            <v>ADANE</v>
          </cell>
        </row>
        <row r="280">
          <cell r="C280" t="str">
            <v>212-19</v>
          </cell>
          <cell r="D280">
            <v>1290000</v>
          </cell>
          <cell r="E280" t="str">
            <v>COOLAHAN</v>
          </cell>
        </row>
        <row r="281">
          <cell r="C281" t="str">
            <v>308-19</v>
          </cell>
          <cell r="D281">
            <v>1800000</v>
          </cell>
          <cell r="E281" t="str">
            <v>CHANDLER</v>
          </cell>
        </row>
        <row r="282">
          <cell r="C282" t="str">
            <v>201-19</v>
          </cell>
          <cell r="D282">
            <v>1770000</v>
          </cell>
          <cell r="E282" t="str">
            <v>BRUDER</v>
          </cell>
        </row>
        <row r="283">
          <cell r="C283" t="str">
            <v>109-19</v>
          </cell>
          <cell r="D283">
            <v>1800000</v>
          </cell>
          <cell r="E283" t="str">
            <v>CHANDLER</v>
          </cell>
        </row>
        <row r="284">
          <cell r="C284" t="str">
            <v>160-19</v>
          </cell>
          <cell r="D284">
            <v>1200000</v>
          </cell>
          <cell r="E284" t="str">
            <v>CUSHING</v>
          </cell>
        </row>
        <row r="285">
          <cell r="C285" t="str">
            <v>127-19</v>
          </cell>
          <cell r="D285">
            <v>1300000</v>
          </cell>
          <cell r="E285" t="str">
            <v>LEVIN</v>
          </cell>
        </row>
        <row r="286">
          <cell r="C286" t="str">
            <v>161-19</v>
          </cell>
          <cell r="D286">
            <v>1090000</v>
          </cell>
          <cell r="E286" t="str">
            <v>SPECTOR</v>
          </cell>
        </row>
        <row r="287">
          <cell r="C287" t="str">
            <v>129-19</v>
          </cell>
          <cell r="D287">
            <v>1200000</v>
          </cell>
          <cell r="E287" t="str">
            <v>CUSHING</v>
          </cell>
        </row>
        <row r="288">
          <cell r="C288" t="str">
            <v>138-19</v>
          </cell>
          <cell r="D288">
            <v>1800000</v>
          </cell>
          <cell r="E288" t="str">
            <v>CHANDLER</v>
          </cell>
        </row>
        <row r="289">
          <cell r="C289" t="str">
            <v>143-19</v>
          </cell>
          <cell r="D289">
            <v>1200000</v>
          </cell>
          <cell r="E289" t="str">
            <v>CUSHING</v>
          </cell>
        </row>
        <row r="290">
          <cell r="C290" t="str">
            <v>110-20</v>
          </cell>
          <cell r="D290">
            <v>1750000</v>
          </cell>
          <cell r="E290" t="str">
            <v>REBOLETTI</v>
          </cell>
        </row>
        <row r="291">
          <cell r="C291" t="str">
            <v>235-18</v>
          </cell>
          <cell r="D291">
            <v>1810000</v>
          </cell>
          <cell r="E291" t="str">
            <v>NEWELL</v>
          </cell>
        </row>
        <row r="292">
          <cell r="C292" t="str">
            <v>115-20</v>
          </cell>
          <cell r="D292">
            <v>1360000</v>
          </cell>
          <cell r="E292" t="str">
            <v>SANTIZO</v>
          </cell>
        </row>
        <row r="293">
          <cell r="C293" t="str">
            <v>111-19</v>
          </cell>
          <cell r="D293">
            <v>1100000</v>
          </cell>
          <cell r="E293" t="str">
            <v>GEBRETEKLE</v>
          </cell>
        </row>
        <row r="294">
          <cell r="C294" t="str">
            <v>221-19</v>
          </cell>
          <cell r="D294">
            <v>1830000</v>
          </cell>
          <cell r="E294" t="str">
            <v>YORK</v>
          </cell>
        </row>
        <row r="295">
          <cell r="C295" t="str">
            <v>115-19</v>
          </cell>
          <cell r="D295">
            <v>1200000</v>
          </cell>
          <cell r="E295" t="str">
            <v>CUSHING</v>
          </cell>
        </row>
        <row r="296">
          <cell r="C296" t="str">
            <v>132-19</v>
          </cell>
          <cell r="D296">
            <v>1110000</v>
          </cell>
          <cell r="E296" t="str">
            <v>STARKS</v>
          </cell>
        </row>
        <row r="297">
          <cell r="C297" t="str">
            <v>132-19</v>
          </cell>
          <cell r="D297">
            <v>1110000</v>
          </cell>
          <cell r="E297" t="str">
            <v>STARKS</v>
          </cell>
        </row>
        <row r="298">
          <cell r="C298" t="str">
            <v>128-19</v>
          </cell>
          <cell r="D298">
            <v>1300000</v>
          </cell>
          <cell r="E298" t="str">
            <v>LEVIN</v>
          </cell>
        </row>
        <row r="299">
          <cell r="C299" t="str">
            <v>140-19</v>
          </cell>
          <cell r="D299">
            <v>1100000</v>
          </cell>
          <cell r="E299" t="str">
            <v>GEBRETEKLE</v>
          </cell>
        </row>
        <row r="300">
          <cell r="C300" t="str">
            <v>133-19</v>
          </cell>
          <cell r="D300">
            <v>1430000</v>
          </cell>
          <cell r="E300" t="str">
            <v>LEDERHAUSE</v>
          </cell>
        </row>
        <row r="301">
          <cell r="C301" t="str">
            <v>161-19</v>
          </cell>
          <cell r="D301">
            <v>1090000</v>
          </cell>
          <cell r="E301" t="str">
            <v>SPECTOR</v>
          </cell>
        </row>
        <row r="302">
          <cell r="C302" t="str">
            <v>244-18</v>
          </cell>
          <cell r="D302">
            <v>1810000</v>
          </cell>
          <cell r="E302" t="str">
            <v>NEWELL</v>
          </cell>
        </row>
        <row r="303">
          <cell r="C303" t="str">
            <v>160-19</v>
          </cell>
          <cell r="D303">
            <v>1200000</v>
          </cell>
          <cell r="E303" t="str">
            <v>CUSHING</v>
          </cell>
        </row>
        <row r="304">
          <cell r="C304" t="str">
            <v>238-19</v>
          </cell>
          <cell r="D304">
            <v>1830000</v>
          </cell>
          <cell r="E304" t="str">
            <v>YORK</v>
          </cell>
        </row>
        <row r="305">
          <cell r="C305" t="str">
            <v>203-19</v>
          </cell>
          <cell r="D305">
            <v>1140000</v>
          </cell>
          <cell r="E305" t="str">
            <v>YOUNG</v>
          </cell>
        </row>
        <row r="306">
          <cell r="C306" t="str">
            <v>235-19</v>
          </cell>
          <cell r="D306">
            <v>1810000</v>
          </cell>
          <cell r="E306" t="str">
            <v>NEWELL</v>
          </cell>
        </row>
        <row r="307">
          <cell r="C307" t="str">
            <v>240-19</v>
          </cell>
          <cell r="D307">
            <v>1820000</v>
          </cell>
          <cell r="E307" t="str">
            <v>ADANE</v>
          </cell>
        </row>
        <row r="308">
          <cell r="C308" t="str">
            <v>204-19</v>
          </cell>
          <cell r="D308">
            <v>1140000</v>
          </cell>
          <cell r="E308" t="str">
            <v>YOUNG</v>
          </cell>
        </row>
        <row r="309">
          <cell r="C309" t="str">
            <v>107-20</v>
          </cell>
          <cell r="D309">
            <v>1110000</v>
          </cell>
          <cell r="E309" t="str">
            <v>STARKS</v>
          </cell>
        </row>
        <row r="310">
          <cell r="C310" t="str">
            <v>181-19</v>
          </cell>
          <cell r="D310">
            <v>880000</v>
          </cell>
          <cell r="E310" t="str">
            <v>STEWART</v>
          </cell>
        </row>
        <row r="311">
          <cell r="C311" t="str">
            <v>111-20</v>
          </cell>
          <cell r="D311">
            <v>1760000</v>
          </cell>
          <cell r="E311" t="str">
            <v>STRICKLAND</v>
          </cell>
        </row>
        <row r="312">
          <cell r="C312" t="str">
            <v>177-19</v>
          </cell>
          <cell r="D312">
            <v>1280000</v>
          </cell>
          <cell r="E312" t="str">
            <v>BARTLETT</v>
          </cell>
        </row>
        <row r="313">
          <cell r="C313" t="str">
            <v>204-19</v>
          </cell>
          <cell r="D313">
            <v>1140000</v>
          </cell>
          <cell r="E313" t="str">
            <v>YOUNG</v>
          </cell>
        </row>
        <row r="314">
          <cell r="C314" t="str">
            <v>167-19</v>
          </cell>
          <cell r="D314">
            <v>1770000</v>
          </cell>
          <cell r="E314" t="str">
            <v>BRUDER</v>
          </cell>
        </row>
        <row r="315">
          <cell r="C315" t="str">
            <v>216-19</v>
          </cell>
          <cell r="D315">
            <v>1770000</v>
          </cell>
          <cell r="E315" t="str">
            <v>BRUDER</v>
          </cell>
        </row>
        <row r="316">
          <cell r="C316" t="str">
            <v>163-19</v>
          </cell>
          <cell r="D316">
            <v>1780000</v>
          </cell>
          <cell r="E316" t="str">
            <v>DE LA ROSA</v>
          </cell>
        </row>
        <row r="317">
          <cell r="C317" t="str">
            <v>231-19</v>
          </cell>
          <cell r="D317">
            <v>1820000</v>
          </cell>
          <cell r="E317" t="str">
            <v>ADANE</v>
          </cell>
        </row>
        <row r="318">
          <cell r="C318" t="str">
            <v>240-18</v>
          </cell>
          <cell r="D318">
            <v>1820000</v>
          </cell>
          <cell r="E318" t="str">
            <v>ADANE</v>
          </cell>
        </row>
        <row r="319">
          <cell r="C319" t="str">
            <v>232-19</v>
          </cell>
          <cell r="D319">
            <v>1820000</v>
          </cell>
          <cell r="E319" t="str">
            <v>ADANE</v>
          </cell>
        </row>
        <row r="320">
          <cell r="C320" t="str">
            <v>103-20</v>
          </cell>
          <cell r="D320">
            <v>1480000</v>
          </cell>
          <cell r="E320" t="str">
            <v>STURGEON</v>
          </cell>
        </row>
        <row r="321">
          <cell r="C321" t="str">
            <v>117-20</v>
          </cell>
          <cell r="D321">
            <v>1480000</v>
          </cell>
          <cell r="E321" t="str">
            <v>STURGEON</v>
          </cell>
        </row>
        <row r="322">
          <cell r="C322" t="str">
            <v>204-19</v>
          </cell>
          <cell r="D322">
            <v>1140000</v>
          </cell>
          <cell r="E322" t="str">
            <v>YOUNG</v>
          </cell>
        </row>
        <row r="323">
          <cell r="C323" t="str">
            <v>200-19</v>
          </cell>
          <cell r="D323">
            <v>1780000</v>
          </cell>
          <cell r="E323" t="str">
            <v>DE LA ROSA</v>
          </cell>
        </row>
        <row r="324">
          <cell r="C324" t="str">
            <v>196-19</v>
          </cell>
          <cell r="D324">
            <v>880000</v>
          </cell>
          <cell r="E324" t="str">
            <v>STEWART</v>
          </cell>
        </row>
        <row r="325">
          <cell r="C325" t="str">
            <v>212-19</v>
          </cell>
          <cell r="D325">
            <v>1290000</v>
          </cell>
          <cell r="E325" t="str">
            <v>COOLAHAN</v>
          </cell>
        </row>
        <row r="326">
          <cell r="C326" t="str">
            <v>181-19</v>
          </cell>
          <cell r="D326">
            <v>880000</v>
          </cell>
          <cell r="E326" t="str">
            <v>STEWART</v>
          </cell>
        </row>
        <row r="327">
          <cell r="C327" t="str">
            <v>218-19</v>
          </cell>
          <cell r="D327">
            <v>1840000</v>
          </cell>
          <cell r="E327" t="str">
            <v>CANFIELD</v>
          </cell>
        </row>
        <row r="328">
          <cell r="C328" t="str">
            <v>173-19</v>
          </cell>
          <cell r="D328">
            <v>1140000</v>
          </cell>
          <cell r="E328" t="str">
            <v>YOUNG</v>
          </cell>
        </row>
        <row r="329">
          <cell r="C329" t="str">
            <v>218-19</v>
          </cell>
          <cell r="D329">
            <v>1840000</v>
          </cell>
          <cell r="E329" t="str">
            <v>CANFIELD</v>
          </cell>
        </row>
        <row r="330">
          <cell r="C330" t="str">
            <v>108-19</v>
          </cell>
          <cell r="D330">
            <v>1760000</v>
          </cell>
          <cell r="E330" t="str">
            <v>STRICKLAND</v>
          </cell>
        </row>
        <row r="331">
          <cell r="C331" t="str">
            <v>114-20</v>
          </cell>
          <cell r="D331">
            <v>1430000</v>
          </cell>
          <cell r="E331" t="str">
            <v>LEDERHAUSE</v>
          </cell>
        </row>
        <row r="332">
          <cell r="C332" t="str">
            <v>113-19</v>
          </cell>
          <cell r="D332">
            <v>1300000</v>
          </cell>
          <cell r="E332" t="str">
            <v>LEVIN</v>
          </cell>
        </row>
        <row r="333">
          <cell r="C333" t="str">
            <v>209-19</v>
          </cell>
          <cell r="D333">
            <v>1830000</v>
          </cell>
          <cell r="E333" t="str">
            <v>YORK</v>
          </cell>
        </row>
        <row r="334">
          <cell r="C334" t="str">
            <v>238-18</v>
          </cell>
          <cell r="D334">
            <v>1280000</v>
          </cell>
          <cell r="E334" t="str">
            <v>BARTLETT</v>
          </cell>
        </row>
        <row r="335">
          <cell r="C335" t="str">
            <v>219-19</v>
          </cell>
          <cell r="D335">
            <v>1810000</v>
          </cell>
          <cell r="E335" t="str">
            <v>NEWELL</v>
          </cell>
        </row>
        <row r="336">
          <cell r="C336" t="str">
            <v>232-18</v>
          </cell>
          <cell r="D336">
            <v>1820000</v>
          </cell>
          <cell r="E336" t="str">
            <v>ADANE</v>
          </cell>
        </row>
        <row r="337">
          <cell r="C337" t="str">
            <v>218-19</v>
          </cell>
          <cell r="D337">
            <v>1840000</v>
          </cell>
          <cell r="E337" t="str">
            <v>CANFIELD</v>
          </cell>
        </row>
        <row r="338">
          <cell r="C338" t="str">
            <v>227-18</v>
          </cell>
          <cell r="D338">
            <v>1810000</v>
          </cell>
          <cell r="E338" t="str">
            <v>NEWELL</v>
          </cell>
        </row>
        <row r="339">
          <cell r="C339" t="str">
            <v>223-19</v>
          </cell>
          <cell r="D339">
            <v>1820000</v>
          </cell>
          <cell r="E339" t="str">
            <v>ADANE</v>
          </cell>
        </row>
        <row r="340">
          <cell r="C340" t="str">
            <v>221-18</v>
          </cell>
          <cell r="D340">
            <v>1280000</v>
          </cell>
          <cell r="E340" t="str">
            <v>BARTLETT</v>
          </cell>
        </row>
        <row r="341">
          <cell r="C341" t="str">
            <v>227-19</v>
          </cell>
          <cell r="D341">
            <v>1810000</v>
          </cell>
          <cell r="E341" t="str">
            <v>NEWELL</v>
          </cell>
        </row>
        <row r="342">
          <cell r="C342" t="str">
            <v>151-19</v>
          </cell>
          <cell r="D342">
            <v>1800000</v>
          </cell>
          <cell r="E342" t="str">
            <v>CHANDLER</v>
          </cell>
        </row>
      </sheetData>
      <sheetData sheetId="4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112-22</v>
          </cell>
          <cell r="D1">
            <v>1100000</v>
          </cell>
          <cell r="E1" t="str">
            <v>GEBRETEKLE</v>
          </cell>
        </row>
        <row r="2">
          <cell r="C2" t="str">
            <v>204-22</v>
          </cell>
          <cell r="D2">
            <v>950000</v>
          </cell>
          <cell r="E2" t="str">
            <v>WEBSTER</v>
          </cell>
        </row>
        <row r="3">
          <cell r="C3" t="str">
            <v>122-22</v>
          </cell>
          <cell r="D3">
            <v>1780000</v>
          </cell>
          <cell r="E3" t="str">
            <v>DE LA ROSA</v>
          </cell>
        </row>
        <row r="4">
          <cell r="C4" t="str">
            <v>148-22</v>
          </cell>
          <cell r="D4">
            <v>1430000</v>
          </cell>
          <cell r="E4" t="str">
            <v>LEDERHAUSE</v>
          </cell>
        </row>
        <row r="5">
          <cell r="C5" t="str">
            <v>188-22</v>
          </cell>
          <cell r="D5">
            <v>1830000</v>
          </cell>
          <cell r="E5" t="str">
            <v>YORK</v>
          </cell>
        </row>
        <row r="6">
          <cell r="C6" t="str">
            <v>180-22</v>
          </cell>
          <cell r="D6">
            <v>1770000</v>
          </cell>
          <cell r="E6" t="str">
            <v>BRUDER</v>
          </cell>
        </row>
        <row r="7">
          <cell r="C7" t="str">
            <v>221-22</v>
          </cell>
          <cell r="D7">
            <v>970000</v>
          </cell>
          <cell r="E7" t="str">
            <v>JACKSON</v>
          </cell>
        </row>
        <row r="8">
          <cell r="C8" t="str">
            <v>134-22</v>
          </cell>
          <cell r="D8">
            <v>1430000</v>
          </cell>
          <cell r="E8" t="str">
            <v>LEDERHAUSE</v>
          </cell>
        </row>
        <row r="9">
          <cell r="C9" t="str">
            <v>155-22</v>
          </cell>
          <cell r="D9">
            <v>1100000</v>
          </cell>
          <cell r="E9" t="str">
            <v>GEBRETEKLE</v>
          </cell>
        </row>
        <row r="10">
          <cell r="C10" t="str">
            <v>187-22</v>
          </cell>
          <cell r="D10">
            <v>1830000</v>
          </cell>
          <cell r="E10" t="str">
            <v>YORK</v>
          </cell>
        </row>
        <row r="11">
          <cell r="C11" t="str">
            <v>165-22</v>
          </cell>
          <cell r="D11">
            <v>1120000</v>
          </cell>
          <cell r="E11" t="str">
            <v>LOCKLEAR</v>
          </cell>
        </row>
        <row r="12">
          <cell r="C12" t="str">
            <v>184-22</v>
          </cell>
          <cell r="D12">
            <v>1260000</v>
          </cell>
          <cell r="E12" t="str">
            <v>ACKERMAN</v>
          </cell>
        </row>
        <row r="13">
          <cell r="C13" t="str">
            <v>161-22</v>
          </cell>
          <cell r="D13">
            <v>1490000</v>
          </cell>
          <cell r="E13" t="str">
            <v>BUTLER</v>
          </cell>
        </row>
        <row r="14">
          <cell r="C14" t="str">
            <v>186-22</v>
          </cell>
          <cell r="D14">
            <v>880000</v>
          </cell>
          <cell r="E14" t="str">
            <v>STEWART</v>
          </cell>
        </row>
        <row r="15">
          <cell r="C15" t="str">
            <v>225-22</v>
          </cell>
          <cell r="D15">
            <v>1540000</v>
          </cell>
          <cell r="E15" t="str">
            <v>HELVIE</v>
          </cell>
        </row>
        <row r="16">
          <cell r="C16" t="str">
            <v>192-22</v>
          </cell>
          <cell r="D16">
            <v>1490000</v>
          </cell>
          <cell r="E16" t="str">
            <v>BUTLER</v>
          </cell>
        </row>
        <row r="17">
          <cell r="C17" t="str">
            <v>209-22</v>
          </cell>
          <cell r="D17">
            <v>970000</v>
          </cell>
          <cell r="E17" t="str">
            <v>JACKSON</v>
          </cell>
        </row>
        <row r="18">
          <cell r="C18" t="str">
            <v>222-22</v>
          </cell>
          <cell r="D18">
            <v>970000</v>
          </cell>
          <cell r="E18" t="str">
            <v>JACKSON</v>
          </cell>
        </row>
        <row r="19">
          <cell r="C19" t="str">
            <v>130-22</v>
          </cell>
          <cell r="D19">
            <v>1750000</v>
          </cell>
          <cell r="E19" t="str">
            <v>REBOLETTI</v>
          </cell>
        </row>
        <row r="20">
          <cell r="C20" t="str">
            <v>239-22</v>
          </cell>
          <cell r="D20">
            <v>1140000</v>
          </cell>
          <cell r="E20" t="str">
            <v>YOUNG</v>
          </cell>
        </row>
        <row r="21">
          <cell r="C21" t="str">
            <v>123-22</v>
          </cell>
          <cell r="D21">
            <v>1510000</v>
          </cell>
          <cell r="E21" t="str">
            <v>COCA</v>
          </cell>
        </row>
        <row r="22">
          <cell r="C22" t="str">
            <v>151-22</v>
          </cell>
          <cell r="D22">
            <v>1510000</v>
          </cell>
          <cell r="E22" t="str">
            <v>COCA</v>
          </cell>
        </row>
        <row r="23">
          <cell r="C23" t="str">
            <v>202-22</v>
          </cell>
          <cell r="D23">
            <v>1830000</v>
          </cell>
          <cell r="E23" t="str">
            <v>YORK</v>
          </cell>
        </row>
        <row r="24">
          <cell r="C24" t="str">
            <v>181-22</v>
          </cell>
          <cell r="D24">
            <v>1120000</v>
          </cell>
          <cell r="E24" t="str">
            <v>LOCKLEAR</v>
          </cell>
        </row>
        <row r="25">
          <cell r="C25" t="str">
            <v>183-22</v>
          </cell>
          <cell r="D25">
            <v>1260000</v>
          </cell>
          <cell r="E25" t="str">
            <v>ACKERMAN</v>
          </cell>
        </row>
        <row r="26">
          <cell r="C26" t="str">
            <v>183-22</v>
          </cell>
          <cell r="D26">
            <v>1260000</v>
          </cell>
          <cell r="E26" t="str">
            <v>ACKERMAN</v>
          </cell>
        </row>
        <row r="27">
          <cell r="C27" t="str">
            <v>181-22</v>
          </cell>
          <cell r="D27">
            <v>1120000</v>
          </cell>
          <cell r="E27" t="str">
            <v>LOCKLEAR</v>
          </cell>
        </row>
        <row r="28">
          <cell r="C28" t="str">
            <v>195-22</v>
          </cell>
          <cell r="D28">
            <v>1120000</v>
          </cell>
          <cell r="E28" t="str">
            <v>LOCKLEAR</v>
          </cell>
        </row>
        <row r="29">
          <cell r="C29" t="str">
            <v>168-22</v>
          </cell>
          <cell r="D29">
            <v>1260000</v>
          </cell>
          <cell r="E29" t="str">
            <v>ACKERMAN</v>
          </cell>
        </row>
        <row r="30">
          <cell r="C30" t="str">
            <v>231-22</v>
          </cell>
          <cell r="D30">
            <v>1140000</v>
          </cell>
          <cell r="E30" t="str">
            <v>YOUNG</v>
          </cell>
        </row>
        <row r="31">
          <cell r="C31" t="str">
            <v>164-22</v>
          </cell>
          <cell r="D31">
            <v>940000</v>
          </cell>
          <cell r="E31" t="str">
            <v>BONDS</v>
          </cell>
        </row>
        <row r="32">
          <cell r="C32" t="str">
            <v>110-22</v>
          </cell>
          <cell r="D32">
            <v>1510000</v>
          </cell>
          <cell r="E32" t="str">
            <v>COCA</v>
          </cell>
        </row>
        <row r="33">
          <cell r="C33" t="str">
            <v>159-22</v>
          </cell>
          <cell r="D33">
            <v>1750000</v>
          </cell>
          <cell r="E33" t="str">
            <v>REBOLETTI</v>
          </cell>
        </row>
        <row r="34">
          <cell r="C34" t="str">
            <v>119-22</v>
          </cell>
          <cell r="D34">
            <v>1430000</v>
          </cell>
          <cell r="E34" t="str">
            <v>LEDERHAUSE</v>
          </cell>
        </row>
        <row r="35">
          <cell r="C35" t="str">
            <v>108-22</v>
          </cell>
          <cell r="D35">
            <v>1780000</v>
          </cell>
          <cell r="E35" t="str">
            <v>DE LA ROSA</v>
          </cell>
        </row>
        <row r="36">
          <cell r="C36" t="str">
            <v>120-22</v>
          </cell>
          <cell r="D36">
            <v>1430000</v>
          </cell>
          <cell r="E36" t="str">
            <v>LEDERHAUSE</v>
          </cell>
        </row>
        <row r="37">
          <cell r="C37" t="str">
            <v>234-22</v>
          </cell>
          <cell r="D37">
            <v>1540000</v>
          </cell>
          <cell r="E37" t="str">
            <v>HELVIE</v>
          </cell>
        </row>
        <row r="38">
          <cell r="C38" t="str">
            <v>136-22</v>
          </cell>
          <cell r="D38">
            <v>1780000</v>
          </cell>
          <cell r="E38" t="str">
            <v>DE LA ROSA</v>
          </cell>
        </row>
        <row r="39">
          <cell r="C39" t="str">
            <v>196-22</v>
          </cell>
          <cell r="D39">
            <v>1120000</v>
          </cell>
          <cell r="E39" t="str">
            <v>LOCKLEAR</v>
          </cell>
        </row>
        <row r="40">
          <cell r="C40" t="str">
            <v>167-22</v>
          </cell>
          <cell r="D40">
            <v>1260000</v>
          </cell>
          <cell r="E40" t="str">
            <v>ACKERMAN</v>
          </cell>
        </row>
        <row r="41">
          <cell r="C41" t="str">
            <v>171-22</v>
          </cell>
          <cell r="D41">
            <v>1830000</v>
          </cell>
          <cell r="E41" t="str">
            <v>YORK</v>
          </cell>
        </row>
        <row r="42">
          <cell r="C42" t="str">
            <v>185-22</v>
          </cell>
          <cell r="D42">
            <v>880000</v>
          </cell>
          <cell r="E42" t="str">
            <v>STEWART</v>
          </cell>
        </row>
        <row r="43">
          <cell r="C43" t="str">
            <v>101-22</v>
          </cell>
          <cell r="D43">
            <v>1300000</v>
          </cell>
          <cell r="E43" t="str">
            <v>LEVIN</v>
          </cell>
        </row>
        <row r="44">
          <cell r="C44" t="str">
            <v>194-22</v>
          </cell>
          <cell r="D44">
            <v>1770000</v>
          </cell>
          <cell r="E44" t="str">
            <v>BRUDER</v>
          </cell>
        </row>
        <row r="45">
          <cell r="C45" t="str">
            <v>242-22</v>
          </cell>
          <cell r="D45">
            <v>1540000</v>
          </cell>
          <cell r="E45" t="str">
            <v>HELVIE</v>
          </cell>
        </row>
        <row r="46">
          <cell r="C46" t="str">
            <v>203-22</v>
          </cell>
          <cell r="D46">
            <v>950000</v>
          </cell>
          <cell r="E46" t="str">
            <v>WEBSTER</v>
          </cell>
        </row>
        <row r="47">
          <cell r="C47" t="str">
            <v>243-22</v>
          </cell>
          <cell r="D47">
            <v>1280000</v>
          </cell>
          <cell r="E47" t="str">
            <v>BARTLETT</v>
          </cell>
        </row>
        <row r="48">
          <cell r="C48" t="str">
            <v>237-22</v>
          </cell>
          <cell r="D48">
            <v>970000</v>
          </cell>
          <cell r="E48" t="str">
            <v>JACKSON</v>
          </cell>
        </row>
        <row r="49">
          <cell r="C49" t="str">
            <v>229-22</v>
          </cell>
          <cell r="D49">
            <v>970000</v>
          </cell>
          <cell r="E49" t="str">
            <v>JACKSON</v>
          </cell>
        </row>
        <row r="50">
          <cell r="C50" t="str">
            <v>242-22</v>
          </cell>
          <cell r="D50">
            <v>1540000</v>
          </cell>
          <cell r="E50" t="str">
            <v>HELVIE</v>
          </cell>
        </row>
        <row r="51">
          <cell r="C51" t="str">
            <v>219-22</v>
          </cell>
          <cell r="D51">
            <v>1280000</v>
          </cell>
          <cell r="E51" t="str">
            <v>BARTLETT</v>
          </cell>
        </row>
        <row r="52">
          <cell r="C52" t="str">
            <v>242-22</v>
          </cell>
          <cell r="D52">
            <v>1540000</v>
          </cell>
          <cell r="E52" t="str">
            <v>HELVIE</v>
          </cell>
        </row>
        <row r="53">
          <cell r="C53" t="str">
            <v>212-22</v>
          </cell>
          <cell r="D53">
            <v>1140000</v>
          </cell>
          <cell r="E53" t="str">
            <v>YOUNG</v>
          </cell>
        </row>
        <row r="54">
          <cell r="C54" t="str">
            <v>102-22</v>
          </cell>
          <cell r="D54">
            <v>1300000</v>
          </cell>
          <cell r="E54" t="str">
            <v>LEVIN</v>
          </cell>
        </row>
        <row r="55">
          <cell r="C55" t="str">
            <v>206-22</v>
          </cell>
          <cell r="D55">
            <v>1490000</v>
          </cell>
          <cell r="E55" t="str">
            <v>BUTLER</v>
          </cell>
        </row>
        <row r="56">
          <cell r="C56" t="str">
            <v>178-22</v>
          </cell>
          <cell r="D56">
            <v>1490000</v>
          </cell>
          <cell r="E56" t="str">
            <v>BUTLER</v>
          </cell>
        </row>
        <row r="57">
          <cell r="C57" t="str">
            <v>185-22</v>
          </cell>
          <cell r="D57">
            <v>880000</v>
          </cell>
          <cell r="E57" t="str">
            <v>STEWART</v>
          </cell>
        </row>
        <row r="58">
          <cell r="C58" t="str">
            <v>198-22</v>
          </cell>
          <cell r="D58">
            <v>1260000</v>
          </cell>
          <cell r="E58" t="str">
            <v>ACKERMAN</v>
          </cell>
        </row>
        <row r="59">
          <cell r="C59" t="str">
            <v>146-22</v>
          </cell>
          <cell r="D59">
            <v>1760000</v>
          </cell>
          <cell r="E59" t="str">
            <v>STRICKLAND</v>
          </cell>
        </row>
        <row r="60">
          <cell r="C60" t="str">
            <v>104-22</v>
          </cell>
          <cell r="D60">
            <v>1760000</v>
          </cell>
          <cell r="E60" t="str">
            <v>STRICKLAND</v>
          </cell>
        </row>
        <row r="61">
          <cell r="C61" t="str">
            <v>220-22</v>
          </cell>
          <cell r="D61">
            <v>1280000</v>
          </cell>
          <cell r="E61" t="str">
            <v>BARTLETT</v>
          </cell>
        </row>
        <row r="62">
          <cell r="C62" t="str">
            <v>169-22</v>
          </cell>
          <cell r="D62">
            <v>880000</v>
          </cell>
          <cell r="E62" t="str">
            <v>STEWART</v>
          </cell>
        </row>
        <row r="63">
          <cell r="C63" t="str">
            <v>217-22</v>
          </cell>
          <cell r="D63">
            <v>1540000</v>
          </cell>
          <cell r="E63" t="str">
            <v>HELVIE</v>
          </cell>
        </row>
        <row r="64">
          <cell r="C64" t="str">
            <v>176-22</v>
          </cell>
          <cell r="D64">
            <v>950000</v>
          </cell>
          <cell r="E64" t="str">
            <v>WEBSTER</v>
          </cell>
        </row>
        <row r="65">
          <cell r="C65" t="str">
            <v>131-22</v>
          </cell>
          <cell r="D65">
            <v>1760000</v>
          </cell>
          <cell r="E65" t="str">
            <v>STRICKLAND</v>
          </cell>
        </row>
        <row r="66">
          <cell r="C66" t="str">
            <v>176-22</v>
          </cell>
          <cell r="D66">
            <v>950000</v>
          </cell>
          <cell r="E66" t="str">
            <v>WEBSTER</v>
          </cell>
        </row>
        <row r="67">
          <cell r="C67" t="str">
            <v>117-22</v>
          </cell>
          <cell r="D67">
            <v>1760000</v>
          </cell>
          <cell r="E67" t="str">
            <v>STRICKLAND</v>
          </cell>
        </row>
        <row r="68">
          <cell r="C68" t="str">
            <v>205-22</v>
          </cell>
          <cell r="D68">
            <v>1490000</v>
          </cell>
          <cell r="E68" t="str">
            <v>BUTLER</v>
          </cell>
        </row>
        <row r="69">
          <cell r="C69" t="str">
            <v>113-22</v>
          </cell>
          <cell r="D69">
            <v>1300000</v>
          </cell>
          <cell r="E69" t="str">
            <v>LEVIN</v>
          </cell>
        </row>
        <row r="70">
          <cell r="C70" t="str">
            <v>211-22</v>
          </cell>
          <cell r="D70">
            <v>1140000</v>
          </cell>
          <cell r="E70" t="str">
            <v>YOUNG</v>
          </cell>
        </row>
        <row r="71">
          <cell r="C71" t="str">
            <v>236-22</v>
          </cell>
          <cell r="D71">
            <v>1280000</v>
          </cell>
          <cell r="E71" t="str">
            <v>BARTLETT</v>
          </cell>
        </row>
        <row r="72">
          <cell r="C72" t="str">
            <v>232-22</v>
          </cell>
          <cell r="D72">
            <v>1140000</v>
          </cell>
          <cell r="E72" t="str">
            <v>YOUNG</v>
          </cell>
        </row>
        <row r="73">
          <cell r="C73" t="str">
            <v>227-22</v>
          </cell>
          <cell r="D73">
            <v>1280000</v>
          </cell>
          <cell r="E73" t="str">
            <v>BARTLETT</v>
          </cell>
        </row>
        <row r="74">
          <cell r="C74" t="str">
            <v>115-22</v>
          </cell>
          <cell r="D74">
            <v>1750000</v>
          </cell>
          <cell r="E74" t="str">
            <v>REBOLETTI</v>
          </cell>
        </row>
        <row r="75">
          <cell r="C75" t="str">
            <v>200-22</v>
          </cell>
          <cell r="D75">
            <v>880000</v>
          </cell>
          <cell r="E75" t="str">
            <v>STEWART</v>
          </cell>
        </row>
        <row r="76">
          <cell r="C76" t="str">
            <v>137-22</v>
          </cell>
          <cell r="D76">
            <v>1510000</v>
          </cell>
          <cell r="E76" t="str">
            <v>COCA</v>
          </cell>
        </row>
        <row r="77">
          <cell r="C77" t="str">
            <v>172-22</v>
          </cell>
          <cell r="D77">
            <v>1830000</v>
          </cell>
          <cell r="E77" t="str">
            <v>YORK</v>
          </cell>
        </row>
        <row r="78">
          <cell r="C78" t="str">
            <v>139-22</v>
          </cell>
          <cell r="D78">
            <v>1100000</v>
          </cell>
          <cell r="E78" t="str">
            <v>GEBRETEKLE</v>
          </cell>
        </row>
        <row r="79">
          <cell r="C79" t="str">
            <v>143-22</v>
          </cell>
          <cell r="D79">
            <v>1750000</v>
          </cell>
          <cell r="E79" t="str">
            <v>REBOLETTI</v>
          </cell>
        </row>
        <row r="80">
          <cell r="C80" t="str">
            <v>145-22</v>
          </cell>
          <cell r="D80">
            <v>1760000</v>
          </cell>
          <cell r="E80" t="str">
            <v>STRICKLAND</v>
          </cell>
        </row>
        <row r="81">
          <cell r="C81" t="str">
            <v>116-22</v>
          </cell>
          <cell r="D81">
            <v>1750000</v>
          </cell>
          <cell r="E81" t="str">
            <v>REBOLETTI</v>
          </cell>
        </row>
        <row r="82">
          <cell r="C82" t="str">
            <v>152-22</v>
          </cell>
          <cell r="D82">
            <v>1510000</v>
          </cell>
          <cell r="E82" t="str">
            <v>COCA</v>
          </cell>
        </row>
        <row r="83">
          <cell r="C83" t="str">
            <v>121-22</v>
          </cell>
          <cell r="D83">
            <v>1780000</v>
          </cell>
          <cell r="E83" t="str">
            <v>DE LA ROSA</v>
          </cell>
        </row>
        <row r="84">
          <cell r="C84" t="str">
            <v>156-22</v>
          </cell>
          <cell r="D84">
            <v>1100000</v>
          </cell>
          <cell r="E84" t="str">
            <v>GEBRETEKLE</v>
          </cell>
        </row>
        <row r="85">
          <cell r="C85" t="str">
            <v>239-22</v>
          </cell>
          <cell r="D85">
            <v>1140000</v>
          </cell>
          <cell r="E85" t="str">
            <v>YOUNG</v>
          </cell>
        </row>
        <row r="86">
          <cell r="C86" t="str">
            <v>162-22</v>
          </cell>
          <cell r="D86">
            <v>1490000</v>
          </cell>
          <cell r="E86" t="str">
            <v>BUTLER</v>
          </cell>
        </row>
        <row r="87">
          <cell r="C87" t="str">
            <v>213-22</v>
          </cell>
          <cell r="D87">
            <v>1140000</v>
          </cell>
          <cell r="E87" t="str">
            <v>YOUNG</v>
          </cell>
        </row>
        <row r="88">
          <cell r="C88" t="str">
            <v>235-22</v>
          </cell>
          <cell r="D88">
            <v>1280000</v>
          </cell>
          <cell r="E88" t="str">
            <v>BARTLETT</v>
          </cell>
        </row>
        <row r="89">
          <cell r="C89" t="str">
            <v>190-22</v>
          </cell>
          <cell r="D89">
            <v>950000</v>
          </cell>
          <cell r="E89" t="str">
            <v>WEBSTER</v>
          </cell>
        </row>
        <row r="90">
          <cell r="C90" t="str">
            <v>158-22</v>
          </cell>
          <cell r="D90">
            <v>1830000</v>
          </cell>
          <cell r="E90" t="str">
            <v>YORK</v>
          </cell>
        </row>
        <row r="91">
          <cell r="C91" t="str">
            <v>111-22</v>
          </cell>
          <cell r="D91">
            <v>1100000</v>
          </cell>
          <cell r="E91" t="str">
            <v>GEBRETEKLE</v>
          </cell>
        </row>
        <row r="92">
          <cell r="C92" t="str">
            <v>167-22</v>
          </cell>
          <cell r="D92">
            <v>1260000</v>
          </cell>
          <cell r="E92" t="str">
            <v>ACKERMAN</v>
          </cell>
        </row>
        <row r="93">
          <cell r="C93" t="str">
            <v>160-22</v>
          </cell>
          <cell r="D93">
            <v>1750000</v>
          </cell>
          <cell r="E93" t="str">
            <v>REBOLETTI</v>
          </cell>
        </row>
        <row r="94">
          <cell r="C94" t="str">
            <v>230-22</v>
          </cell>
          <cell r="D94">
            <v>970000</v>
          </cell>
          <cell r="E94" t="str">
            <v>JACKSON</v>
          </cell>
        </row>
        <row r="95">
          <cell r="C95" t="str">
            <v>132-22</v>
          </cell>
          <cell r="D95">
            <v>1760000</v>
          </cell>
          <cell r="E95" t="str">
            <v>STRICKLAND</v>
          </cell>
        </row>
        <row r="96">
          <cell r="C96" t="str">
            <v>230-22</v>
          </cell>
          <cell r="D96">
            <v>970000</v>
          </cell>
          <cell r="E96" t="str">
            <v>JACKSON</v>
          </cell>
        </row>
        <row r="97">
          <cell r="C97" t="str">
            <v>127-22</v>
          </cell>
          <cell r="D97">
            <v>1300000</v>
          </cell>
          <cell r="E97" t="str">
            <v>LEVIN</v>
          </cell>
        </row>
        <row r="98">
          <cell r="C98" t="str">
            <v>175-22</v>
          </cell>
          <cell r="D98">
            <v>950000</v>
          </cell>
          <cell r="E98" t="str">
            <v>WEBSTER</v>
          </cell>
        </row>
        <row r="99">
          <cell r="C99" t="str">
            <v>124-22</v>
          </cell>
          <cell r="D99">
            <v>1510000</v>
          </cell>
          <cell r="E99" t="str">
            <v>COCA</v>
          </cell>
        </row>
        <row r="100">
          <cell r="C100" t="str">
            <v>187-22</v>
          </cell>
          <cell r="D100">
            <v>1830000</v>
          </cell>
          <cell r="E100" t="str">
            <v>YORK</v>
          </cell>
        </row>
        <row r="101">
          <cell r="C101" t="str">
            <v>114-22</v>
          </cell>
          <cell r="D101">
            <v>1300000</v>
          </cell>
          <cell r="E101" t="str">
            <v>LEVIN</v>
          </cell>
        </row>
        <row r="102">
          <cell r="C102" t="str">
            <v>197-22</v>
          </cell>
          <cell r="D102">
            <v>1260000</v>
          </cell>
          <cell r="E102" t="str">
            <v>ACKERMAN</v>
          </cell>
        </row>
        <row r="103">
          <cell r="C103" t="str">
            <v>227-22</v>
          </cell>
          <cell r="D103">
            <v>1280000</v>
          </cell>
          <cell r="E103" t="str">
            <v>BARTLETT</v>
          </cell>
        </row>
        <row r="104">
          <cell r="C104" t="str">
            <v>194-22</v>
          </cell>
          <cell r="D104">
            <v>1770000</v>
          </cell>
          <cell r="E104" t="str">
            <v>BRUDER</v>
          </cell>
        </row>
        <row r="105">
          <cell r="C105" t="str">
            <v>182-22</v>
          </cell>
          <cell r="D105">
            <v>1120000</v>
          </cell>
          <cell r="E105" t="str">
            <v>LOCKLEAR</v>
          </cell>
        </row>
        <row r="106">
          <cell r="C106" t="str">
            <v>207-22</v>
          </cell>
          <cell r="D106">
            <v>1770000</v>
          </cell>
          <cell r="E106" t="str">
            <v>BRUDER</v>
          </cell>
        </row>
        <row r="107">
          <cell r="C107" t="str">
            <v>170-22</v>
          </cell>
          <cell r="D107">
            <v>880000</v>
          </cell>
          <cell r="E107" t="str">
            <v>STEWART</v>
          </cell>
        </row>
        <row r="108">
          <cell r="C108" t="str">
            <v>209-22</v>
          </cell>
          <cell r="D108">
            <v>970000</v>
          </cell>
          <cell r="E108" t="str">
            <v>JACKSON</v>
          </cell>
        </row>
        <row r="109">
          <cell r="C109" t="str">
            <v>167-22</v>
          </cell>
          <cell r="D109">
            <v>1260000</v>
          </cell>
          <cell r="E109" t="str">
            <v>ACKERMAN</v>
          </cell>
        </row>
        <row r="110">
          <cell r="C110" t="str">
            <v>126-22</v>
          </cell>
          <cell r="D110">
            <v>1100000</v>
          </cell>
          <cell r="E110" t="str">
            <v>GEBRETEKLE</v>
          </cell>
        </row>
        <row r="111">
          <cell r="C111" t="str">
            <v>124-22</v>
          </cell>
          <cell r="D111">
            <v>1510000</v>
          </cell>
          <cell r="E111" t="str">
            <v>COCA</v>
          </cell>
        </row>
        <row r="112">
          <cell r="C112" t="str">
            <v>153-22</v>
          </cell>
          <cell r="D112">
            <v>1260000</v>
          </cell>
          <cell r="E112" t="str">
            <v>ACKERMAN</v>
          </cell>
        </row>
        <row r="113">
          <cell r="C113" t="str">
            <v>220-22</v>
          </cell>
          <cell r="D113">
            <v>1280000</v>
          </cell>
          <cell r="E113" t="str">
            <v>BARTLETT</v>
          </cell>
        </row>
        <row r="114">
          <cell r="C114" t="str">
            <v>221-22</v>
          </cell>
          <cell r="D114">
            <v>970000</v>
          </cell>
          <cell r="E114" t="str">
            <v>JACKSON</v>
          </cell>
        </row>
        <row r="115">
          <cell r="C115" t="str">
            <v>192-22</v>
          </cell>
          <cell r="D115">
            <v>1490000</v>
          </cell>
          <cell r="E115" t="str">
            <v>BUTLER</v>
          </cell>
        </row>
        <row r="116">
          <cell r="C116" t="str">
            <v>309-22</v>
          </cell>
          <cell r="D116">
            <v>970000</v>
          </cell>
          <cell r="E116" t="str">
            <v>JACKSON</v>
          </cell>
        </row>
        <row r="117">
          <cell r="C117" t="str">
            <v>191-22</v>
          </cell>
          <cell r="D117">
            <v>1490000</v>
          </cell>
          <cell r="E117" t="str">
            <v>BUTLER</v>
          </cell>
        </row>
        <row r="118">
          <cell r="C118" t="str">
            <v>133-22</v>
          </cell>
          <cell r="D118">
            <v>1430000</v>
          </cell>
          <cell r="E118" t="str">
            <v>LEDERHAUSE</v>
          </cell>
        </row>
        <row r="119">
          <cell r="C119" t="str">
            <v>189-22</v>
          </cell>
          <cell r="D119">
            <v>950000</v>
          </cell>
          <cell r="E119" t="str">
            <v>WEBSTER</v>
          </cell>
        </row>
        <row r="120">
          <cell r="C120" t="str">
            <v>185-22</v>
          </cell>
          <cell r="D120">
            <v>880000</v>
          </cell>
          <cell r="E120" t="str">
            <v>STEWART</v>
          </cell>
        </row>
        <row r="121">
          <cell r="C121" t="str">
            <v>180-22</v>
          </cell>
          <cell r="D121">
            <v>1770000</v>
          </cell>
          <cell r="E121" t="str">
            <v>BRUDER</v>
          </cell>
        </row>
        <row r="122">
          <cell r="C122" t="str">
            <v>224-22</v>
          </cell>
          <cell r="D122">
            <v>1140000</v>
          </cell>
          <cell r="E122" t="str">
            <v>YOUNG</v>
          </cell>
        </row>
        <row r="123">
          <cell r="C123" t="str">
            <v>135-22</v>
          </cell>
          <cell r="D123">
            <v>1780000</v>
          </cell>
          <cell r="E123" t="str">
            <v>DE LA ROSA</v>
          </cell>
        </row>
        <row r="124">
          <cell r="C124" t="str">
            <v>309-22</v>
          </cell>
          <cell r="D124">
            <v>970000</v>
          </cell>
          <cell r="E124" t="str">
            <v>JACKSON</v>
          </cell>
        </row>
        <row r="125">
          <cell r="C125" t="str">
            <v>109-22</v>
          </cell>
          <cell r="D125">
            <v>1510000</v>
          </cell>
          <cell r="E125" t="str">
            <v>COCA</v>
          </cell>
        </row>
        <row r="126">
          <cell r="C126" t="str">
            <v>107-22</v>
          </cell>
          <cell r="D126">
            <v>1780000</v>
          </cell>
          <cell r="E126" t="str">
            <v>DE LA ROSA</v>
          </cell>
        </row>
        <row r="127">
          <cell r="C127" t="str">
            <v>240-22</v>
          </cell>
          <cell r="D127">
            <v>1140000</v>
          </cell>
          <cell r="E127" t="str">
            <v>YOUNG</v>
          </cell>
        </row>
        <row r="128">
          <cell r="C128" t="str">
            <v>138-22</v>
          </cell>
          <cell r="D128">
            <v>1510000</v>
          </cell>
          <cell r="E128" t="str">
            <v>COCA</v>
          </cell>
        </row>
        <row r="129">
          <cell r="C129" t="str">
            <v>241-22</v>
          </cell>
          <cell r="D129">
            <v>1540000</v>
          </cell>
          <cell r="E129" t="str">
            <v>HELVIE</v>
          </cell>
        </row>
        <row r="130">
          <cell r="C130" t="str">
            <v>140-22</v>
          </cell>
          <cell r="D130">
            <v>1100000</v>
          </cell>
          <cell r="E130" t="str">
            <v>GEBRETEKLE</v>
          </cell>
        </row>
        <row r="131">
          <cell r="C131" t="str">
            <v>233-22</v>
          </cell>
          <cell r="D131">
            <v>1540000</v>
          </cell>
          <cell r="E131" t="str">
            <v>HELVIE</v>
          </cell>
        </row>
        <row r="132">
          <cell r="C132" t="str">
            <v>147-22</v>
          </cell>
          <cell r="D132">
            <v>1430000</v>
          </cell>
          <cell r="E132" t="str">
            <v>LEDERHAUSE</v>
          </cell>
        </row>
        <row r="133">
          <cell r="C133" t="str">
            <v>226-22</v>
          </cell>
          <cell r="D133">
            <v>1540000</v>
          </cell>
          <cell r="E133" t="str">
            <v>HELVIE</v>
          </cell>
        </row>
        <row r="134">
          <cell r="C134" t="str">
            <v>149-22</v>
          </cell>
          <cell r="D134">
            <v>1780000</v>
          </cell>
          <cell r="E134" t="str">
            <v>DE LA ROSA</v>
          </cell>
        </row>
        <row r="135">
          <cell r="C135" t="str">
            <v>224-22</v>
          </cell>
          <cell r="D135">
            <v>1140000</v>
          </cell>
          <cell r="E135" t="str">
            <v>YOUNG</v>
          </cell>
        </row>
        <row r="136">
          <cell r="C136" t="str">
            <v>169-22</v>
          </cell>
          <cell r="D136">
            <v>880000</v>
          </cell>
          <cell r="E136" t="str">
            <v>STEWART</v>
          </cell>
        </row>
        <row r="137">
          <cell r="C137" t="str">
            <v>215-22</v>
          </cell>
          <cell r="D137">
            <v>1500000</v>
          </cell>
          <cell r="E137" t="str">
            <v>GOODNIGHT</v>
          </cell>
        </row>
        <row r="138">
          <cell r="C138" t="str">
            <v>178-22</v>
          </cell>
          <cell r="D138">
            <v>1490000</v>
          </cell>
          <cell r="E138" t="str">
            <v>BUTLER</v>
          </cell>
        </row>
        <row r="139">
          <cell r="C139" t="str">
            <v>195-22</v>
          </cell>
          <cell r="D139">
            <v>1120000</v>
          </cell>
          <cell r="E139" t="str">
            <v>LOCKLEAR</v>
          </cell>
        </row>
        <row r="140">
          <cell r="C140" t="str">
            <v>186-22</v>
          </cell>
          <cell r="D140">
            <v>880000</v>
          </cell>
          <cell r="E140" t="str">
            <v>STEWART</v>
          </cell>
        </row>
        <row r="141">
          <cell r="C141" t="str">
            <v>177-22</v>
          </cell>
          <cell r="D141">
            <v>1490000</v>
          </cell>
          <cell r="E141" t="str">
            <v>BUTLER</v>
          </cell>
        </row>
        <row r="142">
          <cell r="C142" t="str">
            <v>193-22</v>
          </cell>
          <cell r="D142">
            <v>1770000</v>
          </cell>
          <cell r="E142" t="str">
            <v>BRUDER</v>
          </cell>
        </row>
        <row r="143">
          <cell r="C143" t="str">
            <v>150-22</v>
          </cell>
          <cell r="D143">
            <v>1780000</v>
          </cell>
          <cell r="E143" t="str">
            <v>DE LA ROSA</v>
          </cell>
        </row>
        <row r="144">
          <cell r="C144" t="str">
            <v>197-22</v>
          </cell>
          <cell r="D144">
            <v>1260000</v>
          </cell>
          <cell r="E144" t="str">
            <v>ACKERMAN</v>
          </cell>
        </row>
        <row r="145">
          <cell r="C145" t="str">
            <v>141-22</v>
          </cell>
          <cell r="D145">
            <v>1300000</v>
          </cell>
          <cell r="E145" t="str">
            <v>LEVIN</v>
          </cell>
        </row>
        <row r="146">
          <cell r="C146" t="str">
            <v>201-22</v>
          </cell>
          <cell r="D146">
            <v>1830000</v>
          </cell>
          <cell r="E146" t="str">
            <v>YORK</v>
          </cell>
        </row>
        <row r="147">
          <cell r="C147" t="str">
            <v>218-22</v>
          </cell>
          <cell r="D147">
            <v>1540000</v>
          </cell>
          <cell r="E147" t="str">
            <v>HELVIE</v>
          </cell>
        </row>
        <row r="148">
          <cell r="C148" t="str">
            <v>204-22</v>
          </cell>
          <cell r="D148">
            <v>950000</v>
          </cell>
          <cell r="E148" t="str">
            <v>WEBSTER</v>
          </cell>
        </row>
        <row r="149">
          <cell r="C149" t="str">
            <v>200-22</v>
          </cell>
          <cell r="D149">
            <v>880000</v>
          </cell>
          <cell r="E149" t="str">
            <v>STEWART</v>
          </cell>
        </row>
        <row r="150">
          <cell r="C150" t="str">
            <v>206-22</v>
          </cell>
          <cell r="D150">
            <v>1490000</v>
          </cell>
          <cell r="E150" t="str">
            <v>BUTLER</v>
          </cell>
        </row>
        <row r="151">
          <cell r="C151" t="str">
            <v>199-22</v>
          </cell>
          <cell r="D151">
            <v>880000</v>
          </cell>
          <cell r="E151" t="str">
            <v>STEWART</v>
          </cell>
        </row>
        <row r="152">
          <cell r="C152" t="str">
            <v>213-22</v>
          </cell>
          <cell r="D152">
            <v>880000</v>
          </cell>
          <cell r="E152" t="str">
            <v>STEWART</v>
          </cell>
        </row>
        <row r="153">
          <cell r="C153" t="str">
            <v>190-22</v>
          </cell>
          <cell r="D153">
            <v>950000</v>
          </cell>
          <cell r="E153" t="str">
            <v>WEBSTER</v>
          </cell>
        </row>
        <row r="154">
          <cell r="C154" t="str">
            <v>208-22</v>
          </cell>
          <cell r="D154">
            <v>1770000</v>
          </cell>
          <cell r="E154" t="str">
            <v>BRUDER</v>
          </cell>
        </row>
        <row r="155">
          <cell r="C155" t="str">
            <v>186-22</v>
          </cell>
          <cell r="D155">
            <v>880000</v>
          </cell>
          <cell r="E155" t="str">
            <v>STEWART</v>
          </cell>
        </row>
        <row r="156">
          <cell r="C156" t="str">
            <v>208-22</v>
          </cell>
          <cell r="D156">
            <v>1770000</v>
          </cell>
          <cell r="E156" t="str">
            <v>BRUDER</v>
          </cell>
        </row>
        <row r="157">
          <cell r="C157" t="str">
            <v>176-22</v>
          </cell>
          <cell r="D157">
            <v>950000</v>
          </cell>
          <cell r="E157" t="str">
            <v>WEBSTER</v>
          </cell>
        </row>
        <row r="158">
          <cell r="C158" t="str">
            <v>210-22</v>
          </cell>
          <cell r="D158">
            <v>970000</v>
          </cell>
          <cell r="E158" t="str">
            <v>JACKSON</v>
          </cell>
        </row>
        <row r="159">
          <cell r="C159" t="str">
            <v>179-22</v>
          </cell>
          <cell r="D159">
            <v>1770000</v>
          </cell>
          <cell r="E159" t="str">
            <v>BRUDER</v>
          </cell>
        </row>
        <row r="160">
          <cell r="C160" t="str">
            <v>214-22</v>
          </cell>
          <cell r="D160">
            <v>880000</v>
          </cell>
          <cell r="E160" t="str">
            <v>STEWART</v>
          </cell>
        </row>
        <row r="161">
          <cell r="C161" t="str">
            <v>166-22</v>
          </cell>
          <cell r="D161">
            <v>1120000</v>
          </cell>
          <cell r="E161" t="str">
            <v>LOCKLEAR</v>
          </cell>
        </row>
        <row r="162">
          <cell r="C162" t="str">
            <v>216-22</v>
          </cell>
          <cell r="D162">
            <v>1500000</v>
          </cell>
          <cell r="E162" t="str">
            <v>GOODNIGHT</v>
          </cell>
        </row>
        <row r="163">
          <cell r="C163" t="str">
            <v>154-22</v>
          </cell>
          <cell r="D163">
            <v>1260000</v>
          </cell>
          <cell r="E163" t="str">
            <v>ACKERMAN</v>
          </cell>
        </row>
        <row r="164">
          <cell r="C164" t="str">
            <v>218-22</v>
          </cell>
          <cell r="D164">
            <v>1540000</v>
          </cell>
          <cell r="E164" t="str">
            <v>HELVIE</v>
          </cell>
        </row>
        <row r="165">
          <cell r="C165" t="str">
            <v>144-22</v>
          </cell>
          <cell r="D165">
            <v>1750000</v>
          </cell>
          <cell r="E165" t="str">
            <v>REBOLETTI</v>
          </cell>
        </row>
        <row r="166">
          <cell r="C166" t="str">
            <v>223-22</v>
          </cell>
          <cell r="D166">
            <v>1140000</v>
          </cell>
          <cell r="E166" t="str">
            <v>YOUNG</v>
          </cell>
        </row>
        <row r="167">
          <cell r="C167" t="str">
            <v>142-22</v>
          </cell>
          <cell r="D167">
            <v>1300000</v>
          </cell>
          <cell r="E167" t="str">
            <v>LEVIN</v>
          </cell>
        </row>
        <row r="168">
          <cell r="C168" t="str">
            <v>226-22</v>
          </cell>
          <cell r="D168">
            <v>1540000</v>
          </cell>
          <cell r="E168" t="str">
            <v>HELVIE</v>
          </cell>
        </row>
        <row r="169">
          <cell r="C169" t="str">
            <v>141-22</v>
          </cell>
          <cell r="D169">
            <v>1300000</v>
          </cell>
          <cell r="E169" t="str">
            <v>LEVIN</v>
          </cell>
        </row>
        <row r="170">
          <cell r="C170" t="str">
            <v>231-22</v>
          </cell>
          <cell r="D170">
            <v>1140000</v>
          </cell>
          <cell r="E170" t="str">
            <v>YOUNG</v>
          </cell>
        </row>
        <row r="171">
          <cell r="C171" t="str">
            <v>129-22</v>
          </cell>
          <cell r="D171">
            <v>1750000</v>
          </cell>
          <cell r="E171" t="str">
            <v>REBOLETTI</v>
          </cell>
        </row>
        <row r="172">
          <cell r="C172" t="str">
            <v>228-22</v>
          </cell>
          <cell r="D172">
            <v>1280000</v>
          </cell>
          <cell r="E172" t="str">
            <v>BARTLETT</v>
          </cell>
        </row>
        <row r="173">
          <cell r="C173" t="str">
            <v>125-22</v>
          </cell>
          <cell r="D173">
            <v>1100000</v>
          </cell>
          <cell r="E173" t="str">
            <v>GEBRETEKLE</v>
          </cell>
        </row>
        <row r="174">
          <cell r="C174" t="str">
            <v>230-22</v>
          </cell>
          <cell r="D174">
            <v>970000</v>
          </cell>
          <cell r="E174" t="str">
            <v>JACKSON</v>
          </cell>
        </row>
        <row r="175">
          <cell r="C175" t="str">
            <v>103-22</v>
          </cell>
          <cell r="D175">
            <v>1760000</v>
          </cell>
          <cell r="E175" t="str">
            <v>STRICKLAND</v>
          </cell>
        </row>
        <row r="176">
          <cell r="C176" t="str">
            <v>238-22</v>
          </cell>
          <cell r="D176">
            <v>970000</v>
          </cell>
          <cell r="E176" t="str">
            <v>JACKSON</v>
          </cell>
        </row>
        <row r="177">
          <cell r="C177" t="str">
            <v>118-22</v>
          </cell>
          <cell r="D177">
            <v>1760000</v>
          </cell>
          <cell r="E177" t="str">
            <v>STRICKLAND</v>
          </cell>
        </row>
        <row r="178">
          <cell r="C178" t="str">
            <v>244-22</v>
          </cell>
          <cell r="D178">
            <v>1280000</v>
          </cell>
          <cell r="E178" t="str">
            <v>BARTLETT</v>
          </cell>
        </row>
        <row r="179">
          <cell r="C179" t="str">
            <v>157-22</v>
          </cell>
          <cell r="D179">
            <v>1830000</v>
          </cell>
          <cell r="E179" t="str">
            <v>YORK</v>
          </cell>
        </row>
        <row r="181">
          <cell r="C181" t="str">
            <v>156-19</v>
          </cell>
          <cell r="D181">
            <v>1100000</v>
          </cell>
          <cell r="E181" t="str">
            <v>GEBRETEKLE</v>
          </cell>
        </row>
        <row r="182">
          <cell r="C182" t="str">
            <v>178-19</v>
          </cell>
          <cell r="D182">
            <v>1280000</v>
          </cell>
          <cell r="E182" t="str">
            <v>BARTLETT</v>
          </cell>
        </row>
        <row r="183">
          <cell r="C183" t="str">
            <v>170-19</v>
          </cell>
          <cell r="D183">
            <v>1770000</v>
          </cell>
          <cell r="E183" t="str">
            <v>BRUDER</v>
          </cell>
        </row>
        <row r="184">
          <cell r="C184" t="str">
            <v>179-19</v>
          </cell>
          <cell r="D184">
            <v>1090000</v>
          </cell>
          <cell r="E184" t="str">
            <v>SPECTOR</v>
          </cell>
        </row>
        <row r="185">
          <cell r="C185" t="str">
            <v>183-19</v>
          </cell>
          <cell r="D185">
            <v>1290000</v>
          </cell>
          <cell r="E185" t="str">
            <v>COOLAHAN</v>
          </cell>
        </row>
        <row r="186">
          <cell r="C186" t="str">
            <v>REBOLETTI-19</v>
          </cell>
          <cell r="D186">
            <v>1750000</v>
          </cell>
          <cell r="E186" t="str">
            <v>REBOLETTI</v>
          </cell>
        </row>
        <row r="187">
          <cell r="C187" t="str">
            <v>185-19</v>
          </cell>
          <cell r="D187">
            <v>1780000</v>
          </cell>
          <cell r="E187" t="str">
            <v>DE LA ROSA</v>
          </cell>
        </row>
        <row r="188">
          <cell r="C188" t="str">
            <v>173-19</v>
          </cell>
          <cell r="D188">
            <v>1140000</v>
          </cell>
          <cell r="E188" t="str">
            <v>YOUNG</v>
          </cell>
        </row>
        <row r="189">
          <cell r="C189" t="str">
            <v>192-19</v>
          </cell>
          <cell r="D189">
            <v>1280000</v>
          </cell>
          <cell r="E189" t="str">
            <v>BARTLETT</v>
          </cell>
        </row>
        <row r="190">
          <cell r="C190" t="str">
            <v>162-19</v>
          </cell>
          <cell r="D190">
            <v>1090000</v>
          </cell>
          <cell r="E190" t="str">
            <v>SPECTOR</v>
          </cell>
        </row>
        <row r="191">
          <cell r="C191" t="str">
            <v>198-19</v>
          </cell>
          <cell r="D191">
            <v>1290000</v>
          </cell>
          <cell r="E191" t="str">
            <v>COOLAHAN</v>
          </cell>
        </row>
        <row r="192">
          <cell r="C192" t="str">
            <v>159-19</v>
          </cell>
          <cell r="D192">
            <v>1200000</v>
          </cell>
          <cell r="E192" t="str">
            <v>CUSHING</v>
          </cell>
        </row>
        <row r="193">
          <cell r="C193" t="str">
            <v>198-19</v>
          </cell>
          <cell r="D193">
            <v>1290000</v>
          </cell>
          <cell r="E193" t="str">
            <v>COOLAHAN</v>
          </cell>
        </row>
        <row r="194">
          <cell r="C194" t="str">
            <v>204-19</v>
          </cell>
          <cell r="D194">
            <v>1140000</v>
          </cell>
          <cell r="E194" t="str">
            <v>YOUNG</v>
          </cell>
        </row>
        <row r="195">
          <cell r="C195" t="str">
            <v>216-19</v>
          </cell>
          <cell r="D195">
            <v>1770000</v>
          </cell>
          <cell r="E195" t="str">
            <v>BRUDER</v>
          </cell>
        </row>
        <row r="196">
          <cell r="C196" t="str">
            <v>203-19</v>
          </cell>
          <cell r="D196">
            <v>1140000</v>
          </cell>
          <cell r="E196" t="str">
            <v>YOUNG</v>
          </cell>
        </row>
        <row r="197">
          <cell r="C197" t="str">
            <v>233-19</v>
          </cell>
          <cell r="D197">
            <v>1840000</v>
          </cell>
          <cell r="E197" t="str">
            <v>CANFIELD</v>
          </cell>
        </row>
        <row r="198">
          <cell r="C198" t="str">
            <v>186-19</v>
          </cell>
          <cell r="D198">
            <v>1780000</v>
          </cell>
          <cell r="E198" t="str">
            <v>DE LA ROSA</v>
          </cell>
        </row>
        <row r="199">
          <cell r="C199" t="str">
            <v>108-20</v>
          </cell>
          <cell r="D199">
            <v>1110000</v>
          </cell>
          <cell r="E199" t="str">
            <v>STARKS</v>
          </cell>
        </row>
        <row r="200">
          <cell r="C200" t="str">
            <v>134-19</v>
          </cell>
          <cell r="D200">
            <v>1430000</v>
          </cell>
          <cell r="E200" t="str">
            <v>LEDERHAUSE</v>
          </cell>
        </row>
        <row r="201">
          <cell r="C201" t="str">
            <v>116-20</v>
          </cell>
          <cell r="D201">
            <v>1360000</v>
          </cell>
          <cell r="E201" t="str">
            <v>SANTIZO</v>
          </cell>
        </row>
        <row r="202">
          <cell r="C202" t="str">
            <v>102-19</v>
          </cell>
          <cell r="D202">
            <v>1300000</v>
          </cell>
          <cell r="E202" t="str">
            <v>LEVIN</v>
          </cell>
        </row>
        <row r="203">
          <cell r="C203" t="str">
            <v>174-19</v>
          </cell>
          <cell r="D203">
            <v>1140000</v>
          </cell>
          <cell r="E203" t="str">
            <v>YOUNG</v>
          </cell>
        </row>
        <row r="204">
          <cell r="C204" t="str">
            <v>103-19</v>
          </cell>
          <cell r="D204">
            <v>1110000</v>
          </cell>
          <cell r="E204" t="str">
            <v>STARKS</v>
          </cell>
        </row>
        <row r="205">
          <cell r="C205" t="str">
            <v>207-19</v>
          </cell>
          <cell r="D205">
            <v>1090000</v>
          </cell>
          <cell r="E205" t="str">
            <v>SPECTOR</v>
          </cell>
        </row>
        <row r="206">
          <cell r="C206" t="str">
            <v>226-19</v>
          </cell>
          <cell r="D206">
            <v>1840000</v>
          </cell>
          <cell r="E206" t="str">
            <v>CANFIELD</v>
          </cell>
        </row>
        <row r="207">
          <cell r="C207" t="str">
            <v>241-19</v>
          </cell>
          <cell r="D207">
            <v>1840000</v>
          </cell>
          <cell r="E207" t="str">
            <v>CANFIELD</v>
          </cell>
        </row>
        <row r="208">
          <cell r="C208" t="str">
            <v>225-19</v>
          </cell>
          <cell r="D208">
            <v>1840000</v>
          </cell>
          <cell r="E208" t="str">
            <v>CANFIELD</v>
          </cell>
        </row>
        <row r="209">
          <cell r="C209" t="str">
            <v>311-19</v>
          </cell>
          <cell r="D209">
            <v>1820000</v>
          </cell>
          <cell r="E209" t="str">
            <v>ADANE</v>
          </cell>
        </row>
        <row r="210">
          <cell r="C210" t="str">
            <v>222-19</v>
          </cell>
          <cell r="D210">
            <v>1830000</v>
          </cell>
          <cell r="E210" t="str">
            <v>YORK</v>
          </cell>
        </row>
        <row r="211">
          <cell r="C211" t="str">
            <v>146-19</v>
          </cell>
          <cell r="D211">
            <v>1110000</v>
          </cell>
          <cell r="E211" t="str">
            <v>STARKS</v>
          </cell>
        </row>
        <row r="212">
          <cell r="C212" t="str">
            <v>216-19</v>
          </cell>
          <cell r="D212">
            <v>1770000</v>
          </cell>
          <cell r="E212" t="str">
            <v>BRUDER</v>
          </cell>
        </row>
        <row r="213">
          <cell r="C213" t="str">
            <v>146-19</v>
          </cell>
          <cell r="D213">
            <v>1110000</v>
          </cell>
          <cell r="E213" t="str">
            <v>STARKS</v>
          </cell>
        </row>
        <row r="214">
          <cell r="C214" t="str">
            <v>215-19</v>
          </cell>
          <cell r="D214">
            <v>1770000</v>
          </cell>
          <cell r="E214" t="str">
            <v>BRUDER</v>
          </cell>
        </row>
        <row r="215">
          <cell r="C215" t="str">
            <v>166-19</v>
          </cell>
          <cell r="D215">
            <v>1780000</v>
          </cell>
          <cell r="E215" t="str">
            <v>DE LA ROSA</v>
          </cell>
        </row>
        <row r="216">
          <cell r="C216" t="str">
            <v>208-19</v>
          </cell>
          <cell r="D216">
            <v>1090000</v>
          </cell>
          <cell r="E216" t="str">
            <v>SPECTOR</v>
          </cell>
        </row>
        <row r="217">
          <cell r="C217" t="str">
            <v>180-19</v>
          </cell>
          <cell r="D217">
            <v>1090000</v>
          </cell>
          <cell r="E217" t="str">
            <v>SPECTOR</v>
          </cell>
        </row>
        <row r="218">
          <cell r="C218" t="str">
            <v>213-19</v>
          </cell>
          <cell r="D218">
            <v>1820000</v>
          </cell>
          <cell r="E218" t="str">
            <v>ADANE</v>
          </cell>
        </row>
        <row r="219">
          <cell r="C219" t="str">
            <v>184-19</v>
          </cell>
          <cell r="D219">
            <v>1290000</v>
          </cell>
          <cell r="E219" t="str">
            <v>COOLAHAN</v>
          </cell>
        </row>
        <row r="220">
          <cell r="C220" t="str">
            <v>202-19</v>
          </cell>
          <cell r="D220">
            <v>1770000</v>
          </cell>
          <cell r="E220" t="str">
            <v>BRUDER</v>
          </cell>
        </row>
        <row r="221">
          <cell r="C221" t="str">
            <v>186-19</v>
          </cell>
          <cell r="D221">
            <v>1780000</v>
          </cell>
          <cell r="E221" t="str">
            <v>DE LA ROSA</v>
          </cell>
        </row>
        <row r="222">
          <cell r="C222" t="str">
            <v>195-19</v>
          </cell>
          <cell r="D222">
            <v>880000</v>
          </cell>
          <cell r="E222" t="str">
            <v>STEWART</v>
          </cell>
        </row>
        <row r="223">
          <cell r="C223" t="str">
            <v>195-19</v>
          </cell>
          <cell r="D223">
            <v>880000</v>
          </cell>
          <cell r="E223" t="str">
            <v>STEWART</v>
          </cell>
        </row>
        <row r="224">
          <cell r="C224" t="str">
            <v>184-19</v>
          </cell>
          <cell r="D224">
            <v>1290000</v>
          </cell>
          <cell r="E224" t="str">
            <v>COOLAHAN</v>
          </cell>
        </row>
        <row r="225">
          <cell r="C225" t="str">
            <v>206-19</v>
          </cell>
          <cell r="D225">
            <v>1280000</v>
          </cell>
          <cell r="E225" t="str">
            <v>BARTLETT</v>
          </cell>
        </row>
        <row r="226">
          <cell r="C226" t="str">
            <v>187-19</v>
          </cell>
          <cell r="D226">
            <v>1770000</v>
          </cell>
          <cell r="E226" t="str">
            <v>BRUDER</v>
          </cell>
        </row>
        <row r="227">
          <cell r="C227" t="str">
            <v>210-19</v>
          </cell>
          <cell r="D227">
            <v>1830000</v>
          </cell>
          <cell r="E227" t="str">
            <v>YORK</v>
          </cell>
        </row>
        <row r="228">
          <cell r="C228" t="str">
            <v>174-19</v>
          </cell>
          <cell r="D228">
            <v>1140000</v>
          </cell>
          <cell r="E228" t="str">
            <v>YOUNG</v>
          </cell>
        </row>
        <row r="229">
          <cell r="C229" t="str">
            <v>234-19</v>
          </cell>
          <cell r="D229">
            <v>1840000</v>
          </cell>
          <cell r="E229" t="str">
            <v>CANFIELD</v>
          </cell>
        </row>
        <row r="230">
          <cell r="C230" t="str">
            <v>168-19</v>
          </cell>
          <cell r="D230">
            <v>1290000</v>
          </cell>
          <cell r="E230" t="str">
            <v>COOLAHAN</v>
          </cell>
        </row>
        <row r="231">
          <cell r="C231" t="str">
            <v>242-19</v>
          </cell>
          <cell r="D231">
            <v>1840000</v>
          </cell>
          <cell r="E231" t="str">
            <v>CANFIELD</v>
          </cell>
        </row>
        <row r="232">
          <cell r="C232" t="str">
            <v>152-19</v>
          </cell>
          <cell r="D232">
            <v>1800000</v>
          </cell>
          <cell r="E232" t="str">
            <v>CHANDLER</v>
          </cell>
        </row>
        <row r="233">
          <cell r="C233" t="str">
            <v>105-20</v>
          </cell>
          <cell r="D233">
            <v>1740000</v>
          </cell>
          <cell r="E233" t="str">
            <v>STORY</v>
          </cell>
        </row>
        <row r="234">
          <cell r="C234" t="str">
            <v>139-19</v>
          </cell>
          <cell r="D234">
            <v>1100000</v>
          </cell>
          <cell r="E234" t="str">
            <v>GEBRETEKLE</v>
          </cell>
        </row>
        <row r="235">
          <cell r="C235" t="str">
            <v>224-18</v>
          </cell>
          <cell r="D235">
            <v>1820000</v>
          </cell>
          <cell r="E235" t="str">
            <v>ADANE</v>
          </cell>
        </row>
        <row r="236">
          <cell r="C236" t="str">
            <v>110-19</v>
          </cell>
          <cell r="D236">
            <v>1800000</v>
          </cell>
          <cell r="E236" t="str">
            <v>CHANDLER</v>
          </cell>
        </row>
        <row r="237">
          <cell r="C237" t="str">
            <v>103-19</v>
          </cell>
          <cell r="D237">
            <v>1110000</v>
          </cell>
          <cell r="E237" t="str">
            <v>STARKS</v>
          </cell>
        </row>
        <row r="238">
          <cell r="C238" t="str">
            <v>243-18</v>
          </cell>
          <cell r="D238">
            <v>1810000</v>
          </cell>
          <cell r="E238" t="str">
            <v>NEWELL</v>
          </cell>
        </row>
        <row r="239">
          <cell r="C239" t="str">
            <v>118-19</v>
          </cell>
          <cell r="D239">
            <v>1110000</v>
          </cell>
          <cell r="E239" t="str">
            <v>STARKS</v>
          </cell>
        </row>
        <row r="240">
          <cell r="C240" t="str">
            <v>305-18</v>
          </cell>
          <cell r="D240">
            <v>970000</v>
          </cell>
          <cell r="E240" t="str">
            <v>JACKSON</v>
          </cell>
        </row>
        <row r="241">
          <cell r="C241" t="str">
            <v>120-19</v>
          </cell>
          <cell r="D241">
            <v>1430000</v>
          </cell>
          <cell r="E241" t="str">
            <v>LEDERHAUSE</v>
          </cell>
        </row>
        <row r="242">
          <cell r="C242" t="str">
            <v>214-18</v>
          </cell>
          <cell r="D242">
            <v>1820000</v>
          </cell>
          <cell r="E242" t="str">
            <v>ADANE</v>
          </cell>
        </row>
        <row r="243">
          <cell r="C243" t="str">
            <v>142-19</v>
          </cell>
          <cell r="D243">
            <v>1300000</v>
          </cell>
          <cell r="E243" t="str">
            <v>LEVIN</v>
          </cell>
        </row>
        <row r="244">
          <cell r="C244" t="str">
            <v>214-18</v>
          </cell>
          <cell r="D244">
            <v>1820000</v>
          </cell>
          <cell r="E244" t="str">
            <v>ADANE</v>
          </cell>
        </row>
        <row r="245">
          <cell r="C245" t="str">
            <v>157-19</v>
          </cell>
          <cell r="D245">
            <v>880000</v>
          </cell>
          <cell r="E245" t="str">
            <v>STEWART</v>
          </cell>
        </row>
        <row r="246">
          <cell r="C246" t="str">
            <v>101-19</v>
          </cell>
          <cell r="D246">
            <v>1300000</v>
          </cell>
          <cell r="E246" t="str">
            <v>LEVIN</v>
          </cell>
        </row>
        <row r="247">
          <cell r="C247" t="str">
            <v>188-19</v>
          </cell>
          <cell r="D247">
            <v>1770000</v>
          </cell>
          <cell r="E247" t="str">
            <v>BRUDER</v>
          </cell>
        </row>
        <row r="248">
          <cell r="C248" t="str">
            <v>225-18</v>
          </cell>
          <cell r="D248">
            <v>1410000</v>
          </cell>
          <cell r="E248" t="str">
            <v>GOLIGHTLY</v>
          </cell>
        </row>
        <row r="249">
          <cell r="C249" t="str">
            <v>194-19</v>
          </cell>
          <cell r="D249">
            <v>1090000</v>
          </cell>
          <cell r="E249" t="str">
            <v>SPECTOR</v>
          </cell>
        </row>
        <row r="250">
          <cell r="C250" t="str">
            <v>236-19</v>
          </cell>
          <cell r="D250">
            <v>1810000</v>
          </cell>
          <cell r="E250" t="str">
            <v>NEWELL</v>
          </cell>
        </row>
        <row r="251">
          <cell r="C251" t="str">
            <v>218-18</v>
          </cell>
          <cell r="D251">
            <v>1410000</v>
          </cell>
          <cell r="E251" t="str">
            <v>GOLIGHTLY</v>
          </cell>
        </row>
        <row r="252">
          <cell r="C252" t="str">
            <v>229-19</v>
          </cell>
          <cell r="D252">
            <v>1830000</v>
          </cell>
          <cell r="E252" t="str">
            <v>YORK</v>
          </cell>
        </row>
        <row r="253">
          <cell r="C253" t="str">
            <v>104-19</v>
          </cell>
          <cell r="D253">
            <v>1110000</v>
          </cell>
          <cell r="E253" t="str">
            <v>STARKS</v>
          </cell>
        </row>
        <row r="254">
          <cell r="C254" t="str">
            <v>211-19</v>
          </cell>
          <cell r="D254">
            <v>1290000</v>
          </cell>
          <cell r="E254" t="str">
            <v>COOLAHAN</v>
          </cell>
        </row>
        <row r="255">
          <cell r="C255" t="str">
            <v>131-19</v>
          </cell>
          <cell r="D255">
            <v>1110000</v>
          </cell>
          <cell r="E255" t="str">
            <v>STARKS</v>
          </cell>
        </row>
        <row r="256">
          <cell r="C256" t="str">
            <v>200-19</v>
          </cell>
          <cell r="D256">
            <v>1780000</v>
          </cell>
          <cell r="E256" t="str">
            <v>DE LA ROSA</v>
          </cell>
        </row>
        <row r="257">
          <cell r="C257" t="str">
            <v>153-19</v>
          </cell>
          <cell r="D257">
            <v>1770000</v>
          </cell>
          <cell r="E257" t="str">
            <v>BRUDER</v>
          </cell>
        </row>
        <row r="258">
          <cell r="C258" t="str">
            <v>178-19</v>
          </cell>
          <cell r="D258">
            <v>1280000</v>
          </cell>
          <cell r="E258" t="str">
            <v>BARTLETT</v>
          </cell>
        </row>
        <row r="259">
          <cell r="C259" t="str">
            <v>150-19</v>
          </cell>
          <cell r="D259">
            <v>1760000</v>
          </cell>
          <cell r="E259" t="str">
            <v>STRICKLAND</v>
          </cell>
        </row>
        <row r="260">
          <cell r="C260" t="str">
            <v>REBOLETTI-19</v>
          </cell>
          <cell r="D260">
            <v>1750000</v>
          </cell>
          <cell r="E260" t="str">
            <v>REBOLETTI</v>
          </cell>
        </row>
        <row r="261">
          <cell r="C261" t="str">
            <v>152-19</v>
          </cell>
          <cell r="D261">
            <v>1800000</v>
          </cell>
          <cell r="E261" t="str">
            <v>CHANDLER</v>
          </cell>
        </row>
        <row r="262">
          <cell r="C262" t="str">
            <v>144-19</v>
          </cell>
          <cell r="D262">
            <v>1200000</v>
          </cell>
          <cell r="E262" t="str">
            <v>CUSHING</v>
          </cell>
        </row>
        <row r="263">
          <cell r="C263" t="str">
            <v>154-19</v>
          </cell>
          <cell r="D263">
            <v>1770000</v>
          </cell>
          <cell r="E263" t="str">
            <v>BRUDER</v>
          </cell>
        </row>
        <row r="264">
          <cell r="C264" t="str">
            <v>149-19</v>
          </cell>
          <cell r="D264">
            <v>1760000</v>
          </cell>
          <cell r="E264" t="str">
            <v>STRICKLAND</v>
          </cell>
        </row>
        <row r="265">
          <cell r="C265" t="str">
            <v>170-19</v>
          </cell>
          <cell r="D265">
            <v>1770000</v>
          </cell>
          <cell r="E265" t="str">
            <v>BRUDER</v>
          </cell>
        </row>
        <row r="266">
          <cell r="C266" t="str">
            <v>145-19</v>
          </cell>
          <cell r="D266">
            <v>1110000</v>
          </cell>
          <cell r="E266" t="str">
            <v>STARKS</v>
          </cell>
        </row>
        <row r="267">
          <cell r="C267" t="str">
            <v>241-18</v>
          </cell>
          <cell r="D267">
            <v>1410000</v>
          </cell>
          <cell r="E267" t="str">
            <v>GOLIGHTLY</v>
          </cell>
        </row>
        <row r="268">
          <cell r="C268" t="str">
            <v>141-19</v>
          </cell>
          <cell r="D268">
            <v>1300000</v>
          </cell>
          <cell r="E268" t="str">
            <v>LEVIN</v>
          </cell>
        </row>
        <row r="269">
          <cell r="C269" t="str">
            <v>147-19</v>
          </cell>
          <cell r="D269">
            <v>1430000</v>
          </cell>
          <cell r="E269" t="str">
            <v>LEDERHAUSE</v>
          </cell>
        </row>
        <row r="270">
          <cell r="C270" t="str">
            <v>126-19</v>
          </cell>
          <cell r="D270">
            <v>1100000</v>
          </cell>
          <cell r="E270" t="str">
            <v>GEBRETEKLE</v>
          </cell>
        </row>
        <row r="271">
          <cell r="C271" t="str">
            <v>146-19</v>
          </cell>
          <cell r="D271">
            <v>1110000</v>
          </cell>
          <cell r="E271" t="str">
            <v>STARKS</v>
          </cell>
        </row>
        <row r="272">
          <cell r="C272" t="str">
            <v>107-19</v>
          </cell>
          <cell r="D272">
            <v>1760000</v>
          </cell>
          <cell r="E272" t="str">
            <v>STRICKLAND</v>
          </cell>
        </row>
        <row r="273">
          <cell r="C273" t="str">
            <v>REBOLETTI-19</v>
          </cell>
          <cell r="D273">
            <v>1750000</v>
          </cell>
          <cell r="E273" t="str">
            <v>REBOLETTI</v>
          </cell>
        </row>
        <row r="274">
          <cell r="C274" t="str">
            <v>243-19</v>
          </cell>
          <cell r="D274">
            <v>1810000</v>
          </cell>
          <cell r="E274" t="str">
            <v>NEWELL</v>
          </cell>
        </row>
        <row r="275">
          <cell r="C275" t="str">
            <v>186-19</v>
          </cell>
          <cell r="D275">
            <v>1780000</v>
          </cell>
          <cell r="E275" t="str">
            <v>DE LA ROSA</v>
          </cell>
        </row>
        <row r="276">
          <cell r="C276" t="str">
            <v>219-19</v>
          </cell>
          <cell r="D276">
            <v>1810000</v>
          </cell>
          <cell r="E276" t="str">
            <v>NEWELL</v>
          </cell>
        </row>
        <row r="277">
          <cell r="C277" t="str">
            <v>188-19</v>
          </cell>
          <cell r="D277">
            <v>1770000</v>
          </cell>
          <cell r="E277" t="str">
            <v>BRUDER</v>
          </cell>
        </row>
        <row r="278">
          <cell r="C278" t="str">
            <v>219-19</v>
          </cell>
          <cell r="D278">
            <v>1810000</v>
          </cell>
          <cell r="E278" t="str">
            <v>NEWELL</v>
          </cell>
        </row>
        <row r="279">
          <cell r="C279" t="str">
            <v>239-18</v>
          </cell>
          <cell r="D279">
            <v>1820000</v>
          </cell>
          <cell r="E279" t="str">
            <v>ADANE</v>
          </cell>
        </row>
        <row r="280">
          <cell r="C280" t="str">
            <v>212-19</v>
          </cell>
          <cell r="D280">
            <v>1290000</v>
          </cell>
          <cell r="E280" t="str">
            <v>COOLAHAN</v>
          </cell>
        </row>
        <row r="281">
          <cell r="C281" t="str">
            <v>308-19</v>
          </cell>
          <cell r="D281">
            <v>1800000</v>
          </cell>
          <cell r="E281" t="str">
            <v>CHANDLER</v>
          </cell>
        </row>
        <row r="282">
          <cell r="C282" t="str">
            <v>201-19</v>
          </cell>
          <cell r="D282">
            <v>1770000</v>
          </cell>
          <cell r="E282" t="str">
            <v>BRUDER</v>
          </cell>
        </row>
        <row r="283">
          <cell r="C283" t="str">
            <v>109-19</v>
          </cell>
          <cell r="D283">
            <v>1800000</v>
          </cell>
          <cell r="E283" t="str">
            <v>CHANDLER</v>
          </cell>
        </row>
        <row r="284">
          <cell r="C284" t="str">
            <v>160-19</v>
          </cell>
          <cell r="D284">
            <v>1200000</v>
          </cell>
          <cell r="E284" t="str">
            <v>CUSHING</v>
          </cell>
        </row>
        <row r="285">
          <cell r="C285" t="str">
            <v>127-19</v>
          </cell>
          <cell r="D285">
            <v>1300000</v>
          </cell>
          <cell r="E285" t="str">
            <v>LEVIN</v>
          </cell>
        </row>
        <row r="286">
          <cell r="C286" t="str">
            <v>161-19</v>
          </cell>
          <cell r="D286">
            <v>1090000</v>
          </cell>
          <cell r="E286" t="str">
            <v>SPECTOR</v>
          </cell>
        </row>
        <row r="287">
          <cell r="C287" t="str">
            <v>129-19</v>
          </cell>
          <cell r="D287">
            <v>1200000</v>
          </cell>
          <cell r="E287" t="str">
            <v>CUSHING</v>
          </cell>
        </row>
        <row r="288">
          <cell r="C288" t="str">
            <v>138-19</v>
          </cell>
          <cell r="D288">
            <v>1800000</v>
          </cell>
          <cell r="E288" t="str">
            <v>CHANDLER</v>
          </cell>
        </row>
        <row r="289">
          <cell r="C289" t="str">
            <v>143-19</v>
          </cell>
          <cell r="D289">
            <v>1200000</v>
          </cell>
          <cell r="E289" t="str">
            <v>CUSHING</v>
          </cell>
        </row>
        <row r="290">
          <cell r="C290" t="str">
            <v>110-20</v>
          </cell>
          <cell r="D290">
            <v>1750000</v>
          </cell>
          <cell r="E290" t="str">
            <v>REBOLETTI</v>
          </cell>
        </row>
        <row r="291">
          <cell r="C291" t="str">
            <v>235-18</v>
          </cell>
          <cell r="D291">
            <v>1810000</v>
          </cell>
          <cell r="E291" t="str">
            <v>NEWELL</v>
          </cell>
        </row>
        <row r="292">
          <cell r="C292" t="str">
            <v>115-20</v>
          </cell>
          <cell r="D292">
            <v>1360000</v>
          </cell>
          <cell r="E292" t="str">
            <v>SANTIZO</v>
          </cell>
        </row>
        <row r="293">
          <cell r="C293" t="str">
            <v>111-19</v>
          </cell>
          <cell r="D293">
            <v>1100000</v>
          </cell>
          <cell r="E293" t="str">
            <v>GEBRETEKLE</v>
          </cell>
        </row>
        <row r="294">
          <cell r="C294" t="str">
            <v>221-19</v>
          </cell>
          <cell r="D294">
            <v>1830000</v>
          </cell>
          <cell r="E294" t="str">
            <v>YORK</v>
          </cell>
        </row>
        <row r="295">
          <cell r="C295" t="str">
            <v>115-19</v>
          </cell>
          <cell r="D295">
            <v>1200000</v>
          </cell>
          <cell r="E295" t="str">
            <v>CUSHING</v>
          </cell>
        </row>
        <row r="296">
          <cell r="C296" t="str">
            <v>132-19</v>
          </cell>
          <cell r="D296">
            <v>1110000</v>
          </cell>
          <cell r="E296" t="str">
            <v>STARKS</v>
          </cell>
        </row>
        <row r="297">
          <cell r="C297" t="str">
            <v>132-19</v>
          </cell>
          <cell r="D297">
            <v>1110000</v>
          </cell>
          <cell r="E297" t="str">
            <v>STARKS</v>
          </cell>
        </row>
        <row r="298">
          <cell r="C298" t="str">
            <v>128-19</v>
          </cell>
          <cell r="D298">
            <v>1300000</v>
          </cell>
          <cell r="E298" t="str">
            <v>LEVIN</v>
          </cell>
        </row>
        <row r="299">
          <cell r="C299" t="str">
            <v>140-19</v>
          </cell>
          <cell r="D299">
            <v>1100000</v>
          </cell>
          <cell r="E299" t="str">
            <v>GEBRETEKLE</v>
          </cell>
        </row>
        <row r="300">
          <cell r="C300" t="str">
            <v>133-19</v>
          </cell>
          <cell r="D300">
            <v>1430000</v>
          </cell>
          <cell r="E300" t="str">
            <v>LEDERHAUSE</v>
          </cell>
        </row>
        <row r="301">
          <cell r="C301" t="str">
            <v>161-19</v>
          </cell>
          <cell r="D301">
            <v>1090000</v>
          </cell>
          <cell r="E301" t="str">
            <v>SPECTOR</v>
          </cell>
        </row>
        <row r="302">
          <cell r="C302" t="str">
            <v>244-18</v>
          </cell>
          <cell r="D302">
            <v>1810000</v>
          </cell>
          <cell r="E302" t="str">
            <v>NEWELL</v>
          </cell>
        </row>
        <row r="303">
          <cell r="C303" t="str">
            <v>160-19</v>
          </cell>
          <cell r="D303">
            <v>1200000</v>
          </cell>
          <cell r="E303" t="str">
            <v>CUSHING</v>
          </cell>
        </row>
        <row r="304">
          <cell r="C304" t="str">
            <v>238-19</v>
          </cell>
          <cell r="D304">
            <v>1830000</v>
          </cell>
          <cell r="E304" t="str">
            <v>YORK</v>
          </cell>
        </row>
        <row r="305">
          <cell r="C305" t="str">
            <v>203-19</v>
          </cell>
          <cell r="D305">
            <v>1140000</v>
          </cell>
          <cell r="E305" t="str">
            <v>YOUNG</v>
          </cell>
        </row>
        <row r="306">
          <cell r="C306" t="str">
            <v>235-19</v>
          </cell>
          <cell r="D306">
            <v>1810000</v>
          </cell>
          <cell r="E306" t="str">
            <v>NEWELL</v>
          </cell>
        </row>
        <row r="307">
          <cell r="C307" t="str">
            <v>240-19</v>
          </cell>
          <cell r="D307">
            <v>1820000</v>
          </cell>
          <cell r="E307" t="str">
            <v>ADANE</v>
          </cell>
        </row>
        <row r="308">
          <cell r="C308" t="str">
            <v>204-19</v>
          </cell>
          <cell r="D308">
            <v>1140000</v>
          </cell>
          <cell r="E308" t="str">
            <v>YOUNG</v>
          </cell>
        </row>
        <row r="309">
          <cell r="C309" t="str">
            <v>107-20</v>
          </cell>
          <cell r="D309">
            <v>1110000</v>
          </cell>
          <cell r="E309" t="str">
            <v>STARKS</v>
          </cell>
        </row>
        <row r="310">
          <cell r="C310" t="str">
            <v>181-19</v>
          </cell>
          <cell r="D310">
            <v>880000</v>
          </cell>
          <cell r="E310" t="str">
            <v>STEWART</v>
          </cell>
        </row>
        <row r="311">
          <cell r="C311" t="str">
            <v>111-20</v>
          </cell>
          <cell r="D311">
            <v>1760000</v>
          </cell>
          <cell r="E311" t="str">
            <v>STRICKLAND</v>
          </cell>
        </row>
        <row r="312">
          <cell r="C312" t="str">
            <v>177-19</v>
          </cell>
          <cell r="D312">
            <v>1280000</v>
          </cell>
          <cell r="E312" t="str">
            <v>BARTLETT</v>
          </cell>
        </row>
        <row r="313">
          <cell r="C313" t="str">
            <v>204-19</v>
          </cell>
          <cell r="D313">
            <v>1140000</v>
          </cell>
          <cell r="E313" t="str">
            <v>YOUNG</v>
          </cell>
        </row>
        <row r="314">
          <cell r="C314" t="str">
            <v>167-19</v>
          </cell>
          <cell r="D314">
            <v>1770000</v>
          </cell>
          <cell r="E314" t="str">
            <v>BRUDER</v>
          </cell>
        </row>
        <row r="315">
          <cell r="C315" t="str">
            <v>216-19</v>
          </cell>
          <cell r="D315">
            <v>1770000</v>
          </cell>
          <cell r="E315" t="str">
            <v>BRUDER</v>
          </cell>
        </row>
        <row r="316">
          <cell r="C316" t="str">
            <v>163-19</v>
          </cell>
          <cell r="D316">
            <v>1780000</v>
          </cell>
          <cell r="E316" t="str">
            <v>DE LA ROSA</v>
          </cell>
        </row>
        <row r="317">
          <cell r="C317" t="str">
            <v>231-19</v>
          </cell>
          <cell r="D317">
            <v>1820000</v>
          </cell>
          <cell r="E317" t="str">
            <v>ADANE</v>
          </cell>
        </row>
        <row r="318">
          <cell r="C318" t="str">
            <v>240-18</v>
          </cell>
          <cell r="D318">
            <v>1820000</v>
          </cell>
          <cell r="E318" t="str">
            <v>ADANE</v>
          </cell>
        </row>
        <row r="319">
          <cell r="C319" t="str">
            <v>232-19</v>
          </cell>
          <cell r="D319">
            <v>1820000</v>
          </cell>
          <cell r="E319" t="str">
            <v>ADANE</v>
          </cell>
        </row>
        <row r="320">
          <cell r="C320" t="str">
            <v>103-20</v>
          </cell>
          <cell r="D320">
            <v>1480000</v>
          </cell>
          <cell r="E320" t="str">
            <v>STURGEON</v>
          </cell>
        </row>
        <row r="321">
          <cell r="C321" t="str">
            <v>117-20</v>
          </cell>
          <cell r="D321">
            <v>1480000</v>
          </cell>
          <cell r="E321" t="str">
            <v>STURGEON</v>
          </cell>
        </row>
        <row r="322">
          <cell r="C322" t="str">
            <v>204-19</v>
          </cell>
          <cell r="D322">
            <v>1140000</v>
          </cell>
          <cell r="E322" t="str">
            <v>YOUNG</v>
          </cell>
        </row>
        <row r="323">
          <cell r="C323" t="str">
            <v>200-19</v>
          </cell>
          <cell r="D323">
            <v>1780000</v>
          </cell>
          <cell r="E323" t="str">
            <v>DE LA ROSA</v>
          </cell>
        </row>
        <row r="324">
          <cell r="C324" t="str">
            <v>196-19</v>
          </cell>
          <cell r="D324">
            <v>880000</v>
          </cell>
          <cell r="E324" t="str">
            <v>STEWART</v>
          </cell>
        </row>
        <row r="325">
          <cell r="C325" t="str">
            <v>212-19</v>
          </cell>
          <cell r="D325">
            <v>1290000</v>
          </cell>
          <cell r="E325" t="str">
            <v>COOLAHAN</v>
          </cell>
        </row>
        <row r="326">
          <cell r="C326" t="str">
            <v>181-19</v>
          </cell>
          <cell r="D326">
            <v>880000</v>
          </cell>
          <cell r="E326" t="str">
            <v>STEWART</v>
          </cell>
        </row>
        <row r="327">
          <cell r="C327" t="str">
            <v>218-19</v>
          </cell>
          <cell r="D327">
            <v>1840000</v>
          </cell>
          <cell r="E327" t="str">
            <v>CANFIELD</v>
          </cell>
        </row>
        <row r="328">
          <cell r="C328" t="str">
            <v>173-19</v>
          </cell>
          <cell r="D328">
            <v>1140000</v>
          </cell>
          <cell r="E328" t="str">
            <v>YOUNG</v>
          </cell>
        </row>
        <row r="329">
          <cell r="C329" t="str">
            <v>218-19</v>
          </cell>
          <cell r="D329">
            <v>1840000</v>
          </cell>
          <cell r="E329" t="str">
            <v>CANFIELD</v>
          </cell>
        </row>
        <row r="330">
          <cell r="C330" t="str">
            <v>108-19</v>
          </cell>
          <cell r="D330">
            <v>1760000</v>
          </cell>
          <cell r="E330" t="str">
            <v>STRICKLAND</v>
          </cell>
        </row>
        <row r="331">
          <cell r="C331" t="str">
            <v>114-20</v>
          </cell>
          <cell r="D331">
            <v>1430000</v>
          </cell>
          <cell r="E331" t="str">
            <v>LEDERHAUSE</v>
          </cell>
        </row>
        <row r="332">
          <cell r="C332" t="str">
            <v>113-19</v>
          </cell>
          <cell r="D332">
            <v>1300000</v>
          </cell>
          <cell r="E332" t="str">
            <v>LEVIN</v>
          </cell>
        </row>
        <row r="333">
          <cell r="C333" t="str">
            <v>209-19</v>
          </cell>
          <cell r="D333">
            <v>1830000</v>
          </cell>
          <cell r="E333" t="str">
            <v>YORK</v>
          </cell>
        </row>
        <row r="334">
          <cell r="C334" t="str">
            <v>238-18</v>
          </cell>
          <cell r="D334">
            <v>1280000</v>
          </cell>
          <cell r="E334" t="str">
            <v>BARTLETT</v>
          </cell>
        </row>
        <row r="335">
          <cell r="C335" t="str">
            <v>219-19</v>
          </cell>
          <cell r="D335">
            <v>1810000</v>
          </cell>
          <cell r="E335" t="str">
            <v>NEWELL</v>
          </cell>
        </row>
        <row r="336">
          <cell r="C336" t="str">
            <v>232-18</v>
          </cell>
          <cell r="D336">
            <v>1820000</v>
          </cell>
          <cell r="E336" t="str">
            <v>ADANE</v>
          </cell>
        </row>
        <row r="337">
          <cell r="C337" t="str">
            <v>218-19</v>
          </cell>
          <cell r="D337">
            <v>1840000</v>
          </cell>
          <cell r="E337" t="str">
            <v>CANFIELD</v>
          </cell>
        </row>
        <row r="338">
          <cell r="C338" t="str">
            <v>227-18</v>
          </cell>
          <cell r="D338">
            <v>1810000</v>
          </cell>
          <cell r="E338" t="str">
            <v>NEWELL</v>
          </cell>
        </row>
        <row r="339">
          <cell r="C339" t="str">
            <v>223-19</v>
          </cell>
          <cell r="D339">
            <v>1820000</v>
          </cell>
          <cell r="E339" t="str">
            <v>ADANE</v>
          </cell>
        </row>
        <row r="340">
          <cell r="C340" t="str">
            <v>221-18</v>
          </cell>
          <cell r="D340">
            <v>1280000</v>
          </cell>
          <cell r="E340" t="str">
            <v>BARTLETT</v>
          </cell>
        </row>
        <row r="341">
          <cell r="C341" t="str">
            <v>227-19</v>
          </cell>
          <cell r="D341">
            <v>1810000</v>
          </cell>
          <cell r="E341" t="str">
            <v>NEWELL</v>
          </cell>
        </row>
        <row r="342">
          <cell r="C342" t="str">
            <v>151-19</v>
          </cell>
          <cell r="D342">
            <v>1800000</v>
          </cell>
          <cell r="E342" t="str">
            <v>CHANDLER</v>
          </cell>
        </row>
      </sheetData>
      <sheetData sheetId="4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218-22</v>
          </cell>
          <cell r="D1">
            <v>1540000</v>
          </cell>
          <cell r="E1" t="str">
            <v>HELVIE</v>
          </cell>
        </row>
        <row r="2">
          <cell r="C2" t="str">
            <v>232-23</v>
          </cell>
          <cell r="D2">
            <v>970000</v>
          </cell>
          <cell r="E2" t="str">
            <v>JACKSON</v>
          </cell>
        </row>
        <row r="3">
          <cell r="C3" t="str">
            <v>231-22</v>
          </cell>
          <cell r="D3">
            <v>1140000</v>
          </cell>
          <cell r="E3" t="str">
            <v>YOUNG</v>
          </cell>
        </row>
        <row r="4">
          <cell r="C4" t="str">
            <v>125-23</v>
          </cell>
          <cell r="D4">
            <v>1780000</v>
          </cell>
          <cell r="E4" t="str">
            <v>DE LA ROSA</v>
          </cell>
        </row>
        <row r="5">
          <cell r="C5" t="str">
            <v>173-23</v>
          </cell>
          <cell r="D5">
            <v>950000</v>
          </cell>
          <cell r="E5" t="str">
            <v>WEBSTER</v>
          </cell>
        </row>
        <row r="6">
          <cell r="C6" t="str">
            <v>119-23</v>
          </cell>
          <cell r="D6">
            <v>1090000</v>
          </cell>
          <cell r="E6" t="str">
            <v>SPECTOR</v>
          </cell>
        </row>
        <row r="7">
          <cell r="C7" t="str">
            <v>160-23</v>
          </cell>
          <cell r="D7">
            <v>1460000</v>
          </cell>
          <cell r="E7" t="str">
            <v>NELSON</v>
          </cell>
        </row>
        <row r="8">
          <cell r="C8" t="str">
            <v>168-23</v>
          </cell>
          <cell r="D8">
            <v>1510000</v>
          </cell>
          <cell r="E8" t="str">
            <v>COCA</v>
          </cell>
        </row>
        <row r="9">
          <cell r="C9" t="str">
            <v>200-23</v>
          </cell>
          <cell r="D9">
            <v>1190000</v>
          </cell>
          <cell r="E9" t="str">
            <v>BRANNON</v>
          </cell>
        </row>
        <row r="10">
          <cell r="C10" t="str">
            <v>237-23</v>
          </cell>
          <cell r="D10">
            <v>1800000</v>
          </cell>
          <cell r="E10" t="str">
            <v>CHANDLER</v>
          </cell>
        </row>
        <row r="11">
          <cell r="C11" t="str">
            <v>126-23</v>
          </cell>
          <cell r="D11">
            <v>1780000</v>
          </cell>
          <cell r="E11" t="str">
            <v>DE LA ROSA</v>
          </cell>
        </row>
        <row r="12">
          <cell r="C12" t="str">
            <v>157-23</v>
          </cell>
          <cell r="D12">
            <v>1190000</v>
          </cell>
          <cell r="E12" t="str">
            <v>BRANNON</v>
          </cell>
        </row>
        <row r="13">
          <cell r="C13" t="str">
            <v>120-23</v>
          </cell>
          <cell r="D13">
            <v>1090000</v>
          </cell>
          <cell r="E13" t="str">
            <v>SPECTOR</v>
          </cell>
        </row>
        <row r="14">
          <cell r="C14" t="str">
            <v>193-23</v>
          </cell>
          <cell r="D14">
            <v>1120000</v>
          </cell>
          <cell r="E14" t="str">
            <v>LOCKLEAR</v>
          </cell>
        </row>
        <row r="15">
          <cell r="C15" t="str">
            <v>234-23</v>
          </cell>
          <cell r="D15">
            <v>1750000</v>
          </cell>
          <cell r="E15" t="str">
            <v>REBOLETTI</v>
          </cell>
        </row>
        <row r="16">
          <cell r="C16" t="str">
            <v>211-23</v>
          </cell>
          <cell r="D16">
            <v>890000</v>
          </cell>
          <cell r="E16" t="str">
            <v>LOZA</v>
          </cell>
        </row>
        <row r="17">
          <cell r="C17" t="str">
            <v>225-22</v>
          </cell>
          <cell r="D17">
            <v>1540000</v>
          </cell>
          <cell r="E17" t="str">
            <v>HELVIE</v>
          </cell>
        </row>
        <row r="18">
          <cell r="C18" t="str">
            <v>231-23</v>
          </cell>
          <cell r="D18">
            <v>970000</v>
          </cell>
          <cell r="E18" t="str">
            <v>JACKSON</v>
          </cell>
        </row>
        <row r="19">
          <cell r="C19" t="str">
            <v>225-23</v>
          </cell>
          <cell r="D19">
            <v>1750000</v>
          </cell>
          <cell r="E19" t="str">
            <v>REBOLETTI</v>
          </cell>
        </row>
        <row r="20">
          <cell r="C20" t="str">
            <v>234-22</v>
          </cell>
          <cell r="D20">
            <v>1540000</v>
          </cell>
          <cell r="E20" t="str">
            <v>HELVIE</v>
          </cell>
        </row>
        <row r="21">
          <cell r="C21" t="str">
            <v>221-23</v>
          </cell>
          <cell r="D21">
            <v>1800000</v>
          </cell>
          <cell r="E21" t="str">
            <v>CHANDLER</v>
          </cell>
        </row>
        <row r="22">
          <cell r="C22" t="str">
            <v>131-23</v>
          </cell>
          <cell r="D22">
            <v>1480000</v>
          </cell>
          <cell r="E22" t="str">
            <v>STURGEON</v>
          </cell>
        </row>
        <row r="23">
          <cell r="C23" t="str">
            <v>212-23</v>
          </cell>
          <cell r="D23">
            <v>890000</v>
          </cell>
          <cell r="E23" t="str">
            <v>LOZA</v>
          </cell>
        </row>
        <row r="24">
          <cell r="C24" t="str">
            <v>150-23</v>
          </cell>
          <cell r="D24">
            <v>1290000</v>
          </cell>
          <cell r="E24" t="str">
            <v>COOLAHAN</v>
          </cell>
        </row>
        <row r="25">
          <cell r="C25" t="str">
            <v>181-23</v>
          </cell>
          <cell r="D25">
            <v>1510000</v>
          </cell>
          <cell r="E25" t="str">
            <v>COCA</v>
          </cell>
        </row>
        <row r="26">
          <cell r="C26" t="str">
            <v>161-23</v>
          </cell>
          <cell r="D26">
            <v>1470000</v>
          </cell>
          <cell r="E26" t="str">
            <v>RIVERA</v>
          </cell>
        </row>
        <row r="27">
          <cell r="C27" t="str">
            <v>170-23</v>
          </cell>
          <cell r="D27">
            <v>890000</v>
          </cell>
          <cell r="E27" t="str">
            <v>LOZA</v>
          </cell>
        </row>
        <row r="28">
          <cell r="C28" t="str">
            <v>191-23</v>
          </cell>
          <cell r="D28">
            <v>1820000</v>
          </cell>
          <cell r="E28" t="str">
            <v>ADANE</v>
          </cell>
        </row>
        <row r="29">
          <cell r="C29" t="str">
            <v>141-23</v>
          </cell>
          <cell r="D29">
            <v>1300000</v>
          </cell>
          <cell r="E29" t="str">
            <v>LEVIN</v>
          </cell>
        </row>
        <row r="30">
          <cell r="C30" t="str">
            <v>218-23</v>
          </cell>
          <cell r="D30">
            <v>1750000</v>
          </cell>
          <cell r="E30" t="str">
            <v>REBOLETTI</v>
          </cell>
        </row>
        <row r="31">
          <cell r="C31" t="str">
            <v>121-23</v>
          </cell>
          <cell r="D31">
            <v>1200000</v>
          </cell>
          <cell r="E31" t="str">
            <v>CUSHING</v>
          </cell>
        </row>
        <row r="32">
          <cell r="C32" t="str">
            <v>233-23</v>
          </cell>
          <cell r="D32">
            <v>1750000</v>
          </cell>
          <cell r="E32" t="str">
            <v>REBOLETTI</v>
          </cell>
        </row>
        <row r="33">
          <cell r="C33" t="str">
            <v>239-22</v>
          </cell>
          <cell r="D33">
            <v>1140000</v>
          </cell>
          <cell r="E33" t="str">
            <v>YOUNG</v>
          </cell>
        </row>
        <row r="34">
          <cell r="C34" t="str">
            <v>133-23</v>
          </cell>
          <cell r="D34">
            <v>900000</v>
          </cell>
          <cell r="E34" t="str">
            <v>ROCHA</v>
          </cell>
        </row>
        <row r="35">
          <cell r="C35" t="str">
            <v>222-22</v>
          </cell>
          <cell r="D35">
            <v>970000</v>
          </cell>
          <cell r="E35" t="str">
            <v>JACKSON</v>
          </cell>
        </row>
        <row r="36">
          <cell r="C36" t="str">
            <v>134-23</v>
          </cell>
          <cell r="D36">
            <v>900000</v>
          </cell>
          <cell r="E36" t="str">
            <v>ROCHA</v>
          </cell>
        </row>
        <row r="37">
          <cell r="C37" t="str">
            <v>102-24</v>
          </cell>
          <cell r="D37">
            <v>1480000</v>
          </cell>
          <cell r="E37" t="str">
            <v>STURGEON</v>
          </cell>
        </row>
        <row r="38">
          <cell r="C38" t="str">
            <v>169-23</v>
          </cell>
          <cell r="D38">
            <v>890000</v>
          </cell>
          <cell r="E38" t="str">
            <v>LOZA</v>
          </cell>
        </row>
        <row r="39">
          <cell r="C39" t="str">
            <v>207-23</v>
          </cell>
          <cell r="D39">
            <v>1120000</v>
          </cell>
          <cell r="E39" t="str">
            <v>LOCKLEAR</v>
          </cell>
        </row>
        <row r="40">
          <cell r="C40" t="str">
            <v>105-24</v>
          </cell>
          <cell r="D40">
            <v>900000</v>
          </cell>
          <cell r="E40" t="str">
            <v>ROCHA</v>
          </cell>
        </row>
        <row r="41">
          <cell r="C41" t="str">
            <v>162-23</v>
          </cell>
          <cell r="D41">
            <v>1470000</v>
          </cell>
          <cell r="E41" t="str">
            <v>RIVERA</v>
          </cell>
        </row>
        <row r="42">
          <cell r="C42" t="str">
            <v>123-24</v>
          </cell>
          <cell r="D42">
            <v>1260000</v>
          </cell>
          <cell r="E42" t="str">
            <v>ACKERMAN</v>
          </cell>
        </row>
        <row r="43">
          <cell r="C43" t="str">
            <v>148-23</v>
          </cell>
          <cell r="D43">
            <v>900000</v>
          </cell>
          <cell r="E43" t="str">
            <v>ROCHA</v>
          </cell>
        </row>
        <row r="44">
          <cell r="C44" t="str">
            <v>112-24</v>
          </cell>
          <cell r="D44">
            <v>1780000</v>
          </cell>
          <cell r="E44" t="str">
            <v>DE LA ROSA</v>
          </cell>
        </row>
        <row r="45">
          <cell r="C45" t="str">
            <v>118-24</v>
          </cell>
          <cell r="D45">
            <v>1290000</v>
          </cell>
          <cell r="E45" t="str">
            <v>COOLAHAN</v>
          </cell>
        </row>
        <row r="46">
          <cell r="C46" t="str">
            <v>101-24</v>
          </cell>
          <cell r="D46">
            <v>1480000</v>
          </cell>
          <cell r="E46" t="str">
            <v>STURGEON</v>
          </cell>
        </row>
        <row r="47">
          <cell r="C47" t="str">
            <v>227-23</v>
          </cell>
          <cell r="D47">
            <v>1280000</v>
          </cell>
          <cell r="E47" t="str">
            <v>BARTLETT</v>
          </cell>
        </row>
        <row r="48">
          <cell r="C48" t="str">
            <v>244-23</v>
          </cell>
          <cell r="D48">
            <v>1280000</v>
          </cell>
          <cell r="E48" t="str">
            <v>BARTLETT</v>
          </cell>
        </row>
        <row r="49">
          <cell r="C49" t="str">
            <v>189-23</v>
          </cell>
          <cell r="D49">
            <v>1470000</v>
          </cell>
          <cell r="E49" t="str">
            <v>RIVERA</v>
          </cell>
        </row>
        <row r="50">
          <cell r="C50" t="str">
            <v>109-24</v>
          </cell>
          <cell r="D50">
            <v>1260000</v>
          </cell>
          <cell r="E50" t="str">
            <v>ACKERMAN</v>
          </cell>
        </row>
        <row r="51">
          <cell r="C51" t="str">
            <v>129-23</v>
          </cell>
          <cell r="D51">
            <v>1460000</v>
          </cell>
          <cell r="E51" t="str">
            <v>NELSON</v>
          </cell>
        </row>
        <row r="52">
          <cell r="C52" t="str">
            <v>237-22</v>
          </cell>
          <cell r="D52">
            <v>970000</v>
          </cell>
          <cell r="E52" t="str">
            <v>JACKSON</v>
          </cell>
        </row>
        <row r="53">
          <cell r="C53" t="str">
            <v>242-23</v>
          </cell>
          <cell r="D53">
            <v>1750000</v>
          </cell>
          <cell r="E53" t="str">
            <v>REBOLETTI</v>
          </cell>
        </row>
        <row r="54">
          <cell r="C54" t="str">
            <v>242-22</v>
          </cell>
          <cell r="D54">
            <v>1540000</v>
          </cell>
          <cell r="E54" t="str">
            <v>HELVIE</v>
          </cell>
        </row>
        <row r="55">
          <cell r="C55" t="str">
            <v>239-23</v>
          </cell>
          <cell r="D55">
            <v>970000</v>
          </cell>
          <cell r="E55" t="str">
            <v>JACKSON</v>
          </cell>
        </row>
        <row r="56">
          <cell r="C56" t="str">
            <v>242-22</v>
          </cell>
          <cell r="D56">
            <v>1540000</v>
          </cell>
          <cell r="E56" t="str">
            <v>HELVIE</v>
          </cell>
        </row>
        <row r="57">
          <cell r="C57" t="str">
            <v>206-23</v>
          </cell>
          <cell r="D57">
            <v>1820000</v>
          </cell>
          <cell r="E57" t="str">
            <v>ADANE</v>
          </cell>
        </row>
        <row r="58">
          <cell r="C58" t="str">
            <v>137-23</v>
          </cell>
          <cell r="D58">
            <v>1090000</v>
          </cell>
          <cell r="E58" t="str">
            <v>SPECTOR</v>
          </cell>
        </row>
        <row r="59">
          <cell r="C59" t="str">
            <v>186-23</v>
          </cell>
          <cell r="D59">
            <v>1190000</v>
          </cell>
          <cell r="E59" t="str">
            <v>BRANNON</v>
          </cell>
        </row>
        <row r="60">
          <cell r="C60" t="str">
            <v>232-22</v>
          </cell>
          <cell r="D60">
            <v>1140000</v>
          </cell>
          <cell r="E60" t="str">
            <v>YOUNG</v>
          </cell>
        </row>
        <row r="61">
          <cell r="C61" t="str">
            <v>164-23</v>
          </cell>
          <cell r="D61">
            <v>1820000</v>
          </cell>
          <cell r="E61" t="str">
            <v>ADANE</v>
          </cell>
        </row>
        <row r="62">
          <cell r="C62" t="str">
            <v>105-23</v>
          </cell>
          <cell r="D62">
            <v>900000</v>
          </cell>
          <cell r="E62" t="str">
            <v>ROCHA</v>
          </cell>
        </row>
        <row r="63">
          <cell r="C63" t="str">
            <v>159-23</v>
          </cell>
          <cell r="D63">
            <v>1460000</v>
          </cell>
          <cell r="E63" t="str">
            <v>NELSON</v>
          </cell>
        </row>
        <row r="64">
          <cell r="C64" t="str">
            <v>116-23</v>
          </cell>
          <cell r="D64">
            <v>900000</v>
          </cell>
          <cell r="E64" t="str">
            <v>ROCHA</v>
          </cell>
        </row>
        <row r="65">
          <cell r="C65" t="str">
            <v>142-23</v>
          </cell>
          <cell r="D65">
            <v>1300000</v>
          </cell>
          <cell r="E65" t="str">
            <v>LEVIN</v>
          </cell>
        </row>
        <row r="66">
          <cell r="C66" t="str">
            <v>235-22</v>
          </cell>
          <cell r="D66">
            <v>1280000</v>
          </cell>
          <cell r="E66" t="str">
            <v>BARTLETT</v>
          </cell>
        </row>
        <row r="67">
          <cell r="C67" t="str">
            <v>113-24</v>
          </cell>
          <cell r="D67">
            <v>1480000</v>
          </cell>
          <cell r="E67" t="str">
            <v>STURGEON</v>
          </cell>
        </row>
        <row r="68">
          <cell r="C68" t="str">
            <v>230-22</v>
          </cell>
          <cell r="D68">
            <v>970000</v>
          </cell>
          <cell r="E68" t="str">
            <v>JACKSON</v>
          </cell>
        </row>
        <row r="69">
          <cell r="C69" t="str">
            <v>104-24</v>
          </cell>
          <cell r="D69">
            <v>1290000</v>
          </cell>
          <cell r="E69" t="str">
            <v>COOLAHAN</v>
          </cell>
        </row>
        <row r="70">
          <cell r="C70" t="str">
            <v>230-22</v>
          </cell>
          <cell r="D70">
            <v>970000</v>
          </cell>
          <cell r="E70" t="str">
            <v>JACKSON</v>
          </cell>
        </row>
        <row r="71">
          <cell r="C71" t="str">
            <v>182-23</v>
          </cell>
          <cell r="D71">
            <v>1510000</v>
          </cell>
          <cell r="E71" t="str">
            <v>COCA</v>
          </cell>
        </row>
        <row r="72">
          <cell r="C72" t="str">
            <v>110-23</v>
          </cell>
          <cell r="D72">
            <v>1300000</v>
          </cell>
          <cell r="E72" t="str">
            <v>LEVIN</v>
          </cell>
        </row>
        <row r="73">
          <cell r="C73" t="str">
            <v>185-23</v>
          </cell>
          <cell r="D73">
            <v>1190000</v>
          </cell>
          <cell r="E73" t="str">
            <v>BRANNON</v>
          </cell>
        </row>
        <row r="74">
          <cell r="C74" t="str">
            <v>309-22</v>
          </cell>
          <cell r="D74">
            <v>970000</v>
          </cell>
          <cell r="E74" t="str">
            <v>JACKSON</v>
          </cell>
        </row>
        <row r="75">
          <cell r="C75" t="str">
            <v>172-23</v>
          </cell>
          <cell r="D75">
            <v>1190000</v>
          </cell>
          <cell r="E75" t="str">
            <v>BRANNON</v>
          </cell>
        </row>
        <row r="76">
          <cell r="C76" t="str">
            <v>224-22</v>
          </cell>
          <cell r="D76">
            <v>1140000</v>
          </cell>
          <cell r="E76" t="str">
            <v>YOUNG</v>
          </cell>
        </row>
        <row r="77">
          <cell r="C77" t="str">
            <v>134-23</v>
          </cell>
          <cell r="D77">
            <v>900000</v>
          </cell>
          <cell r="E77" t="str">
            <v>ROCHA</v>
          </cell>
        </row>
        <row r="78">
          <cell r="C78" t="str">
            <v>309-22</v>
          </cell>
          <cell r="D78">
            <v>970000</v>
          </cell>
          <cell r="E78" t="str">
            <v>JACKSON</v>
          </cell>
        </row>
        <row r="79">
          <cell r="C79" t="str">
            <v>243-23</v>
          </cell>
          <cell r="D79">
            <v>1280000</v>
          </cell>
          <cell r="E79" t="str">
            <v>BARTLETT</v>
          </cell>
        </row>
        <row r="80">
          <cell r="C80" t="str">
            <v>132-23</v>
          </cell>
          <cell r="D80">
            <v>1480000</v>
          </cell>
          <cell r="E80" t="str">
            <v>STURGEON</v>
          </cell>
        </row>
        <row r="81">
          <cell r="C81" t="str">
            <v>203-23</v>
          </cell>
          <cell r="D81">
            <v>1470000</v>
          </cell>
          <cell r="E81" t="str">
            <v>RIVERA</v>
          </cell>
        </row>
        <row r="82">
          <cell r="C82" t="str">
            <v>194-23</v>
          </cell>
          <cell r="D82">
            <v>1120000</v>
          </cell>
          <cell r="E82" t="str">
            <v>LOCKLEAR</v>
          </cell>
        </row>
        <row r="83">
          <cell r="C83" t="str">
            <v>174-23</v>
          </cell>
          <cell r="D83">
            <v>950000</v>
          </cell>
          <cell r="E83" t="str">
            <v>WEBSTER</v>
          </cell>
        </row>
        <row r="84">
          <cell r="C84" t="str">
            <v>110-24</v>
          </cell>
          <cell r="D84">
            <v>1260000</v>
          </cell>
          <cell r="E84" t="str">
            <v>ACKERMAN</v>
          </cell>
        </row>
        <row r="85">
          <cell r="C85" t="str">
            <v>242-22</v>
          </cell>
          <cell r="D85">
            <v>1540000</v>
          </cell>
          <cell r="E85" t="str">
            <v>HELVIE</v>
          </cell>
        </row>
        <row r="86">
          <cell r="C86" t="str">
            <v>121-24</v>
          </cell>
          <cell r="D86">
            <v>1100000</v>
          </cell>
          <cell r="E86" t="str">
            <v>GEBRETEKLE</v>
          </cell>
        </row>
        <row r="87">
          <cell r="C87" t="str">
            <v>243-22</v>
          </cell>
          <cell r="D87">
            <v>1280000</v>
          </cell>
          <cell r="E87" t="str">
            <v>BARTLETT</v>
          </cell>
        </row>
        <row r="88">
          <cell r="C88" t="str">
            <v>171-23</v>
          </cell>
          <cell r="D88">
            <v>1190000</v>
          </cell>
          <cell r="E88" t="str">
            <v>BRANNON</v>
          </cell>
        </row>
        <row r="89">
          <cell r="C89" t="str">
            <v>122-24</v>
          </cell>
          <cell r="D89">
            <v>1100000</v>
          </cell>
          <cell r="E89" t="str">
            <v>GEBRETEKLE</v>
          </cell>
        </row>
        <row r="90">
          <cell r="C90" t="str">
            <v>192-23</v>
          </cell>
          <cell r="D90">
            <v>1820000</v>
          </cell>
          <cell r="E90" t="str">
            <v>ADANE</v>
          </cell>
        </row>
        <row r="91">
          <cell r="C91" t="str">
            <v>240-23</v>
          </cell>
          <cell r="D91">
            <v>970000</v>
          </cell>
          <cell r="E91" t="str">
            <v>JACKSON</v>
          </cell>
        </row>
        <row r="92">
          <cell r="C92" t="str">
            <v>145-23</v>
          </cell>
          <cell r="D92">
            <v>1480000</v>
          </cell>
          <cell r="E92" t="str">
            <v>STURGEON</v>
          </cell>
        </row>
        <row r="93">
          <cell r="C93" t="str">
            <v>238-23</v>
          </cell>
          <cell r="D93">
            <v>1800000</v>
          </cell>
          <cell r="E93" t="str">
            <v>CHANDLER</v>
          </cell>
        </row>
        <row r="94">
          <cell r="C94" t="str">
            <v>155-23</v>
          </cell>
          <cell r="D94">
            <v>1780000</v>
          </cell>
          <cell r="E94" t="str">
            <v>DE LA ROSA</v>
          </cell>
        </row>
        <row r="95">
          <cell r="C95" t="str">
            <v>228-23</v>
          </cell>
          <cell r="D95">
            <v>1280000</v>
          </cell>
          <cell r="E95" t="str">
            <v>BARTLETT</v>
          </cell>
        </row>
        <row r="96">
          <cell r="C96" t="str">
            <v>175-23</v>
          </cell>
          <cell r="D96">
            <v>1470000</v>
          </cell>
          <cell r="E96" t="str">
            <v>RIVERA</v>
          </cell>
        </row>
        <row r="97">
          <cell r="C97" t="str">
            <v>217-23</v>
          </cell>
          <cell r="D97">
            <v>1750000</v>
          </cell>
          <cell r="E97" t="str">
            <v>REBOLETTI</v>
          </cell>
        </row>
        <row r="98">
          <cell r="C98" t="str">
            <v>149-23</v>
          </cell>
          <cell r="D98">
            <v>1290000</v>
          </cell>
          <cell r="E98" t="str">
            <v>COOLAHAN</v>
          </cell>
        </row>
        <row r="99">
          <cell r="C99" t="str">
            <v>201-23</v>
          </cell>
          <cell r="D99">
            <v>950000</v>
          </cell>
          <cell r="E99" t="str">
            <v>WEBSTER</v>
          </cell>
        </row>
        <row r="100">
          <cell r="C100" t="str">
            <v>116-24</v>
          </cell>
          <cell r="D100">
            <v>1090000</v>
          </cell>
          <cell r="E100" t="str">
            <v>SPECTOR</v>
          </cell>
        </row>
        <row r="101">
          <cell r="C101" t="str">
            <v>175-23</v>
          </cell>
          <cell r="D101">
            <v>1470000</v>
          </cell>
          <cell r="E101" t="str">
            <v>RIVERA</v>
          </cell>
        </row>
        <row r="102">
          <cell r="C102" t="str">
            <v>138-23</v>
          </cell>
          <cell r="D102">
            <v>1090000</v>
          </cell>
          <cell r="E102" t="str">
            <v>SPECTOR</v>
          </cell>
        </row>
        <row r="103">
          <cell r="C103" t="str">
            <v>147-23</v>
          </cell>
          <cell r="D103">
            <v>900000</v>
          </cell>
          <cell r="E103" t="str">
            <v>ROCHA</v>
          </cell>
        </row>
        <row r="104">
          <cell r="C104" t="str">
            <v>167-23</v>
          </cell>
          <cell r="D104">
            <v>1510000</v>
          </cell>
          <cell r="E104" t="str">
            <v>COCA</v>
          </cell>
        </row>
        <row r="105">
          <cell r="C105" t="str">
            <v>136-23</v>
          </cell>
          <cell r="D105">
            <v>1290000</v>
          </cell>
          <cell r="E105" t="str">
            <v>COOLAHAN</v>
          </cell>
        </row>
        <row r="106">
          <cell r="C106" t="str">
            <v>223-23</v>
          </cell>
          <cell r="D106">
            <v>970000</v>
          </cell>
          <cell r="E106" t="str">
            <v>JACKSON</v>
          </cell>
        </row>
        <row r="107">
          <cell r="C107" t="str">
            <v>117-23</v>
          </cell>
          <cell r="D107">
            <v>1290000</v>
          </cell>
          <cell r="E107" t="str">
            <v>COOLAHAN</v>
          </cell>
        </row>
        <row r="108">
          <cell r="C108" t="str">
            <v>224-23</v>
          </cell>
          <cell r="D108">
            <v>970000</v>
          </cell>
          <cell r="E108" t="str">
            <v>JACKSON</v>
          </cell>
        </row>
        <row r="109">
          <cell r="C109" t="str">
            <v>219-23</v>
          </cell>
          <cell r="D109">
            <v>1280000</v>
          </cell>
          <cell r="E109" t="str">
            <v>BARTLETT</v>
          </cell>
        </row>
        <row r="110">
          <cell r="C110" t="str">
            <v>230-23</v>
          </cell>
          <cell r="D110">
            <v>1800000</v>
          </cell>
          <cell r="E110" t="str">
            <v>CHANDLER</v>
          </cell>
        </row>
        <row r="111">
          <cell r="C111" t="str">
            <v>212-23</v>
          </cell>
          <cell r="D111">
            <v>890000</v>
          </cell>
          <cell r="E111" t="str">
            <v>LOZA</v>
          </cell>
        </row>
        <row r="112">
          <cell r="C112" t="str">
            <v>106-24</v>
          </cell>
          <cell r="D112">
            <v>900000</v>
          </cell>
          <cell r="E112" t="str">
            <v>ROCHA</v>
          </cell>
        </row>
        <row r="113">
          <cell r="C113" t="str">
            <v>202-23</v>
          </cell>
          <cell r="D113">
            <v>950000</v>
          </cell>
          <cell r="E113" t="str">
            <v>WEBSTER</v>
          </cell>
        </row>
        <row r="114">
          <cell r="C114" t="str">
            <v>127-24</v>
          </cell>
          <cell r="D114">
            <v>1480000</v>
          </cell>
          <cell r="E114" t="str">
            <v>STURGEON</v>
          </cell>
        </row>
        <row r="115">
          <cell r="C115" t="str">
            <v>151-23</v>
          </cell>
          <cell r="D115">
            <v>1090000</v>
          </cell>
          <cell r="E115" t="str">
            <v>SPECTOR</v>
          </cell>
        </row>
        <row r="116">
          <cell r="C116" t="str">
            <v>183-23</v>
          </cell>
          <cell r="D116">
            <v>890000</v>
          </cell>
          <cell r="E116" t="str">
            <v>LOZA</v>
          </cell>
        </row>
        <row r="117">
          <cell r="C117" t="str">
            <v>114-23</v>
          </cell>
          <cell r="D117">
            <v>1480000</v>
          </cell>
          <cell r="E117" t="str">
            <v>STURGEON</v>
          </cell>
        </row>
        <row r="118">
          <cell r="C118" t="str">
            <v>187-23</v>
          </cell>
          <cell r="D118">
            <v>950000</v>
          </cell>
          <cell r="E118" t="str">
            <v>WEBSTER</v>
          </cell>
        </row>
        <row r="119">
          <cell r="C119" t="str">
            <v>229-22</v>
          </cell>
          <cell r="D119">
            <v>970000</v>
          </cell>
          <cell r="E119" t="str">
            <v>JACKSON</v>
          </cell>
        </row>
        <row r="120">
          <cell r="C120" t="str">
            <v>204-23</v>
          </cell>
          <cell r="D120">
            <v>1470000</v>
          </cell>
          <cell r="E120" t="str">
            <v>RIVERA</v>
          </cell>
        </row>
        <row r="121">
          <cell r="C121" t="str">
            <v>220-22</v>
          </cell>
          <cell r="D121">
            <v>1280000</v>
          </cell>
          <cell r="E121" t="str">
            <v>BARTLETT</v>
          </cell>
        </row>
        <row r="122">
          <cell r="C122" t="str">
            <v>241-23</v>
          </cell>
          <cell r="D122">
            <v>1750000</v>
          </cell>
          <cell r="E122" t="str">
            <v>REBOLETTI</v>
          </cell>
        </row>
        <row r="123">
          <cell r="C123" t="str">
            <v>236-22</v>
          </cell>
          <cell r="D123">
            <v>1280000</v>
          </cell>
          <cell r="E123" t="str">
            <v>BARTLETT</v>
          </cell>
        </row>
        <row r="124">
          <cell r="C124" t="str">
            <v>108-24</v>
          </cell>
          <cell r="D124">
            <v>1100000</v>
          </cell>
          <cell r="E124" t="str">
            <v>GEBRETEKLE</v>
          </cell>
        </row>
        <row r="125">
          <cell r="C125" t="str">
            <v>227-22</v>
          </cell>
          <cell r="D125">
            <v>1280000</v>
          </cell>
          <cell r="E125" t="str">
            <v>BARTLETT</v>
          </cell>
        </row>
        <row r="126">
          <cell r="C126" t="str">
            <v>218-22</v>
          </cell>
          <cell r="D126">
            <v>1540000</v>
          </cell>
          <cell r="E126" t="str">
            <v>HELVIE</v>
          </cell>
        </row>
        <row r="127">
          <cell r="C127" t="str">
            <v>239-22</v>
          </cell>
          <cell r="D127">
            <v>1140000</v>
          </cell>
          <cell r="E127" t="str">
            <v>YOUNG</v>
          </cell>
        </row>
        <row r="128">
          <cell r="C128" t="str">
            <v>223-22</v>
          </cell>
          <cell r="D128">
            <v>1140000</v>
          </cell>
          <cell r="E128" t="str">
            <v>YOUNG</v>
          </cell>
        </row>
        <row r="129">
          <cell r="C129" t="str">
            <v>227-22</v>
          </cell>
          <cell r="D129">
            <v>1280000</v>
          </cell>
          <cell r="E129" t="str">
            <v>BARTLETT</v>
          </cell>
        </row>
        <row r="130">
          <cell r="C130" t="str">
            <v>226-22</v>
          </cell>
          <cell r="D130">
            <v>1540000</v>
          </cell>
          <cell r="E130" t="str">
            <v>HELVIE</v>
          </cell>
        </row>
        <row r="131">
          <cell r="C131" t="str">
            <v>220-22</v>
          </cell>
          <cell r="D131">
            <v>1280000</v>
          </cell>
          <cell r="E131" t="str">
            <v>BARTLETT</v>
          </cell>
        </row>
        <row r="132">
          <cell r="C132" t="str">
            <v>231-22</v>
          </cell>
          <cell r="D132">
            <v>1140000</v>
          </cell>
          <cell r="E132" t="str">
            <v>YOUNG</v>
          </cell>
        </row>
        <row r="133">
          <cell r="C133" t="str">
            <v>103-24</v>
          </cell>
          <cell r="D133">
            <v>1290000</v>
          </cell>
          <cell r="E133" t="str">
            <v>COOLAHAN</v>
          </cell>
        </row>
        <row r="134">
          <cell r="C134" t="str">
            <v>228-22</v>
          </cell>
          <cell r="D134">
            <v>1280000</v>
          </cell>
          <cell r="E134" t="str">
            <v>BARTLETT</v>
          </cell>
        </row>
        <row r="135">
          <cell r="C135" t="str">
            <v>120-24</v>
          </cell>
          <cell r="D135">
            <v>900000</v>
          </cell>
          <cell r="E135" t="str">
            <v>ROCHA</v>
          </cell>
        </row>
        <row r="136">
          <cell r="C136" t="str">
            <v>230-22</v>
          </cell>
          <cell r="D136">
            <v>970000</v>
          </cell>
          <cell r="E136" t="str">
            <v>JACKSON</v>
          </cell>
        </row>
        <row r="137">
          <cell r="C137" t="str">
            <v>114-24</v>
          </cell>
          <cell r="D137">
            <v>1480000</v>
          </cell>
          <cell r="E137" t="str">
            <v>STURGEON</v>
          </cell>
        </row>
        <row r="138">
          <cell r="C138" t="str">
            <v>238-22</v>
          </cell>
          <cell r="D138">
            <v>970000</v>
          </cell>
          <cell r="E138" t="str">
            <v>JACKSON</v>
          </cell>
        </row>
        <row r="139">
          <cell r="C139" t="str">
            <v>117-24</v>
          </cell>
          <cell r="D139">
            <v>1290000</v>
          </cell>
          <cell r="E139" t="str">
            <v>COOLAHAN</v>
          </cell>
        </row>
        <row r="140">
          <cell r="C140" t="str">
            <v>244-22</v>
          </cell>
          <cell r="D140">
            <v>1280000</v>
          </cell>
          <cell r="E140" t="str">
            <v>BARTLETT</v>
          </cell>
        </row>
        <row r="141">
          <cell r="C141" t="str">
            <v>239-23</v>
          </cell>
          <cell r="D141">
            <v>970000</v>
          </cell>
          <cell r="E141" t="str">
            <v>JACKSON</v>
          </cell>
        </row>
        <row r="142">
          <cell r="C142" t="str">
            <v>103-23</v>
          </cell>
          <cell r="D142">
            <v>1480000</v>
          </cell>
          <cell r="E142" t="str">
            <v>STURGEON</v>
          </cell>
        </row>
        <row r="143">
          <cell r="C143" t="str">
            <v>222-23</v>
          </cell>
          <cell r="D143">
            <v>1800000</v>
          </cell>
          <cell r="E143" t="str">
            <v>CHANDLER</v>
          </cell>
        </row>
        <row r="144">
          <cell r="C144" t="str">
            <v>110-23</v>
          </cell>
          <cell r="D144">
            <v>1300000</v>
          </cell>
          <cell r="E144" t="str">
            <v>LEVIN</v>
          </cell>
        </row>
        <row r="145">
          <cell r="C145" t="str">
            <v>212-23</v>
          </cell>
          <cell r="D145">
            <v>890000</v>
          </cell>
          <cell r="E145" t="str">
            <v>LOZA</v>
          </cell>
        </row>
        <row r="146">
          <cell r="C146" t="str">
            <v>118-23</v>
          </cell>
          <cell r="D146">
            <v>1290000</v>
          </cell>
          <cell r="E146" t="str">
            <v>COOLAHAN</v>
          </cell>
        </row>
        <row r="147">
          <cell r="C147" t="str">
            <v>208-23</v>
          </cell>
          <cell r="D147">
            <v>1120000</v>
          </cell>
          <cell r="E147" t="str">
            <v>LOCKLEAR</v>
          </cell>
        </row>
        <row r="148">
          <cell r="C148" t="str">
            <v>121-23</v>
          </cell>
          <cell r="D148">
            <v>1200000</v>
          </cell>
          <cell r="E148" t="str">
            <v>CUSHING</v>
          </cell>
        </row>
        <row r="149">
          <cell r="C149" t="str">
            <v>208-23</v>
          </cell>
          <cell r="D149">
            <v>1120000</v>
          </cell>
          <cell r="E149" t="str">
            <v>LOCKLEAR</v>
          </cell>
        </row>
        <row r="150">
          <cell r="C150" t="str">
            <v>122-23</v>
          </cell>
          <cell r="D150">
            <v>1200000</v>
          </cell>
          <cell r="E150" t="str">
            <v>CUSHING</v>
          </cell>
        </row>
        <row r="151">
          <cell r="C151" t="str">
            <v>209-23</v>
          </cell>
          <cell r="D151">
            <v>1140000</v>
          </cell>
          <cell r="E151" t="str">
            <v>YOUNG</v>
          </cell>
        </row>
        <row r="152">
          <cell r="C152" t="str">
            <v>135-23</v>
          </cell>
          <cell r="D152">
            <v>1290000</v>
          </cell>
          <cell r="E152" t="str">
            <v>COOLAHAN</v>
          </cell>
        </row>
        <row r="153">
          <cell r="C153" t="str">
            <v>205-23</v>
          </cell>
          <cell r="D153">
            <v>1820000</v>
          </cell>
          <cell r="E153" t="str">
            <v>ADANE</v>
          </cell>
        </row>
        <row r="154">
          <cell r="C154" t="str">
            <v>139-23</v>
          </cell>
          <cell r="D154">
            <v>1780000</v>
          </cell>
          <cell r="E154" t="str">
            <v>DE LA ROSA</v>
          </cell>
        </row>
        <row r="155">
          <cell r="C155" t="str">
            <v>198-23</v>
          </cell>
          <cell r="D155">
            <v>890000</v>
          </cell>
          <cell r="E155" t="str">
            <v>LOZA</v>
          </cell>
        </row>
        <row r="156">
          <cell r="C156" t="str">
            <v>143-23</v>
          </cell>
          <cell r="D156">
            <v>1460000</v>
          </cell>
          <cell r="E156" t="str">
            <v>NELSON</v>
          </cell>
        </row>
        <row r="157">
          <cell r="C157" t="str">
            <v>196-23</v>
          </cell>
          <cell r="D157">
            <v>1510000</v>
          </cell>
          <cell r="E157" t="str">
            <v>COCA</v>
          </cell>
        </row>
        <row r="158">
          <cell r="C158" t="str">
            <v>165-23</v>
          </cell>
          <cell r="D158">
            <v>1120000</v>
          </cell>
          <cell r="E158" t="str">
            <v>LOCKLEAR</v>
          </cell>
        </row>
        <row r="159">
          <cell r="C159" t="str">
            <v>197-23</v>
          </cell>
          <cell r="D159">
            <v>890000</v>
          </cell>
          <cell r="E159" t="str">
            <v>LOZA</v>
          </cell>
        </row>
        <row r="160">
          <cell r="C160" t="str">
            <v>199-23</v>
          </cell>
          <cell r="D160">
            <v>1190000</v>
          </cell>
          <cell r="E160" t="str">
            <v>BRANNON</v>
          </cell>
        </row>
        <row r="161">
          <cell r="C161" t="str">
            <v>190-23</v>
          </cell>
          <cell r="D161">
            <v>1470000</v>
          </cell>
          <cell r="E161" t="str">
            <v>RIVERA</v>
          </cell>
        </row>
        <row r="162">
          <cell r="C162" t="str">
            <v>220-23</v>
          </cell>
          <cell r="D162">
            <v>1280000</v>
          </cell>
          <cell r="E162" t="str">
            <v>BARTLETT</v>
          </cell>
        </row>
        <row r="163">
          <cell r="C163" t="str">
            <v>195-23</v>
          </cell>
          <cell r="D163">
            <v>1510000</v>
          </cell>
          <cell r="E163" t="str">
            <v>COCA</v>
          </cell>
        </row>
        <row r="164">
          <cell r="C164" t="str">
            <v>215-23</v>
          </cell>
          <cell r="D164">
            <v>950000</v>
          </cell>
          <cell r="E164" t="str">
            <v>WEBSTER</v>
          </cell>
        </row>
        <row r="165">
          <cell r="C165" t="str">
            <v>188-23</v>
          </cell>
          <cell r="D165">
            <v>950000</v>
          </cell>
          <cell r="E165" t="str">
            <v>WEBSTER</v>
          </cell>
        </row>
        <row r="166">
          <cell r="C166" t="str">
            <v>216-23</v>
          </cell>
          <cell r="D166">
            <v>950000</v>
          </cell>
          <cell r="E166" t="str">
            <v>WEBSTER</v>
          </cell>
        </row>
        <row r="167">
          <cell r="C167" t="str">
            <v>180-23</v>
          </cell>
          <cell r="D167">
            <v>1120000</v>
          </cell>
          <cell r="E167" t="str">
            <v>LOCKLEAR</v>
          </cell>
        </row>
        <row r="168">
          <cell r="C168" t="str">
            <v>157-23</v>
          </cell>
          <cell r="D168">
            <v>1190000</v>
          </cell>
          <cell r="E168" t="str">
            <v>BRANNON</v>
          </cell>
        </row>
        <row r="169">
          <cell r="C169" t="str">
            <v>178-23</v>
          </cell>
          <cell r="D169">
            <v>1820000</v>
          </cell>
          <cell r="E169" t="str">
            <v>ADANE</v>
          </cell>
        </row>
        <row r="170">
          <cell r="C170" t="str">
            <v>226-23</v>
          </cell>
          <cell r="D170">
            <v>1750000</v>
          </cell>
          <cell r="E170" t="str">
            <v>REBOLETTI</v>
          </cell>
        </row>
        <row r="171">
          <cell r="C171" t="str">
            <v>176-23</v>
          </cell>
          <cell r="D171">
            <v>1470000</v>
          </cell>
          <cell r="E171" t="str">
            <v>RIVERA</v>
          </cell>
        </row>
        <row r="172">
          <cell r="C172" t="str">
            <v>144-23</v>
          </cell>
          <cell r="D172">
            <v>1460000</v>
          </cell>
          <cell r="E172" t="str">
            <v>NELSON</v>
          </cell>
        </row>
        <row r="173">
          <cell r="C173" t="str">
            <v>176-23</v>
          </cell>
          <cell r="D173">
            <v>1470000</v>
          </cell>
          <cell r="E173" t="str">
            <v>RIVERA</v>
          </cell>
        </row>
        <row r="174">
          <cell r="C174" t="str">
            <v>158-23</v>
          </cell>
          <cell r="D174">
            <v>1190000</v>
          </cell>
          <cell r="E174" t="str">
            <v>BRANNON</v>
          </cell>
        </row>
        <row r="175">
          <cell r="C175" t="str">
            <v>176-23</v>
          </cell>
          <cell r="D175">
            <v>1470000</v>
          </cell>
          <cell r="E175" t="str">
            <v>RIVERA</v>
          </cell>
        </row>
        <row r="176">
          <cell r="C176" t="str">
            <v>166-23</v>
          </cell>
          <cell r="D176">
            <v>1120000</v>
          </cell>
          <cell r="E176" t="str">
            <v>LOCKLEAR</v>
          </cell>
        </row>
        <row r="177">
          <cell r="C177" t="str">
            <v>179-23</v>
          </cell>
          <cell r="D177">
            <v>1120000</v>
          </cell>
          <cell r="E177" t="str">
            <v>LOCKLEAR</v>
          </cell>
        </row>
        <row r="178">
          <cell r="C178" t="str">
            <v>177-23</v>
          </cell>
          <cell r="D178">
            <v>1820000</v>
          </cell>
          <cell r="E178" t="str">
            <v>ADANE</v>
          </cell>
        </row>
        <row r="179">
          <cell r="C179" t="str">
            <v>163-23</v>
          </cell>
          <cell r="D179">
            <v>1820000</v>
          </cell>
          <cell r="E179" t="str">
            <v>ADANE</v>
          </cell>
        </row>
        <row r="180">
          <cell r="C180" t="str">
            <v>184-23</v>
          </cell>
          <cell r="D180">
            <v>890000</v>
          </cell>
          <cell r="E180" t="str">
            <v>LOZA</v>
          </cell>
        </row>
        <row r="181">
          <cell r="C181" t="str">
            <v>156-23</v>
          </cell>
          <cell r="D181">
            <v>1780000</v>
          </cell>
          <cell r="E181" t="str">
            <v>DE LA ROSA</v>
          </cell>
        </row>
        <row r="182">
          <cell r="C182" t="str">
            <v>202-23</v>
          </cell>
          <cell r="D182">
            <v>950000</v>
          </cell>
          <cell r="E182" t="str">
            <v>WEBSTER</v>
          </cell>
        </row>
        <row r="183">
          <cell r="C183" t="str">
            <v>154-23</v>
          </cell>
          <cell r="D183">
            <v>1510000</v>
          </cell>
          <cell r="E183" t="str">
            <v>COCA</v>
          </cell>
        </row>
        <row r="184">
          <cell r="C184" t="str">
            <v>214-23</v>
          </cell>
          <cell r="D184">
            <v>970000</v>
          </cell>
          <cell r="E184" t="str">
            <v>JACKSON</v>
          </cell>
        </row>
        <row r="185">
          <cell r="C185" t="str">
            <v>153-23</v>
          </cell>
          <cell r="D185">
            <v>1510000</v>
          </cell>
          <cell r="E185" t="str">
            <v>COCA</v>
          </cell>
        </row>
        <row r="186">
          <cell r="C186" t="str">
            <v>103-24</v>
          </cell>
          <cell r="D186">
            <v>1290000</v>
          </cell>
          <cell r="E186" t="str">
            <v>COOLAHAN</v>
          </cell>
        </row>
        <row r="187">
          <cell r="C187" t="str">
            <v>140-23</v>
          </cell>
          <cell r="D187">
            <v>1780000</v>
          </cell>
          <cell r="E187" t="str">
            <v>DE LA ROSA</v>
          </cell>
        </row>
        <row r="188">
          <cell r="C188" t="str">
            <v>119-24</v>
          </cell>
          <cell r="D188">
            <v>900000</v>
          </cell>
          <cell r="E188" t="str">
            <v>ROCHA</v>
          </cell>
        </row>
        <row r="189">
          <cell r="C189" t="str">
            <v>130-23</v>
          </cell>
          <cell r="D189">
            <v>1460000</v>
          </cell>
          <cell r="E189" t="str">
            <v>NELSON</v>
          </cell>
        </row>
        <row r="190">
          <cell r="C190" t="str">
            <v>107-24</v>
          </cell>
          <cell r="D190">
            <v>1100000</v>
          </cell>
          <cell r="E190" t="str">
            <v>GEBRETEKLE</v>
          </cell>
        </row>
        <row r="191">
          <cell r="C191" t="str">
            <v>127-23</v>
          </cell>
          <cell r="D191">
            <v>1300000</v>
          </cell>
          <cell r="E191" t="str">
            <v>LEVIN</v>
          </cell>
        </row>
        <row r="192">
          <cell r="C192" t="str">
            <v>111-24</v>
          </cell>
          <cell r="D192">
            <v>1780000</v>
          </cell>
          <cell r="E192" t="str">
            <v>DE LA ROSA</v>
          </cell>
        </row>
        <row r="193">
          <cell r="C193" t="str">
            <v>115-23</v>
          </cell>
          <cell r="D193">
            <v>900000</v>
          </cell>
          <cell r="E193" t="str">
            <v>ROCHA</v>
          </cell>
        </row>
        <row r="194">
          <cell r="C194" t="str">
            <v>125-24</v>
          </cell>
          <cell r="D194">
            <v>1780000</v>
          </cell>
          <cell r="E194" t="str">
            <v>DE LA ROSA</v>
          </cell>
        </row>
        <row r="195">
          <cell r="C195" t="str">
            <v>115-23</v>
          </cell>
          <cell r="D195">
            <v>900000</v>
          </cell>
          <cell r="E195" t="str">
            <v>ROCHA</v>
          </cell>
        </row>
        <row r="196">
          <cell r="C196" t="str">
            <v>210-23</v>
          </cell>
          <cell r="D196">
            <v>1140000</v>
          </cell>
          <cell r="E196" t="str">
            <v>YOUNG</v>
          </cell>
        </row>
        <row r="197">
          <cell r="C197" t="str">
            <v>103-23</v>
          </cell>
          <cell r="D197">
            <v>1480000</v>
          </cell>
          <cell r="E197" t="str">
            <v>STURGEON</v>
          </cell>
        </row>
        <row r="198">
          <cell r="C198" t="str">
            <v>229-23</v>
          </cell>
          <cell r="D198">
            <v>1800000</v>
          </cell>
          <cell r="E198" t="str">
            <v>CHANDLER</v>
          </cell>
        </row>
        <row r="199">
          <cell r="C199" t="str">
            <v>101-23</v>
          </cell>
          <cell r="D199">
            <v>1300000</v>
          </cell>
          <cell r="E199" t="str">
            <v>LEVIN</v>
          </cell>
        </row>
        <row r="200">
          <cell r="C200" t="str">
            <v>235-23</v>
          </cell>
          <cell r="D200">
            <v>1280000</v>
          </cell>
          <cell r="E200" t="str">
            <v>BARTLETT</v>
          </cell>
        </row>
        <row r="201">
          <cell r="C201" t="str">
            <v>240-22</v>
          </cell>
          <cell r="D201">
            <v>1140000</v>
          </cell>
          <cell r="E201" t="str">
            <v>YOUNG</v>
          </cell>
        </row>
        <row r="202">
          <cell r="C202" t="str">
            <v>236-23</v>
          </cell>
          <cell r="D202">
            <v>1280000</v>
          </cell>
          <cell r="E202" t="str">
            <v>BARTLETT</v>
          </cell>
        </row>
        <row r="203">
          <cell r="C203" t="str">
            <v>241-22</v>
          </cell>
          <cell r="D203">
            <v>1540000</v>
          </cell>
          <cell r="E203" t="str">
            <v>HELVIE</v>
          </cell>
        </row>
        <row r="204">
          <cell r="C204" t="str">
            <v>146-23</v>
          </cell>
          <cell r="D204">
            <v>1480000</v>
          </cell>
          <cell r="E204" t="str">
            <v>STURGEON</v>
          </cell>
        </row>
        <row r="205">
          <cell r="C205" t="str">
            <v>233-22</v>
          </cell>
          <cell r="D205">
            <v>1540000</v>
          </cell>
          <cell r="E205" t="str">
            <v>HELVIE</v>
          </cell>
        </row>
        <row r="206">
          <cell r="C206" t="str">
            <v>148-23</v>
          </cell>
          <cell r="D206">
            <v>900000</v>
          </cell>
          <cell r="E206" t="str">
            <v>ROCHA</v>
          </cell>
        </row>
        <row r="207">
          <cell r="C207" t="str">
            <v>226-22</v>
          </cell>
          <cell r="D207">
            <v>1540000</v>
          </cell>
          <cell r="E207" t="str">
            <v>HELVIE</v>
          </cell>
        </row>
        <row r="208">
          <cell r="C208" t="str">
            <v>152-23</v>
          </cell>
          <cell r="D208">
            <v>1090000</v>
          </cell>
          <cell r="E208" t="str">
            <v>SPECTOR</v>
          </cell>
        </row>
        <row r="209">
          <cell r="C209" t="str">
            <v>224-22</v>
          </cell>
          <cell r="D209">
            <v>1140000</v>
          </cell>
          <cell r="E209" t="str">
            <v>YOUNG</v>
          </cell>
        </row>
        <row r="210">
          <cell r="C210" t="str">
            <v>115-24</v>
          </cell>
          <cell r="D210">
            <v>1090000</v>
          </cell>
          <cell r="E210" t="str">
            <v>SPECTOR</v>
          </cell>
        </row>
        <row r="211">
          <cell r="C211" t="str">
            <v>213-23</v>
          </cell>
          <cell r="D211">
            <v>970000</v>
          </cell>
          <cell r="E211" t="str">
            <v>JACKSON</v>
          </cell>
        </row>
        <row r="213">
          <cell r="C213" t="str">
            <v>146-19</v>
          </cell>
          <cell r="D213">
            <v>1110000</v>
          </cell>
          <cell r="E213" t="str">
            <v>STARKS</v>
          </cell>
        </row>
        <row r="214">
          <cell r="C214" t="str">
            <v>215-19</v>
          </cell>
          <cell r="D214">
            <v>1770000</v>
          </cell>
          <cell r="E214" t="str">
            <v>BRUDER</v>
          </cell>
        </row>
        <row r="215">
          <cell r="C215" t="str">
            <v>166-19</v>
          </cell>
          <cell r="D215">
            <v>1780000</v>
          </cell>
          <cell r="E215" t="str">
            <v>DE LA ROSA</v>
          </cell>
        </row>
        <row r="216">
          <cell r="C216" t="str">
            <v>208-19</v>
          </cell>
          <cell r="D216">
            <v>1090000</v>
          </cell>
          <cell r="E216" t="str">
            <v>SPECTOR</v>
          </cell>
        </row>
        <row r="217">
          <cell r="C217" t="str">
            <v>180-19</v>
          </cell>
          <cell r="D217">
            <v>1090000</v>
          </cell>
          <cell r="E217" t="str">
            <v>SPECTOR</v>
          </cell>
        </row>
        <row r="218">
          <cell r="C218" t="str">
            <v>213-19</v>
          </cell>
          <cell r="D218">
            <v>1820000</v>
          </cell>
          <cell r="E218" t="str">
            <v>ADANE</v>
          </cell>
        </row>
        <row r="219">
          <cell r="C219" t="str">
            <v>184-19</v>
          </cell>
          <cell r="D219">
            <v>1290000</v>
          </cell>
          <cell r="E219" t="str">
            <v>COOLAHAN</v>
          </cell>
        </row>
        <row r="220">
          <cell r="C220" t="str">
            <v>202-19</v>
          </cell>
          <cell r="D220">
            <v>1770000</v>
          </cell>
          <cell r="E220" t="str">
            <v>BRUDER</v>
          </cell>
        </row>
        <row r="221">
          <cell r="C221" t="str">
            <v>186-19</v>
          </cell>
          <cell r="D221">
            <v>1780000</v>
          </cell>
          <cell r="E221" t="str">
            <v>DE LA ROSA</v>
          </cell>
        </row>
        <row r="222">
          <cell r="C222" t="str">
            <v>195-19</v>
          </cell>
          <cell r="D222">
            <v>880000</v>
          </cell>
          <cell r="E222" t="str">
            <v>STEWART</v>
          </cell>
        </row>
        <row r="223">
          <cell r="C223" t="str">
            <v>195-19</v>
          </cell>
          <cell r="D223">
            <v>880000</v>
          </cell>
          <cell r="E223" t="str">
            <v>STEWART</v>
          </cell>
        </row>
        <row r="224">
          <cell r="C224" t="str">
            <v>184-19</v>
          </cell>
          <cell r="D224">
            <v>1290000</v>
          </cell>
          <cell r="E224" t="str">
            <v>COOLAHAN</v>
          </cell>
        </row>
        <row r="225">
          <cell r="C225" t="str">
            <v>206-19</v>
          </cell>
          <cell r="D225">
            <v>1280000</v>
          </cell>
          <cell r="E225" t="str">
            <v>BARTLETT</v>
          </cell>
        </row>
        <row r="226">
          <cell r="C226" t="str">
            <v>187-19</v>
          </cell>
          <cell r="D226">
            <v>1770000</v>
          </cell>
          <cell r="E226" t="str">
            <v>BRUDER</v>
          </cell>
        </row>
        <row r="227">
          <cell r="C227" t="str">
            <v>210-19</v>
          </cell>
          <cell r="D227">
            <v>1830000</v>
          </cell>
          <cell r="E227" t="str">
            <v>YORK</v>
          </cell>
        </row>
        <row r="228">
          <cell r="C228" t="str">
            <v>174-19</v>
          </cell>
          <cell r="D228">
            <v>1140000</v>
          </cell>
          <cell r="E228" t="str">
            <v>YOUNG</v>
          </cell>
        </row>
        <row r="229">
          <cell r="C229" t="str">
            <v>234-19</v>
          </cell>
          <cell r="D229">
            <v>1840000</v>
          </cell>
          <cell r="E229" t="str">
            <v>CANFIELD</v>
          </cell>
        </row>
        <row r="230">
          <cell r="C230" t="str">
            <v>168-19</v>
          </cell>
          <cell r="D230">
            <v>1290000</v>
          </cell>
          <cell r="E230" t="str">
            <v>COOLAHAN</v>
          </cell>
        </row>
        <row r="231">
          <cell r="C231" t="str">
            <v>242-19</v>
          </cell>
          <cell r="D231">
            <v>1840000</v>
          </cell>
          <cell r="E231" t="str">
            <v>CANFIELD</v>
          </cell>
        </row>
        <row r="232">
          <cell r="C232" t="str">
            <v>152-19</v>
          </cell>
          <cell r="D232">
            <v>1800000</v>
          </cell>
          <cell r="E232" t="str">
            <v>CHANDLER</v>
          </cell>
        </row>
        <row r="233">
          <cell r="C233" t="str">
            <v>105-20</v>
          </cell>
          <cell r="D233">
            <v>1740000</v>
          </cell>
          <cell r="E233" t="str">
            <v>STORY</v>
          </cell>
        </row>
        <row r="234">
          <cell r="C234" t="str">
            <v>139-19</v>
          </cell>
          <cell r="D234">
            <v>1100000</v>
          </cell>
          <cell r="E234" t="str">
            <v>GEBRETEKLE</v>
          </cell>
        </row>
        <row r="235">
          <cell r="C235" t="str">
            <v>224-18</v>
          </cell>
          <cell r="D235">
            <v>1820000</v>
          </cell>
          <cell r="E235" t="str">
            <v>ADANE</v>
          </cell>
        </row>
        <row r="236">
          <cell r="C236" t="str">
            <v>110-19</v>
          </cell>
          <cell r="D236">
            <v>1800000</v>
          </cell>
          <cell r="E236" t="str">
            <v>CHANDLER</v>
          </cell>
        </row>
        <row r="237">
          <cell r="C237" t="str">
            <v>103-19</v>
          </cell>
          <cell r="D237">
            <v>1110000</v>
          </cell>
          <cell r="E237" t="str">
            <v>STARKS</v>
          </cell>
        </row>
        <row r="238">
          <cell r="C238" t="str">
            <v>243-18</v>
          </cell>
          <cell r="D238">
            <v>1810000</v>
          </cell>
          <cell r="E238" t="str">
            <v>NEWELL</v>
          </cell>
        </row>
        <row r="239">
          <cell r="C239" t="str">
            <v>118-19</v>
          </cell>
          <cell r="D239">
            <v>1110000</v>
          </cell>
          <cell r="E239" t="str">
            <v>STARKS</v>
          </cell>
        </row>
        <row r="240">
          <cell r="C240" t="str">
            <v>305-18</v>
          </cell>
          <cell r="D240">
            <v>970000</v>
          </cell>
          <cell r="E240" t="str">
            <v>JACKSON</v>
          </cell>
        </row>
        <row r="241">
          <cell r="C241" t="str">
            <v>120-19</v>
          </cell>
          <cell r="D241">
            <v>1430000</v>
          </cell>
          <cell r="E241" t="str">
            <v>LEDERHAUSE</v>
          </cell>
        </row>
        <row r="242">
          <cell r="C242" t="str">
            <v>214-18</v>
          </cell>
          <cell r="D242">
            <v>1820000</v>
          </cell>
          <cell r="E242" t="str">
            <v>ADANE</v>
          </cell>
        </row>
        <row r="243">
          <cell r="C243" t="str">
            <v>142-19</v>
          </cell>
          <cell r="D243">
            <v>1300000</v>
          </cell>
          <cell r="E243" t="str">
            <v>LEVIN</v>
          </cell>
        </row>
        <row r="244">
          <cell r="C244" t="str">
            <v>214-18</v>
          </cell>
          <cell r="D244">
            <v>1820000</v>
          </cell>
          <cell r="E244" t="str">
            <v>ADANE</v>
          </cell>
        </row>
        <row r="245">
          <cell r="C245" t="str">
            <v>157-19</v>
          </cell>
          <cell r="D245">
            <v>880000</v>
          </cell>
          <cell r="E245" t="str">
            <v>STEWART</v>
          </cell>
        </row>
        <row r="246">
          <cell r="C246" t="str">
            <v>101-19</v>
          </cell>
          <cell r="D246">
            <v>1300000</v>
          </cell>
          <cell r="E246" t="str">
            <v>LEVIN</v>
          </cell>
        </row>
        <row r="247">
          <cell r="C247" t="str">
            <v>188-19</v>
          </cell>
          <cell r="D247">
            <v>1770000</v>
          </cell>
          <cell r="E247" t="str">
            <v>BRUDER</v>
          </cell>
        </row>
        <row r="248">
          <cell r="C248" t="str">
            <v>225-18</v>
          </cell>
          <cell r="D248">
            <v>1410000</v>
          </cell>
          <cell r="E248" t="str">
            <v>GOLIGHTLY</v>
          </cell>
        </row>
        <row r="249">
          <cell r="C249" t="str">
            <v>194-19</v>
          </cell>
          <cell r="D249">
            <v>1090000</v>
          </cell>
          <cell r="E249" t="str">
            <v>SPECTOR</v>
          </cell>
        </row>
        <row r="250">
          <cell r="C250" t="str">
            <v>236-19</v>
          </cell>
          <cell r="D250">
            <v>1810000</v>
          </cell>
          <cell r="E250" t="str">
            <v>NEWELL</v>
          </cell>
        </row>
        <row r="251">
          <cell r="C251" t="str">
            <v>218-18</v>
          </cell>
          <cell r="D251">
            <v>1410000</v>
          </cell>
          <cell r="E251" t="str">
            <v>GOLIGHTLY</v>
          </cell>
        </row>
        <row r="252">
          <cell r="C252" t="str">
            <v>229-19</v>
          </cell>
          <cell r="D252">
            <v>1830000</v>
          </cell>
          <cell r="E252" t="str">
            <v>YORK</v>
          </cell>
        </row>
        <row r="253">
          <cell r="C253" t="str">
            <v>104-19</v>
          </cell>
          <cell r="D253">
            <v>1110000</v>
          </cell>
          <cell r="E253" t="str">
            <v>STARKS</v>
          </cell>
        </row>
        <row r="254">
          <cell r="C254" t="str">
            <v>211-19</v>
          </cell>
          <cell r="D254">
            <v>1290000</v>
          </cell>
          <cell r="E254" t="str">
            <v>COOLAHAN</v>
          </cell>
        </row>
        <row r="255">
          <cell r="C255" t="str">
            <v>131-19</v>
          </cell>
          <cell r="D255">
            <v>1110000</v>
          </cell>
          <cell r="E255" t="str">
            <v>STARKS</v>
          </cell>
        </row>
        <row r="256">
          <cell r="C256" t="str">
            <v>200-19</v>
          </cell>
          <cell r="D256">
            <v>1780000</v>
          </cell>
          <cell r="E256" t="str">
            <v>DE LA ROSA</v>
          </cell>
        </row>
        <row r="257">
          <cell r="C257" t="str">
            <v>153-19</v>
          </cell>
          <cell r="D257">
            <v>1770000</v>
          </cell>
          <cell r="E257" t="str">
            <v>BRUDER</v>
          </cell>
        </row>
        <row r="258">
          <cell r="C258" t="str">
            <v>178-19</v>
          </cell>
          <cell r="D258">
            <v>1280000</v>
          </cell>
          <cell r="E258" t="str">
            <v>BARTLETT</v>
          </cell>
        </row>
        <row r="259">
          <cell r="C259" t="str">
            <v>150-19</v>
          </cell>
          <cell r="D259">
            <v>1760000</v>
          </cell>
          <cell r="E259" t="str">
            <v>STRICKLAND</v>
          </cell>
        </row>
        <row r="260">
          <cell r="C260" t="str">
            <v>REBOLETTI-19</v>
          </cell>
          <cell r="D260">
            <v>1750000</v>
          </cell>
          <cell r="E260" t="str">
            <v>REBOLETTI</v>
          </cell>
        </row>
        <row r="261">
          <cell r="C261" t="str">
            <v>152-19</v>
          </cell>
          <cell r="D261">
            <v>1800000</v>
          </cell>
          <cell r="E261" t="str">
            <v>CHANDLER</v>
          </cell>
        </row>
        <row r="262">
          <cell r="C262" t="str">
            <v>144-19</v>
          </cell>
          <cell r="D262">
            <v>1200000</v>
          </cell>
          <cell r="E262" t="str">
            <v>CUSHING</v>
          </cell>
        </row>
        <row r="263">
          <cell r="C263" t="str">
            <v>154-19</v>
          </cell>
          <cell r="D263">
            <v>1770000</v>
          </cell>
          <cell r="E263" t="str">
            <v>BRUDER</v>
          </cell>
        </row>
        <row r="264">
          <cell r="C264" t="str">
            <v>149-19</v>
          </cell>
          <cell r="D264">
            <v>1760000</v>
          </cell>
          <cell r="E264" t="str">
            <v>STRICKLAND</v>
          </cell>
        </row>
        <row r="265">
          <cell r="C265" t="str">
            <v>170-19</v>
          </cell>
          <cell r="D265">
            <v>1770000</v>
          </cell>
          <cell r="E265" t="str">
            <v>BRUDER</v>
          </cell>
        </row>
        <row r="266">
          <cell r="C266" t="str">
            <v>145-19</v>
          </cell>
          <cell r="D266">
            <v>1110000</v>
          </cell>
          <cell r="E266" t="str">
            <v>STARKS</v>
          </cell>
        </row>
        <row r="267">
          <cell r="C267" t="str">
            <v>241-18</v>
          </cell>
          <cell r="D267">
            <v>1410000</v>
          </cell>
          <cell r="E267" t="str">
            <v>GOLIGHTLY</v>
          </cell>
        </row>
        <row r="268">
          <cell r="C268" t="str">
            <v>141-19</v>
          </cell>
          <cell r="D268">
            <v>1300000</v>
          </cell>
          <cell r="E268" t="str">
            <v>LEVIN</v>
          </cell>
        </row>
        <row r="269">
          <cell r="C269" t="str">
            <v>147-19</v>
          </cell>
          <cell r="D269">
            <v>1430000</v>
          </cell>
          <cell r="E269" t="str">
            <v>LEDERHAUSE</v>
          </cell>
        </row>
        <row r="270">
          <cell r="C270" t="str">
            <v>126-19</v>
          </cell>
          <cell r="D270">
            <v>1100000</v>
          </cell>
          <cell r="E270" t="str">
            <v>GEBRETEKLE</v>
          </cell>
        </row>
        <row r="271">
          <cell r="C271" t="str">
            <v>146-19</v>
          </cell>
          <cell r="D271">
            <v>1110000</v>
          </cell>
          <cell r="E271" t="str">
            <v>STARKS</v>
          </cell>
        </row>
        <row r="272">
          <cell r="C272" t="str">
            <v>107-19</v>
          </cell>
          <cell r="D272">
            <v>1760000</v>
          </cell>
          <cell r="E272" t="str">
            <v>STRICKLAND</v>
          </cell>
        </row>
        <row r="273">
          <cell r="C273" t="str">
            <v>REBOLETTI-19</v>
          </cell>
          <cell r="D273">
            <v>1750000</v>
          </cell>
          <cell r="E273" t="str">
            <v>REBOLETTI</v>
          </cell>
        </row>
        <row r="274">
          <cell r="C274" t="str">
            <v>243-19</v>
          </cell>
          <cell r="D274">
            <v>1810000</v>
          </cell>
          <cell r="E274" t="str">
            <v>NEWELL</v>
          </cell>
        </row>
        <row r="275">
          <cell r="C275" t="str">
            <v>186-19</v>
          </cell>
          <cell r="D275">
            <v>1780000</v>
          </cell>
          <cell r="E275" t="str">
            <v>DE LA ROSA</v>
          </cell>
        </row>
        <row r="276">
          <cell r="C276" t="str">
            <v>219-19</v>
          </cell>
          <cell r="D276">
            <v>1810000</v>
          </cell>
          <cell r="E276" t="str">
            <v>NEWELL</v>
          </cell>
        </row>
        <row r="277">
          <cell r="C277" t="str">
            <v>188-19</v>
          </cell>
          <cell r="D277">
            <v>1770000</v>
          </cell>
          <cell r="E277" t="str">
            <v>BRUDER</v>
          </cell>
        </row>
        <row r="278">
          <cell r="C278" t="str">
            <v>219-19</v>
          </cell>
          <cell r="D278">
            <v>1810000</v>
          </cell>
          <cell r="E278" t="str">
            <v>NEWELL</v>
          </cell>
        </row>
        <row r="279">
          <cell r="C279" t="str">
            <v>239-18</v>
          </cell>
          <cell r="D279">
            <v>1820000</v>
          </cell>
          <cell r="E279" t="str">
            <v>ADANE</v>
          </cell>
        </row>
        <row r="280">
          <cell r="C280" t="str">
            <v>212-19</v>
          </cell>
          <cell r="D280">
            <v>1290000</v>
          </cell>
          <cell r="E280" t="str">
            <v>COOLAHAN</v>
          </cell>
        </row>
        <row r="281">
          <cell r="C281" t="str">
            <v>308-19</v>
          </cell>
          <cell r="D281">
            <v>1800000</v>
          </cell>
          <cell r="E281" t="str">
            <v>CHANDLER</v>
          </cell>
        </row>
        <row r="282">
          <cell r="C282" t="str">
            <v>201-19</v>
          </cell>
          <cell r="D282">
            <v>1770000</v>
          </cell>
          <cell r="E282" t="str">
            <v>BRUDER</v>
          </cell>
        </row>
        <row r="283">
          <cell r="C283" t="str">
            <v>109-19</v>
          </cell>
          <cell r="D283">
            <v>1800000</v>
          </cell>
          <cell r="E283" t="str">
            <v>CHANDLER</v>
          </cell>
        </row>
        <row r="284">
          <cell r="C284" t="str">
            <v>160-19</v>
          </cell>
          <cell r="D284">
            <v>1200000</v>
          </cell>
          <cell r="E284" t="str">
            <v>CUSHING</v>
          </cell>
        </row>
        <row r="285">
          <cell r="C285" t="str">
            <v>127-19</v>
          </cell>
          <cell r="D285">
            <v>1300000</v>
          </cell>
          <cell r="E285" t="str">
            <v>LEVIN</v>
          </cell>
        </row>
        <row r="286">
          <cell r="C286" t="str">
            <v>161-19</v>
          </cell>
          <cell r="D286">
            <v>1090000</v>
          </cell>
          <cell r="E286" t="str">
            <v>SPECTOR</v>
          </cell>
        </row>
        <row r="287">
          <cell r="C287" t="str">
            <v>129-19</v>
          </cell>
          <cell r="D287">
            <v>1200000</v>
          </cell>
          <cell r="E287" t="str">
            <v>CUSHING</v>
          </cell>
        </row>
        <row r="288">
          <cell r="C288" t="str">
            <v>138-19</v>
          </cell>
          <cell r="D288">
            <v>1800000</v>
          </cell>
          <cell r="E288" t="str">
            <v>CHANDLER</v>
          </cell>
        </row>
        <row r="289">
          <cell r="C289" t="str">
            <v>143-19</v>
          </cell>
          <cell r="D289">
            <v>1200000</v>
          </cell>
          <cell r="E289" t="str">
            <v>CUSHING</v>
          </cell>
        </row>
        <row r="290">
          <cell r="C290" t="str">
            <v>110-20</v>
          </cell>
          <cell r="D290">
            <v>1750000</v>
          </cell>
          <cell r="E290" t="str">
            <v>REBOLETTI</v>
          </cell>
        </row>
        <row r="291">
          <cell r="C291" t="str">
            <v>235-18</v>
          </cell>
          <cell r="D291">
            <v>1810000</v>
          </cell>
          <cell r="E291" t="str">
            <v>NEWELL</v>
          </cell>
        </row>
        <row r="292">
          <cell r="C292" t="str">
            <v>115-20</v>
          </cell>
          <cell r="D292">
            <v>1360000</v>
          </cell>
          <cell r="E292" t="str">
            <v>SANTIZO</v>
          </cell>
        </row>
        <row r="293">
          <cell r="C293" t="str">
            <v>111-19</v>
          </cell>
          <cell r="D293">
            <v>1100000</v>
          </cell>
          <cell r="E293" t="str">
            <v>GEBRETEKLE</v>
          </cell>
        </row>
        <row r="294">
          <cell r="C294" t="str">
            <v>221-19</v>
          </cell>
          <cell r="D294">
            <v>1830000</v>
          </cell>
          <cell r="E294" t="str">
            <v>YORK</v>
          </cell>
        </row>
        <row r="295">
          <cell r="C295" t="str">
            <v>115-19</v>
          </cell>
          <cell r="D295">
            <v>1200000</v>
          </cell>
          <cell r="E295" t="str">
            <v>CUSHING</v>
          </cell>
        </row>
        <row r="296">
          <cell r="C296" t="str">
            <v>132-19</v>
          </cell>
          <cell r="D296">
            <v>1110000</v>
          </cell>
          <cell r="E296" t="str">
            <v>STARKS</v>
          </cell>
        </row>
        <row r="297">
          <cell r="C297" t="str">
            <v>132-19</v>
          </cell>
          <cell r="D297">
            <v>1110000</v>
          </cell>
          <cell r="E297" t="str">
            <v>STARKS</v>
          </cell>
        </row>
        <row r="298">
          <cell r="C298" t="str">
            <v>128-19</v>
          </cell>
          <cell r="D298">
            <v>1300000</v>
          </cell>
          <cell r="E298" t="str">
            <v>LEVIN</v>
          </cell>
        </row>
        <row r="299">
          <cell r="C299" t="str">
            <v>140-19</v>
          </cell>
          <cell r="D299">
            <v>1100000</v>
          </cell>
          <cell r="E299" t="str">
            <v>GEBRETEKLE</v>
          </cell>
        </row>
        <row r="300">
          <cell r="C300" t="str">
            <v>133-19</v>
          </cell>
          <cell r="D300">
            <v>1430000</v>
          </cell>
          <cell r="E300" t="str">
            <v>LEDERHAUSE</v>
          </cell>
        </row>
        <row r="301">
          <cell r="C301" t="str">
            <v>161-19</v>
          </cell>
          <cell r="D301">
            <v>1090000</v>
          </cell>
          <cell r="E301" t="str">
            <v>SPECTOR</v>
          </cell>
        </row>
        <row r="302">
          <cell r="C302" t="str">
            <v>244-18</v>
          </cell>
          <cell r="D302">
            <v>1810000</v>
          </cell>
          <cell r="E302" t="str">
            <v>NEWELL</v>
          </cell>
        </row>
        <row r="303">
          <cell r="C303" t="str">
            <v>160-19</v>
          </cell>
          <cell r="D303">
            <v>1200000</v>
          </cell>
          <cell r="E303" t="str">
            <v>CUSHING</v>
          </cell>
        </row>
        <row r="304">
          <cell r="C304" t="str">
            <v>238-19</v>
          </cell>
          <cell r="D304">
            <v>1830000</v>
          </cell>
          <cell r="E304" t="str">
            <v>YORK</v>
          </cell>
        </row>
        <row r="305">
          <cell r="C305" t="str">
            <v>203-19</v>
          </cell>
          <cell r="D305">
            <v>1140000</v>
          </cell>
          <cell r="E305" t="str">
            <v>YOUNG</v>
          </cell>
        </row>
        <row r="306">
          <cell r="C306" t="str">
            <v>235-19</v>
          </cell>
          <cell r="D306">
            <v>1810000</v>
          </cell>
          <cell r="E306" t="str">
            <v>NEWELL</v>
          </cell>
        </row>
        <row r="307">
          <cell r="C307" t="str">
            <v>240-19</v>
          </cell>
          <cell r="D307">
            <v>1820000</v>
          </cell>
          <cell r="E307" t="str">
            <v>ADANE</v>
          </cell>
        </row>
        <row r="308">
          <cell r="C308" t="str">
            <v>204-19</v>
          </cell>
          <cell r="D308">
            <v>1140000</v>
          </cell>
          <cell r="E308" t="str">
            <v>YOUNG</v>
          </cell>
        </row>
        <row r="309">
          <cell r="C309" t="str">
            <v>107-20</v>
          </cell>
          <cell r="D309">
            <v>1110000</v>
          </cell>
          <cell r="E309" t="str">
            <v>STARKS</v>
          </cell>
        </row>
        <row r="310">
          <cell r="C310" t="str">
            <v>181-19</v>
          </cell>
          <cell r="D310">
            <v>880000</v>
          </cell>
          <cell r="E310" t="str">
            <v>STEWART</v>
          </cell>
        </row>
        <row r="311">
          <cell r="C311" t="str">
            <v>111-20</v>
          </cell>
          <cell r="D311">
            <v>1760000</v>
          </cell>
          <cell r="E311" t="str">
            <v>STRICKLAND</v>
          </cell>
        </row>
        <row r="312">
          <cell r="C312" t="str">
            <v>177-19</v>
          </cell>
          <cell r="D312">
            <v>1280000</v>
          </cell>
          <cell r="E312" t="str">
            <v>BARTLETT</v>
          </cell>
        </row>
        <row r="313">
          <cell r="C313" t="str">
            <v>204-19</v>
          </cell>
          <cell r="D313">
            <v>1140000</v>
          </cell>
          <cell r="E313" t="str">
            <v>YOUNG</v>
          </cell>
        </row>
        <row r="314">
          <cell r="C314" t="str">
            <v>167-19</v>
          </cell>
          <cell r="D314">
            <v>1770000</v>
          </cell>
          <cell r="E314" t="str">
            <v>BRUDER</v>
          </cell>
        </row>
        <row r="315">
          <cell r="C315" t="str">
            <v>216-19</v>
          </cell>
          <cell r="D315">
            <v>1770000</v>
          </cell>
          <cell r="E315" t="str">
            <v>BRUDER</v>
          </cell>
        </row>
        <row r="316">
          <cell r="C316" t="str">
            <v>163-19</v>
          </cell>
          <cell r="D316">
            <v>1780000</v>
          </cell>
          <cell r="E316" t="str">
            <v>DE LA ROSA</v>
          </cell>
        </row>
        <row r="317">
          <cell r="C317" t="str">
            <v>231-19</v>
          </cell>
          <cell r="D317">
            <v>1820000</v>
          </cell>
          <cell r="E317" t="str">
            <v>ADANE</v>
          </cell>
        </row>
        <row r="318">
          <cell r="C318" t="str">
            <v>240-18</v>
          </cell>
          <cell r="D318">
            <v>1820000</v>
          </cell>
          <cell r="E318" t="str">
            <v>ADANE</v>
          </cell>
        </row>
        <row r="319">
          <cell r="C319" t="str">
            <v>232-19</v>
          </cell>
          <cell r="D319">
            <v>1820000</v>
          </cell>
          <cell r="E319" t="str">
            <v>ADANE</v>
          </cell>
        </row>
        <row r="320">
          <cell r="C320" t="str">
            <v>103-20</v>
          </cell>
          <cell r="D320">
            <v>1480000</v>
          </cell>
          <cell r="E320" t="str">
            <v>STURGEON</v>
          </cell>
        </row>
        <row r="321">
          <cell r="C321" t="str">
            <v>117-20</v>
          </cell>
          <cell r="D321">
            <v>1480000</v>
          </cell>
          <cell r="E321" t="str">
            <v>STURGEON</v>
          </cell>
        </row>
        <row r="322">
          <cell r="C322" t="str">
            <v>204-19</v>
          </cell>
          <cell r="D322">
            <v>1140000</v>
          </cell>
          <cell r="E322" t="str">
            <v>YOUNG</v>
          </cell>
        </row>
        <row r="323">
          <cell r="C323" t="str">
            <v>200-19</v>
          </cell>
          <cell r="D323">
            <v>1780000</v>
          </cell>
          <cell r="E323" t="str">
            <v>DE LA ROSA</v>
          </cell>
        </row>
        <row r="324">
          <cell r="C324" t="str">
            <v>196-19</v>
          </cell>
          <cell r="D324">
            <v>880000</v>
          </cell>
          <cell r="E324" t="str">
            <v>STEWART</v>
          </cell>
        </row>
        <row r="325">
          <cell r="C325" t="str">
            <v>212-19</v>
          </cell>
          <cell r="D325">
            <v>1290000</v>
          </cell>
          <cell r="E325" t="str">
            <v>COOLAHAN</v>
          </cell>
        </row>
        <row r="326">
          <cell r="C326" t="str">
            <v>181-19</v>
          </cell>
          <cell r="D326">
            <v>880000</v>
          </cell>
          <cell r="E326" t="str">
            <v>STEWART</v>
          </cell>
        </row>
        <row r="327">
          <cell r="C327" t="str">
            <v>218-19</v>
          </cell>
          <cell r="D327">
            <v>1840000</v>
          </cell>
          <cell r="E327" t="str">
            <v>CANFIELD</v>
          </cell>
        </row>
        <row r="328">
          <cell r="C328" t="str">
            <v>173-19</v>
          </cell>
          <cell r="D328">
            <v>1140000</v>
          </cell>
          <cell r="E328" t="str">
            <v>YOUNG</v>
          </cell>
        </row>
        <row r="329">
          <cell r="C329" t="str">
            <v>218-19</v>
          </cell>
          <cell r="D329">
            <v>1840000</v>
          </cell>
          <cell r="E329" t="str">
            <v>CANFIELD</v>
          </cell>
        </row>
        <row r="330">
          <cell r="C330" t="str">
            <v>108-19</v>
          </cell>
          <cell r="D330">
            <v>1760000</v>
          </cell>
          <cell r="E330" t="str">
            <v>STRICKLAND</v>
          </cell>
        </row>
        <row r="331">
          <cell r="C331" t="str">
            <v>114-20</v>
          </cell>
          <cell r="D331">
            <v>1430000</v>
          </cell>
          <cell r="E331" t="str">
            <v>LEDERHAUSE</v>
          </cell>
        </row>
        <row r="332">
          <cell r="C332" t="str">
            <v>113-19</v>
          </cell>
          <cell r="D332">
            <v>1300000</v>
          </cell>
          <cell r="E332" t="str">
            <v>LEVIN</v>
          </cell>
        </row>
        <row r="333">
          <cell r="C333" t="str">
            <v>209-19</v>
          </cell>
          <cell r="D333">
            <v>1830000</v>
          </cell>
          <cell r="E333" t="str">
            <v>YORK</v>
          </cell>
        </row>
        <row r="334">
          <cell r="C334" t="str">
            <v>238-18</v>
          </cell>
          <cell r="D334">
            <v>1280000</v>
          </cell>
          <cell r="E334" t="str">
            <v>BARTLETT</v>
          </cell>
        </row>
        <row r="335">
          <cell r="C335" t="str">
            <v>219-19</v>
          </cell>
          <cell r="D335">
            <v>1810000</v>
          </cell>
          <cell r="E335" t="str">
            <v>NEWELL</v>
          </cell>
        </row>
        <row r="336">
          <cell r="C336" t="str">
            <v>232-18</v>
          </cell>
          <cell r="D336">
            <v>1820000</v>
          </cell>
          <cell r="E336" t="str">
            <v>ADANE</v>
          </cell>
        </row>
        <row r="337">
          <cell r="C337" t="str">
            <v>218-19</v>
          </cell>
          <cell r="D337">
            <v>1840000</v>
          </cell>
          <cell r="E337" t="str">
            <v>CANFIELD</v>
          </cell>
        </row>
        <row r="338">
          <cell r="C338" t="str">
            <v>227-18</v>
          </cell>
          <cell r="D338">
            <v>1810000</v>
          </cell>
          <cell r="E338" t="str">
            <v>NEWELL</v>
          </cell>
        </row>
        <row r="339">
          <cell r="C339" t="str">
            <v>223-19</v>
          </cell>
          <cell r="D339">
            <v>1820000</v>
          </cell>
          <cell r="E339" t="str">
            <v>ADANE</v>
          </cell>
        </row>
        <row r="340">
          <cell r="C340" t="str">
            <v>221-18</v>
          </cell>
          <cell r="D340">
            <v>1280000</v>
          </cell>
          <cell r="E340" t="str">
            <v>BARTLETT</v>
          </cell>
        </row>
        <row r="341">
          <cell r="C341" t="str">
            <v>227-19</v>
          </cell>
          <cell r="D341">
            <v>1810000</v>
          </cell>
          <cell r="E341" t="str">
            <v>NEWELL</v>
          </cell>
        </row>
        <row r="342">
          <cell r="C342" t="str">
            <v>151-19</v>
          </cell>
          <cell r="D342">
            <v>1800000</v>
          </cell>
          <cell r="E342" t="str">
            <v>CHANDLER</v>
          </cell>
        </row>
      </sheetData>
      <sheetData sheetId="4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222-23</v>
          </cell>
          <cell r="D1">
            <v>1800000</v>
          </cell>
          <cell r="E1" t="str">
            <v>CHANDLER</v>
          </cell>
        </row>
        <row r="2">
          <cell r="C2" t="str">
            <v>244-23</v>
          </cell>
          <cell r="D2">
            <v>1280000</v>
          </cell>
          <cell r="E2" t="str">
            <v>BARTLETT</v>
          </cell>
        </row>
        <row r="3">
          <cell r="C3" t="str">
            <v>219-24</v>
          </cell>
          <cell r="D3">
            <v>1280000</v>
          </cell>
          <cell r="E3" t="str">
            <v>BARTLETT</v>
          </cell>
        </row>
        <row r="4">
          <cell r="C4" t="str">
            <v>235-24</v>
          </cell>
          <cell r="D4">
            <v>1240000</v>
          </cell>
          <cell r="E4" t="str">
            <v>GRASTON</v>
          </cell>
        </row>
        <row r="5">
          <cell r="C5" t="str">
            <v>240-24</v>
          </cell>
          <cell r="D5">
            <v>1180000</v>
          </cell>
          <cell r="E5" t="str">
            <v>LEVERE</v>
          </cell>
        </row>
        <row r="6">
          <cell r="C6" t="str">
            <v>112-25</v>
          </cell>
          <cell r="D6">
            <v>1190000</v>
          </cell>
          <cell r="E6" t="str">
            <v>BRANNON</v>
          </cell>
        </row>
        <row r="7">
          <cell r="C7" t="str">
            <v>109-24</v>
          </cell>
          <cell r="D7">
            <v>1260000</v>
          </cell>
          <cell r="E7" t="str">
            <v>ACKERMAN</v>
          </cell>
        </row>
        <row r="8">
          <cell r="C8" t="str">
            <v>136-24</v>
          </cell>
          <cell r="D8">
            <v>1100000</v>
          </cell>
          <cell r="E8" t="str">
            <v>GEBRETEKLE</v>
          </cell>
        </row>
        <row r="9">
          <cell r="C9" t="str">
            <v>169-24</v>
          </cell>
          <cell r="D9">
            <v>1140000</v>
          </cell>
          <cell r="E9" t="str">
            <v>YOUNG</v>
          </cell>
        </row>
        <row r="10">
          <cell r="C10" t="str">
            <v>181-24</v>
          </cell>
          <cell r="D10">
            <v>1470000</v>
          </cell>
          <cell r="E10" t="str">
            <v>RIVERA</v>
          </cell>
        </row>
        <row r="11">
          <cell r="C11" t="str">
            <v>183-24</v>
          </cell>
          <cell r="D11">
            <v>1140000</v>
          </cell>
          <cell r="E11" t="str">
            <v>YOUNG</v>
          </cell>
        </row>
        <row r="12">
          <cell r="C12" t="str">
            <v>217-24</v>
          </cell>
          <cell r="D12">
            <v>1750000</v>
          </cell>
          <cell r="E12" t="str">
            <v>REBOLETTI</v>
          </cell>
        </row>
        <row r="13">
          <cell r="C13" t="str">
            <v>189-24</v>
          </cell>
          <cell r="D13">
            <v>1540000</v>
          </cell>
          <cell r="E13" t="str">
            <v>HELVIE</v>
          </cell>
        </row>
        <row r="14">
          <cell r="C14" t="str">
            <v>175-24</v>
          </cell>
          <cell r="D14">
            <v>890000</v>
          </cell>
          <cell r="E14" t="str">
            <v>LOZA</v>
          </cell>
        </row>
        <row r="15">
          <cell r="C15" t="str">
            <v>232-24</v>
          </cell>
          <cell r="D15">
            <v>1180000</v>
          </cell>
          <cell r="E15" t="str">
            <v>LEVERE</v>
          </cell>
        </row>
        <row r="16">
          <cell r="C16" t="str">
            <v>159-24</v>
          </cell>
          <cell r="D16">
            <v>1090000</v>
          </cell>
          <cell r="E16" t="str">
            <v>SPECTOR</v>
          </cell>
        </row>
        <row r="17">
          <cell r="C17" t="str">
            <v>238-24</v>
          </cell>
          <cell r="D17">
            <v>1750000</v>
          </cell>
          <cell r="E17" t="str">
            <v>REBOLETTI</v>
          </cell>
        </row>
        <row r="18">
          <cell r="C18" t="str">
            <v>138-24</v>
          </cell>
          <cell r="D18">
            <v>1260000</v>
          </cell>
          <cell r="E18" t="str">
            <v>ACKERMAN</v>
          </cell>
        </row>
        <row r="19">
          <cell r="C19" t="str">
            <v>126-24</v>
          </cell>
          <cell r="D19">
            <v>1780000</v>
          </cell>
          <cell r="E19" t="str">
            <v>DE LA ROSA</v>
          </cell>
        </row>
        <row r="20">
          <cell r="C20" t="str">
            <v>101-24</v>
          </cell>
          <cell r="D20">
            <v>1480000</v>
          </cell>
          <cell r="E20" t="str">
            <v>STURGEON</v>
          </cell>
        </row>
        <row r="21">
          <cell r="C21" t="str">
            <v>138-24</v>
          </cell>
          <cell r="D21">
            <v>1260000</v>
          </cell>
          <cell r="E21" t="str">
            <v>ACKERMAN</v>
          </cell>
        </row>
        <row r="22">
          <cell r="C22" t="str">
            <v>219-24</v>
          </cell>
          <cell r="D22">
            <v>1280000</v>
          </cell>
          <cell r="E22" t="str">
            <v>BARTLETT</v>
          </cell>
        </row>
        <row r="23">
          <cell r="C23" t="str">
            <v>160-24</v>
          </cell>
          <cell r="D23">
            <v>1090000</v>
          </cell>
          <cell r="E23" t="str">
            <v>SPECTOR</v>
          </cell>
        </row>
        <row r="24">
          <cell r="C24" t="str">
            <v>219-24</v>
          </cell>
          <cell r="D24">
            <v>1280000</v>
          </cell>
          <cell r="E24" t="str">
            <v>BARTLETT</v>
          </cell>
        </row>
        <row r="25">
          <cell r="C25" t="str">
            <v>237-24</v>
          </cell>
          <cell r="D25">
            <v>1750000</v>
          </cell>
          <cell r="E25" t="str">
            <v>REBOLETTI</v>
          </cell>
        </row>
        <row r="26">
          <cell r="C26" t="str">
            <v>173-24</v>
          </cell>
          <cell r="D26">
            <v>970000</v>
          </cell>
          <cell r="E26" t="str">
            <v>JACKSON</v>
          </cell>
        </row>
        <row r="27">
          <cell r="C27" t="str">
            <v>237-24</v>
          </cell>
          <cell r="D27">
            <v>1750000</v>
          </cell>
          <cell r="E27" t="str">
            <v>REBOLETTI</v>
          </cell>
        </row>
        <row r="28">
          <cell r="C28" t="str">
            <v>131-24</v>
          </cell>
          <cell r="D28">
            <v>1290000</v>
          </cell>
          <cell r="E28" t="str">
            <v>COOLAHAN</v>
          </cell>
        </row>
        <row r="29">
          <cell r="C29" t="str">
            <v>104-25</v>
          </cell>
          <cell r="D29">
            <v>1230000</v>
          </cell>
          <cell r="E29" t="str">
            <v>YANAI</v>
          </cell>
        </row>
        <row r="30">
          <cell r="C30" t="str">
            <v>112-24</v>
          </cell>
          <cell r="D30">
            <v>1780000</v>
          </cell>
          <cell r="E30" t="str">
            <v>DE LA ROSA</v>
          </cell>
        </row>
        <row r="31">
          <cell r="C31" t="str">
            <v>121-25</v>
          </cell>
          <cell r="D31">
            <v>1290000</v>
          </cell>
          <cell r="E31" t="str">
            <v>COOLAHAN</v>
          </cell>
        </row>
        <row r="32">
          <cell r="C32" t="str">
            <v>146-24</v>
          </cell>
          <cell r="D32">
            <v>1290000</v>
          </cell>
          <cell r="E32" t="str">
            <v>COOLAHAN</v>
          </cell>
        </row>
        <row r="33">
          <cell r="C33" t="str">
            <v>173-24</v>
          </cell>
          <cell r="D33">
            <v>970000</v>
          </cell>
          <cell r="E33" t="str">
            <v>JACKSON</v>
          </cell>
        </row>
        <row r="34">
          <cell r="C34" t="str">
            <v>123-24</v>
          </cell>
          <cell r="D34">
            <v>1260000</v>
          </cell>
          <cell r="E34" t="str">
            <v>ACKERMAN</v>
          </cell>
        </row>
        <row r="35">
          <cell r="C35" t="str">
            <v>216-24</v>
          </cell>
          <cell r="D35">
            <v>1240000</v>
          </cell>
          <cell r="E35" t="str">
            <v>GRASTON</v>
          </cell>
        </row>
        <row r="36">
          <cell r="C36" t="str">
            <v>105-24</v>
          </cell>
          <cell r="D36">
            <v>900000</v>
          </cell>
          <cell r="E36" t="str">
            <v>ROCHA</v>
          </cell>
        </row>
        <row r="37">
          <cell r="C37" t="str">
            <v>231-24</v>
          </cell>
          <cell r="D37">
            <v>1750000</v>
          </cell>
          <cell r="E37" t="str">
            <v>REBOLETTI</v>
          </cell>
        </row>
        <row r="38">
          <cell r="C38" t="str">
            <v>233-23</v>
          </cell>
          <cell r="D38">
            <v>1750000</v>
          </cell>
          <cell r="E38" t="str">
            <v>REBOLETTI</v>
          </cell>
        </row>
        <row r="39">
          <cell r="C39" t="str">
            <v>110-25</v>
          </cell>
          <cell r="D39">
            <v>1260000</v>
          </cell>
          <cell r="E39" t="str">
            <v>ACKERMAN</v>
          </cell>
        </row>
        <row r="40">
          <cell r="C40" t="str">
            <v>218-23</v>
          </cell>
          <cell r="D40">
            <v>1750000</v>
          </cell>
          <cell r="E40" t="str">
            <v>REBOLETTI</v>
          </cell>
        </row>
        <row r="41">
          <cell r="C41" t="str">
            <v>241-23</v>
          </cell>
          <cell r="D41">
            <v>1750000</v>
          </cell>
          <cell r="E41" t="str">
            <v>REBOLETTI</v>
          </cell>
        </row>
        <row r="42">
          <cell r="C42" t="str">
            <v>231-23</v>
          </cell>
          <cell r="D42">
            <v>970000</v>
          </cell>
          <cell r="E42" t="str">
            <v>JACKSON</v>
          </cell>
        </row>
        <row r="43">
          <cell r="C43" t="str">
            <v>108-24</v>
          </cell>
          <cell r="D43">
            <v>1100000</v>
          </cell>
          <cell r="E43" t="str">
            <v>GEBRETEKLE</v>
          </cell>
        </row>
        <row r="44">
          <cell r="C44" t="str">
            <v>237-23</v>
          </cell>
          <cell r="D44">
            <v>1800000</v>
          </cell>
          <cell r="E44" t="str">
            <v>CHANDLER</v>
          </cell>
        </row>
        <row r="45">
          <cell r="C45" t="str">
            <v>171-24</v>
          </cell>
          <cell r="D45">
            <v>940000</v>
          </cell>
          <cell r="E45" t="str">
            <v>BONDS</v>
          </cell>
        </row>
        <row r="46">
          <cell r="C46" t="str">
            <v>232-23</v>
          </cell>
          <cell r="D46">
            <v>970000</v>
          </cell>
          <cell r="E46" t="str">
            <v>JACKSON</v>
          </cell>
        </row>
        <row r="47">
          <cell r="C47" t="str">
            <v>179-24</v>
          </cell>
          <cell r="D47">
            <v>950000</v>
          </cell>
          <cell r="E47" t="str">
            <v>WEBSTER</v>
          </cell>
        </row>
        <row r="48">
          <cell r="C48" t="str">
            <v>234-23</v>
          </cell>
          <cell r="D48">
            <v>1750000</v>
          </cell>
          <cell r="E48" t="str">
            <v>REBOLETTI</v>
          </cell>
        </row>
        <row r="49">
          <cell r="C49" t="str">
            <v>234-24</v>
          </cell>
          <cell r="D49">
            <v>1240000</v>
          </cell>
          <cell r="E49" t="str">
            <v>GRASTON</v>
          </cell>
        </row>
        <row r="50">
          <cell r="C50" t="str">
            <v>225-23</v>
          </cell>
          <cell r="D50">
            <v>1750000</v>
          </cell>
          <cell r="E50" t="str">
            <v>REBOLETTI</v>
          </cell>
        </row>
        <row r="51">
          <cell r="C51" t="str">
            <v>110-24</v>
          </cell>
          <cell r="D51">
            <v>1260000</v>
          </cell>
          <cell r="E51" t="str">
            <v>ACKERMAN</v>
          </cell>
        </row>
        <row r="52">
          <cell r="C52" t="str">
            <v>221-23</v>
          </cell>
          <cell r="D52">
            <v>1800000</v>
          </cell>
          <cell r="E52" t="str">
            <v>CHANDLER</v>
          </cell>
        </row>
        <row r="53">
          <cell r="C53" t="str">
            <v>121-24</v>
          </cell>
          <cell r="D53">
            <v>1100000</v>
          </cell>
          <cell r="E53" t="str">
            <v>GEBRETEKLE</v>
          </cell>
        </row>
        <row r="54">
          <cell r="C54" t="str">
            <v>239-24</v>
          </cell>
          <cell r="D54">
            <v>1180000</v>
          </cell>
          <cell r="E54" t="str">
            <v>LEVERE</v>
          </cell>
        </row>
        <row r="55">
          <cell r="C55" t="str">
            <v>223-23</v>
          </cell>
          <cell r="D55">
            <v>970000</v>
          </cell>
          <cell r="E55" t="str">
            <v>JACKSON</v>
          </cell>
        </row>
        <row r="56">
          <cell r="C56" t="str">
            <v>230-24</v>
          </cell>
          <cell r="D56">
            <v>1750000</v>
          </cell>
          <cell r="E56" t="str">
            <v>REBOLETTI</v>
          </cell>
        </row>
        <row r="57">
          <cell r="C57" t="str">
            <v>224-23</v>
          </cell>
          <cell r="D57">
            <v>970000</v>
          </cell>
          <cell r="E57" t="str">
            <v>JACKSON</v>
          </cell>
        </row>
        <row r="58">
          <cell r="C58" t="str">
            <v>186-24</v>
          </cell>
          <cell r="D58">
            <v>940000</v>
          </cell>
          <cell r="E58" t="str">
            <v>BONDS</v>
          </cell>
        </row>
        <row r="59">
          <cell r="C59" t="str">
            <v>230-23</v>
          </cell>
          <cell r="D59">
            <v>1800000</v>
          </cell>
          <cell r="E59" t="str">
            <v>CHANDLER</v>
          </cell>
        </row>
        <row r="60">
          <cell r="C60" t="str">
            <v>121-25</v>
          </cell>
          <cell r="D60">
            <v>1290000</v>
          </cell>
          <cell r="E60" t="str">
            <v>COOLAHAN</v>
          </cell>
        </row>
        <row r="61">
          <cell r="C61" t="str">
            <v>106-24</v>
          </cell>
          <cell r="D61">
            <v>900000</v>
          </cell>
          <cell r="E61" t="str">
            <v>ROCHA</v>
          </cell>
        </row>
        <row r="62">
          <cell r="C62" t="str">
            <v>106-25</v>
          </cell>
          <cell r="D62">
            <v>1100000</v>
          </cell>
          <cell r="E62" t="str">
            <v>GEBRETEKLE</v>
          </cell>
        </row>
        <row r="63">
          <cell r="C63" t="str">
            <v>127-24</v>
          </cell>
          <cell r="D63">
            <v>1480000</v>
          </cell>
          <cell r="E63" t="str">
            <v>STURGEON</v>
          </cell>
        </row>
        <row r="64">
          <cell r="C64" t="str">
            <v>243-24</v>
          </cell>
          <cell r="D64">
            <v>1280000</v>
          </cell>
          <cell r="E64" t="str">
            <v>BARTLETT</v>
          </cell>
        </row>
        <row r="65">
          <cell r="C65" t="str">
            <v>140-24</v>
          </cell>
          <cell r="D65">
            <v>1780000</v>
          </cell>
          <cell r="E65" t="str">
            <v>DE LA ROSA</v>
          </cell>
        </row>
        <row r="66">
          <cell r="C66" t="str">
            <v>111-25</v>
          </cell>
          <cell r="D66">
            <v>1190000</v>
          </cell>
          <cell r="E66" t="str">
            <v>BRANNON</v>
          </cell>
        </row>
        <row r="67">
          <cell r="C67" t="str">
            <v>157-24</v>
          </cell>
          <cell r="D67">
            <v>940000</v>
          </cell>
          <cell r="E67" t="str">
            <v>BONDS</v>
          </cell>
        </row>
        <row r="68">
          <cell r="C68" t="str">
            <v>234-24</v>
          </cell>
          <cell r="D68">
            <v>1240000</v>
          </cell>
          <cell r="E68" t="str">
            <v>GRASTON</v>
          </cell>
        </row>
        <row r="69">
          <cell r="C69" t="str">
            <v>166-24</v>
          </cell>
          <cell r="D69">
            <v>1740000</v>
          </cell>
          <cell r="E69" t="str">
            <v>STORY</v>
          </cell>
        </row>
        <row r="70">
          <cell r="C70" t="str">
            <v>225-24</v>
          </cell>
          <cell r="D70">
            <v>1750000</v>
          </cell>
          <cell r="E70" t="str">
            <v>REBOLETTI</v>
          </cell>
        </row>
        <row r="71">
          <cell r="C71" t="str">
            <v>166-24</v>
          </cell>
          <cell r="D71">
            <v>1740000</v>
          </cell>
          <cell r="E71" t="str">
            <v>STORY</v>
          </cell>
        </row>
        <row r="72">
          <cell r="C72" t="str">
            <v>217-24</v>
          </cell>
          <cell r="D72">
            <v>1750000</v>
          </cell>
          <cell r="E72" t="str">
            <v>REBOLETTI</v>
          </cell>
        </row>
        <row r="73">
          <cell r="C73" t="str">
            <v>221-24</v>
          </cell>
          <cell r="D73">
            <v>1180000</v>
          </cell>
          <cell r="E73" t="str">
            <v>LEVERE</v>
          </cell>
        </row>
        <row r="74">
          <cell r="C74" t="str">
            <v>184-24</v>
          </cell>
          <cell r="D74">
            <v>1140000</v>
          </cell>
          <cell r="E74" t="str">
            <v>YOUNG</v>
          </cell>
        </row>
        <row r="75">
          <cell r="C75" t="str">
            <v>224-24</v>
          </cell>
          <cell r="D75">
            <v>1240000</v>
          </cell>
          <cell r="E75" t="str">
            <v>GRASTON</v>
          </cell>
        </row>
        <row r="76">
          <cell r="C76" t="str">
            <v>218-24</v>
          </cell>
          <cell r="D76">
            <v>1750000</v>
          </cell>
          <cell r="E76" t="str">
            <v>REBOLETTI</v>
          </cell>
        </row>
        <row r="77">
          <cell r="C77" t="str">
            <v>224-24</v>
          </cell>
          <cell r="D77">
            <v>1750000</v>
          </cell>
          <cell r="E77" t="str">
            <v>REBOLETTI</v>
          </cell>
        </row>
        <row r="78">
          <cell r="C78" t="str">
            <v>215-24</v>
          </cell>
          <cell r="D78">
            <v>1240000</v>
          </cell>
          <cell r="E78" t="str">
            <v>GRASTON</v>
          </cell>
        </row>
        <row r="79">
          <cell r="C79" t="str">
            <v>116-24</v>
          </cell>
          <cell r="D79">
            <v>1090000</v>
          </cell>
          <cell r="E79" t="str">
            <v>SPECTOR</v>
          </cell>
        </row>
        <row r="80">
          <cell r="C80" t="str">
            <v>187-24</v>
          </cell>
          <cell r="D80">
            <v>1510000</v>
          </cell>
          <cell r="E80" t="str">
            <v>COCA</v>
          </cell>
        </row>
        <row r="81">
          <cell r="C81" t="str">
            <v>151-24</v>
          </cell>
          <cell r="D81">
            <v>1260000</v>
          </cell>
          <cell r="E81" t="str">
            <v>ACKERMAN</v>
          </cell>
        </row>
        <row r="82">
          <cell r="C82" t="str">
            <v>137-24</v>
          </cell>
          <cell r="D82">
            <v>1260000</v>
          </cell>
          <cell r="E82" t="str">
            <v>ACKERMAN</v>
          </cell>
        </row>
        <row r="83">
          <cell r="C83" t="str">
            <v>150-24</v>
          </cell>
          <cell r="D83">
            <v>1100000</v>
          </cell>
          <cell r="E83" t="str">
            <v>GEBRETEKLE</v>
          </cell>
        </row>
        <row r="84">
          <cell r="C84" t="str">
            <v>130-24</v>
          </cell>
          <cell r="D84">
            <v>1090000</v>
          </cell>
          <cell r="E84" t="str">
            <v>SPECTOR</v>
          </cell>
        </row>
        <row r="85">
          <cell r="C85" t="str">
            <v>214-24</v>
          </cell>
          <cell r="D85">
            <v>1180000</v>
          </cell>
          <cell r="E85" t="str">
            <v>LEVERE</v>
          </cell>
        </row>
        <row r="86">
          <cell r="C86" t="str">
            <v>129-24</v>
          </cell>
          <cell r="D86">
            <v>1090000</v>
          </cell>
          <cell r="E86" t="str">
            <v>SPECTOR</v>
          </cell>
        </row>
        <row r="87">
          <cell r="C87" t="str">
            <v>219-24</v>
          </cell>
          <cell r="D87">
            <v>1280000</v>
          </cell>
          <cell r="E87" t="str">
            <v>BARTLETT</v>
          </cell>
        </row>
        <row r="88">
          <cell r="C88" t="str">
            <v>243-23</v>
          </cell>
          <cell r="D88">
            <v>1280000</v>
          </cell>
          <cell r="E88" t="str">
            <v>BARTLETT</v>
          </cell>
        </row>
        <row r="89">
          <cell r="C89" t="str">
            <v>161-24</v>
          </cell>
          <cell r="D89">
            <v>890000</v>
          </cell>
          <cell r="E89" t="str">
            <v>LOZA</v>
          </cell>
        </row>
        <row r="90">
          <cell r="C90" t="str">
            <v>242-23</v>
          </cell>
          <cell r="D90">
            <v>1750000</v>
          </cell>
          <cell r="E90" t="str">
            <v>REBOLETTI</v>
          </cell>
        </row>
        <row r="91">
          <cell r="C91" t="str">
            <v>180-24</v>
          </cell>
          <cell r="D91">
            <v>950000</v>
          </cell>
          <cell r="E91" t="str">
            <v>WEBSTER</v>
          </cell>
        </row>
        <row r="92">
          <cell r="C92" t="str">
            <v>239-23</v>
          </cell>
          <cell r="D92">
            <v>970000</v>
          </cell>
          <cell r="E92" t="str">
            <v>JACKSON</v>
          </cell>
        </row>
        <row r="93">
          <cell r="C93" t="str">
            <v>222-24</v>
          </cell>
          <cell r="D93">
            <v>1180000</v>
          </cell>
          <cell r="E93" t="str">
            <v>LEVERE</v>
          </cell>
        </row>
        <row r="94">
          <cell r="C94" t="str">
            <v>162-24</v>
          </cell>
          <cell r="D94">
            <v>890000</v>
          </cell>
          <cell r="E94" t="str">
            <v>LOZA</v>
          </cell>
        </row>
        <row r="95">
          <cell r="C95" t="str">
            <v>165-24</v>
          </cell>
          <cell r="D95">
            <v>1740000</v>
          </cell>
          <cell r="E95" t="str">
            <v>STORY</v>
          </cell>
        </row>
        <row r="96">
          <cell r="C96" t="str">
            <v>158-24</v>
          </cell>
          <cell r="D96">
            <v>940000</v>
          </cell>
          <cell r="E96" t="str">
            <v>BONDS</v>
          </cell>
        </row>
        <row r="97">
          <cell r="C97" t="str">
            <v>160-24</v>
          </cell>
          <cell r="D97">
            <v>1090000</v>
          </cell>
          <cell r="E97" t="str">
            <v>SPECTOR</v>
          </cell>
        </row>
        <row r="98">
          <cell r="C98" t="str">
            <v>149-24</v>
          </cell>
          <cell r="D98">
            <v>1100000</v>
          </cell>
          <cell r="E98" t="str">
            <v>GEBRETEKLE</v>
          </cell>
        </row>
        <row r="99">
          <cell r="C99" t="str">
            <v>183-24</v>
          </cell>
          <cell r="D99">
            <v>1140000</v>
          </cell>
          <cell r="E99" t="str">
            <v>YOUNG</v>
          </cell>
        </row>
        <row r="100">
          <cell r="C100" t="str">
            <v>102-24</v>
          </cell>
          <cell r="D100">
            <v>1480000</v>
          </cell>
          <cell r="E100" t="str">
            <v>STURGEON</v>
          </cell>
        </row>
        <row r="101">
          <cell r="C101" t="str">
            <v>233-24</v>
          </cell>
          <cell r="D101">
            <v>1180000</v>
          </cell>
          <cell r="E101" t="str">
            <v>LEVERE</v>
          </cell>
        </row>
        <row r="102">
          <cell r="C102" t="str">
            <v>167-24</v>
          </cell>
          <cell r="D102">
            <v>1470000</v>
          </cell>
          <cell r="E102" t="str">
            <v>RIVERA</v>
          </cell>
        </row>
        <row r="103">
          <cell r="C103" t="str">
            <v>237-24</v>
          </cell>
          <cell r="D103">
            <v>1750000</v>
          </cell>
          <cell r="E103" t="str">
            <v>REBOLETTI</v>
          </cell>
        </row>
        <row r="104">
          <cell r="C104" t="str">
            <v>154-24</v>
          </cell>
          <cell r="D104">
            <v>1470000</v>
          </cell>
          <cell r="E104" t="str">
            <v>RIVERA</v>
          </cell>
        </row>
        <row r="105">
          <cell r="C105" t="str">
            <v>137-24</v>
          </cell>
          <cell r="D105">
            <v>1260000</v>
          </cell>
          <cell r="E105" t="str">
            <v>ACKERMAN</v>
          </cell>
        </row>
        <row r="106">
          <cell r="C106" t="str">
            <v>122-24</v>
          </cell>
          <cell r="D106">
            <v>1100000</v>
          </cell>
          <cell r="E106" t="str">
            <v>GEBRETEKLE</v>
          </cell>
        </row>
        <row r="107">
          <cell r="C107" t="str">
            <v>237-24</v>
          </cell>
          <cell r="D107">
            <v>1750000</v>
          </cell>
          <cell r="E107" t="str">
            <v>REBOLETTI</v>
          </cell>
        </row>
        <row r="108">
          <cell r="C108" t="str">
            <v>240-23</v>
          </cell>
          <cell r="D108">
            <v>970000</v>
          </cell>
          <cell r="E108" t="str">
            <v>JACKSON</v>
          </cell>
        </row>
        <row r="109">
          <cell r="C109" t="str">
            <v>113-25</v>
          </cell>
          <cell r="D109">
            <v>1430000</v>
          </cell>
          <cell r="E109" t="str">
            <v>LEDERHAUSE</v>
          </cell>
        </row>
        <row r="110">
          <cell r="C110" t="str">
            <v>238-23</v>
          </cell>
          <cell r="D110">
            <v>1800000</v>
          </cell>
          <cell r="E110" t="str">
            <v>CHANDLER</v>
          </cell>
        </row>
        <row r="111">
          <cell r="C111" t="str">
            <v>127-25</v>
          </cell>
          <cell r="D111">
            <v>1430000</v>
          </cell>
          <cell r="E111" t="str">
            <v>LEDERHAUSE</v>
          </cell>
        </row>
        <row r="112">
          <cell r="C112" t="str">
            <v>228-23</v>
          </cell>
          <cell r="D112">
            <v>1280000</v>
          </cell>
          <cell r="E112" t="str">
            <v>BARTLETT</v>
          </cell>
        </row>
        <row r="113">
          <cell r="C113" t="str">
            <v>239-24</v>
          </cell>
          <cell r="D113">
            <v>1180000</v>
          </cell>
          <cell r="E113" t="str">
            <v>LEVERE</v>
          </cell>
        </row>
        <row r="114">
          <cell r="C114" t="str">
            <v>113-24</v>
          </cell>
          <cell r="D114">
            <v>1480000</v>
          </cell>
          <cell r="E114" t="str">
            <v>STURGEON</v>
          </cell>
        </row>
        <row r="115">
          <cell r="C115" t="str">
            <v>242-24</v>
          </cell>
          <cell r="D115">
            <v>1240000</v>
          </cell>
          <cell r="E115" t="str">
            <v>GRASTON</v>
          </cell>
        </row>
        <row r="116">
          <cell r="C116" t="str">
            <v>104-24</v>
          </cell>
          <cell r="D116">
            <v>1290000</v>
          </cell>
          <cell r="E116" t="str">
            <v>COOLAHAN</v>
          </cell>
        </row>
        <row r="117">
          <cell r="C117" t="str">
            <v>125-25</v>
          </cell>
          <cell r="D117">
            <v>1190000</v>
          </cell>
          <cell r="E117" t="str">
            <v>BRANNON</v>
          </cell>
        </row>
        <row r="118">
          <cell r="C118" t="str">
            <v>153-24</v>
          </cell>
          <cell r="D118">
            <v>1470000</v>
          </cell>
          <cell r="E118" t="str">
            <v>RIVERA</v>
          </cell>
        </row>
        <row r="119">
          <cell r="C119" t="str">
            <v>120-25</v>
          </cell>
          <cell r="D119">
            <v>1100000</v>
          </cell>
          <cell r="E119" t="str">
            <v>GEBRETEKLE</v>
          </cell>
        </row>
        <row r="120">
          <cell r="C120" t="str">
            <v>134-24</v>
          </cell>
          <cell r="D120">
            <v>900000</v>
          </cell>
          <cell r="E120" t="str">
            <v>ROCHA</v>
          </cell>
        </row>
        <row r="121">
          <cell r="C121" t="str">
            <v>114-25</v>
          </cell>
          <cell r="D121">
            <v>1430000</v>
          </cell>
          <cell r="E121" t="str">
            <v>LEDERHAUSE</v>
          </cell>
        </row>
        <row r="122">
          <cell r="C122" t="str">
            <v>118-24</v>
          </cell>
          <cell r="D122">
            <v>1290000</v>
          </cell>
          <cell r="E122" t="str">
            <v>COOLAHAN</v>
          </cell>
        </row>
        <row r="123">
          <cell r="C123" t="str">
            <v>118-25</v>
          </cell>
          <cell r="D123">
            <v>1230000</v>
          </cell>
          <cell r="E123" t="str">
            <v>YANAI</v>
          </cell>
        </row>
        <row r="124">
          <cell r="C124" t="str">
            <v>227-23</v>
          </cell>
          <cell r="D124">
            <v>1280000</v>
          </cell>
          <cell r="E124" t="str">
            <v>BARTLETT</v>
          </cell>
        </row>
        <row r="125">
          <cell r="C125" t="str">
            <v>240-24</v>
          </cell>
          <cell r="D125">
            <v>1180000</v>
          </cell>
          <cell r="E125" t="str">
            <v>LEVERE</v>
          </cell>
        </row>
        <row r="126">
          <cell r="C126" t="str">
            <v>217-24</v>
          </cell>
          <cell r="D126">
            <v>1750000</v>
          </cell>
          <cell r="E126" t="str">
            <v>REBOLETTI</v>
          </cell>
        </row>
        <row r="127">
          <cell r="C127" t="str">
            <v>137-24</v>
          </cell>
          <cell r="D127">
            <v>1260000</v>
          </cell>
          <cell r="E127" t="str">
            <v>ACKERMAN</v>
          </cell>
        </row>
        <row r="128">
          <cell r="C128" t="str">
            <v>172-24</v>
          </cell>
          <cell r="D128">
            <v>940000</v>
          </cell>
          <cell r="E128" t="str">
            <v>BONDS</v>
          </cell>
        </row>
        <row r="129">
          <cell r="C129" t="str">
            <v>145-24</v>
          </cell>
          <cell r="D129">
            <v>1290000</v>
          </cell>
          <cell r="E129" t="str">
            <v>COOLAHAN</v>
          </cell>
        </row>
        <row r="130">
          <cell r="C130" t="str">
            <v>170-24</v>
          </cell>
          <cell r="D130">
            <v>1140000</v>
          </cell>
          <cell r="E130" t="str">
            <v>YOUNG</v>
          </cell>
        </row>
        <row r="131">
          <cell r="C131" t="str">
            <v>236-24</v>
          </cell>
          <cell r="D131">
            <v>1280000</v>
          </cell>
          <cell r="E131" t="str">
            <v>BARTLETT</v>
          </cell>
        </row>
        <row r="132">
          <cell r="C132" t="str">
            <v>147-24</v>
          </cell>
          <cell r="D132">
            <v>900000</v>
          </cell>
          <cell r="E132" t="str">
            <v>ROCHA</v>
          </cell>
        </row>
        <row r="133">
          <cell r="C133" t="str">
            <v>115-25</v>
          </cell>
          <cell r="D133">
            <v>900000</v>
          </cell>
          <cell r="E133" t="str">
            <v>ROCHA</v>
          </cell>
        </row>
        <row r="134">
          <cell r="C134" t="str">
            <v>139-24</v>
          </cell>
          <cell r="D134">
            <v>1780000</v>
          </cell>
          <cell r="E134" t="str">
            <v>DE LA ROSA</v>
          </cell>
        </row>
        <row r="135">
          <cell r="C135" t="str">
            <v>117-25</v>
          </cell>
          <cell r="D135">
            <v>1230000</v>
          </cell>
          <cell r="E135" t="str">
            <v>YANAI</v>
          </cell>
        </row>
        <row r="136">
          <cell r="C136" t="str">
            <v>103-24</v>
          </cell>
          <cell r="D136">
            <v>1290000</v>
          </cell>
          <cell r="E136" t="str">
            <v>COOLAHAN</v>
          </cell>
        </row>
        <row r="137">
          <cell r="C137" t="str">
            <v>107-24</v>
          </cell>
          <cell r="D137">
            <v>1100000</v>
          </cell>
          <cell r="E137" t="str">
            <v>GEBRETEKLE</v>
          </cell>
        </row>
        <row r="138">
          <cell r="C138" t="str">
            <v>116-25</v>
          </cell>
          <cell r="D138">
            <v>900000</v>
          </cell>
          <cell r="E138" t="str">
            <v>ROCHA</v>
          </cell>
        </row>
        <row r="139">
          <cell r="C139" t="str">
            <v>111-24</v>
          </cell>
          <cell r="D139">
            <v>1780000</v>
          </cell>
          <cell r="E139" t="str">
            <v>DE LA ROSA</v>
          </cell>
        </row>
        <row r="140">
          <cell r="C140" t="str">
            <v>238-24</v>
          </cell>
          <cell r="D140">
            <v>1750000</v>
          </cell>
          <cell r="E140" t="str">
            <v>REBOLETTI</v>
          </cell>
        </row>
        <row r="141">
          <cell r="C141" t="str">
            <v>125-24</v>
          </cell>
          <cell r="D141">
            <v>1780000</v>
          </cell>
          <cell r="E141" t="str">
            <v>DE LA ROSA</v>
          </cell>
        </row>
        <row r="142">
          <cell r="C142" t="str">
            <v>241-24</v>
          </cell>
          <cell r="D142">
            <v>1240000</v>
          </cell>
          <cell r="E142" t="str">
            <v>GRASTON</v>
          </cell>
        </row>
        <row r="143">
          <cell r="C143" t="str">
            <v>132-24</v>
          </cell>
          <cell r="D143">
            <v>1290000</v>
          </cell>
          <cell r="E143" t="str">
            <v>COOLAHAN</v>
          </cell>
        </row>
        <row r="144">
          <cell r="C144" t="str">
            <v>120-24</v>
          </cell>
          <cell r="D144">
            <v>900000</v>
          </cell>
          <cell r="E144" t="str">
            <v>ROCHA</v>
          </cell>
        </row>
        <row r="145">
          <cell r="C145" t="str">
            <v>105-25</v>
          </cell>
          <cell r="D145">
            <v>1100000</v>
          </cell>
          <cell r="E145" t="str">
            <v>GEBRETEKLE</v>
          </cell>
        </row>
        <row r="146">
          <cell r="C146" t="str">
            <v>119-25</v>
          </cell>
          <cell r="D146">
            <v>1100000</v>
          </cell>
          <cell r="E146" t="str">
            <v>GEBRETEKLE</v>
          </cell>
        </row>
        <row r="147">
          <cell r="C147" t="str">
            <v>107-25</v>
          </cell>
          <cell r="D147">
            <v>1290000</v>
          </cell>
          <cell r="E147" t="str">
            <v>COOLAHAN</v>
          </cell>
        </row>
        <row r="148">
          <cell r="C148" t="str">
            <v>103-25</v>
          </cell>
          <cell r="D148">
            <v>1230000</v>
          </cell>
          <cell r="E148" t="str">
            <v>YANAI</v>
          </cell>
        </row>
        <row r="149">
          <cell r="C149" t="str">
            <v>220-23</v>
          </cell>
          <cell r="D149">
            <v>1280000</v>
          </cell>
          <cell r="E149" t="str">
            <v>BARTLETT</v>
          </cell>
        </row>
        <row r="150">
          <cell r="C150" t="str">
            <v>101-25</v>
          </cell>
          <cell r="D150">
            <v>1430000</v>
          </cell>
          <cell r="E150" t="str">
            <v>LEDERHAUSE</v>
          </cell>
        </row>
        <row r="151">
          <cell r="C151" t="str">
            <v>227-24</v>
          </cell>
          <cell r="D151">
            <v>1180000</v>
          </cell>
          <cell r="E151" t="str">
            <v>LEVERE</v>
          </cell>
        </row>
        <row r="152">
          <cell r="C152" t="str">
            <v>223-24</v>
          </cell>
          <cell r="D152">
            <v>1240000</v>
          </cell>
          <cell r="E152" t="str">
            <v>GRASTON</v>
          </cell>
        </row>
        <row r="153">
          <cell r="C153" t="str">
            <v>123-25</v>
          </cell>
          <cell r="D153">
            <v>1260000</v>
          </cell>
          <cell r="E153" t="str">
            <v>ACKERMAN</v>
          </cell>
        </row>
        <row r="154">
          <cell r="C154" t="str">
            <v>219-24</v>
          </cell>
          <cell r="D154">
            <v>1280000</v>
          </cell>
          <cell r="E154" t="str">
            <v>BARTLETT</v>
          </cell>
        </row>
        <row r="155">
          <cell r="C155" t="str">
            <v>226-23</v>
          </cell>
          <cell r="D155">
            <v>1750000</v>
          </cell>
          <cell r="E155" t="str">
            <v>REBOLETTI</v>
          </cell>
        </row>
        <row r="156">
          <cell r="C156" t="str">
            <v>164-24</v>
          </cell>
          <cell r="D156">
            <v>1120000</v>
          </cell>
          <cell r="E156" t="str">
            <v>LOCKLEAR</v>
          </cell>
        </row>
        <row r="157">
          <cell r="C157" t="str">
            <v>144-24</v>
          </cell>
          <cell r="D157">
            <v>1090000</v>
          </cell>
          <cell r="E157" t="str">
            <v>SPECTOR</v>
          </cell>
        </row>
        <row r="158">
          <cell r="C158" t="str">
            <v>236-24</v>
          </cell>
          <cell r="D158">
            <v>1280000</v>
          </cell>
          <cell r="E158" t="str">
            <v>BARTLETT</v>
          </cell>
        </row>
        <row r="159">
          <cell r="C159" t="str">
            <v>156-24</v>
          </cell>
          <cell r="D159">
            <v>1780000</v>
          </cell>
          <cell r="E159" t="str">
            <v>DE LA ROSA</v>
          </cell>
        </row>
        <row r="160">
          <cell r="C160" t="str">
            <v>206-24</v>
          </cell>
          <cell r="D160">
            <v>1240000</v>
          </cell>
          <cell r="E160" t="str">
            <v>GRASTON</v>
          </cell>
        </row>
        <row r="161">
          <cell r="C161" t="str">
            <v>241-24</v>
          </cell>
          <cell r="D161">
            <v>1240000</v>
          </cell>
          <cell r="E161" t="str">
            <v>GRASTON</v>
          </cell>
        </row>
        <row r="162">
          <cell r="C162" t="str">
            <v>221-24</v>
          </cell>
          <cell r="D162">
            <v>1180000</v>
          </cell>
          <cell r="E162" t="str">
            <v>LEVERE</v>
          </cell>
        </row>
        <row r="163">
          <cell r="C163" t="str">
            <v>244-24</v>
          </cell>
          <cell r="D163">
            <v>1280000</v>
          </cell>
          <cell r="E163" t="str">
            <v>BARTLETT</v>
          </cell>
        </row>
        <row r="164">
          <cell r="C164" t="str">
            <v>219-24</v>
          </cell>
          <cell r="D164">
            <v>1280000</v>
          </cell>
          <cell r="E164" t="str">
            <v>BARTLETT</v>
          </cell>
        </row>
        <row r="165">
          <cell r="C165" t="str">
            <v>103-24</v>
          </cell>
          <cell r="D165">
            <v>1290000</v>
          </cell>
          <cell r="E165" t="str">
            <v>COOLAHAN</v>
          </cell>
        </row>
        <row r="166">
          <cell r="C166" t="str">
            <v>182-24</v>
          </cell>
          <cell r="D166">
            <v>1470000</v>
          </cell>
          <cell r="E166" t="str">
            <v>RIVERA</v>
          </cell>
        </row>
        <row r="167">
          <cell r="C167" t="str">
            <v>119-24</v>
          </cell>
          <cell r="D167">
            <v>900000</v>
          </cell>
          <cell r="E167" t="str">
            <v>ROCHA</v>
          </cell>
        </row>
        <row r="168">
          <cell r="C168" t="str">
            <v>176-24</v>
          </cell>
          <cell r="D168">
            <v>890000</v>
          </cell>
          <cell r="E168" t="str">
            <v>LOZA</v>
          </cell>
        </row>
        <row r="169">
          <cell r="C169" t="str">
            <v>168-24</v>
          </cell>
          <cell r="D169">
            <v>1470000</v>
          </cell>
          <cell r="E169" t="str">
            <v>RIVERA</v>
          </cell>
        </row>
        <row r="170">
          <cell r="C170" t="str">
            <v>163-24</v>
          </cell>
          <cell r="D170">
            <v>1120000</v>
          </cell>
          <cell r="E170" t="str">
            <v>LOCKLEAR</v>
          </cell>
        </row>
        <row r="171">
          <cell r="C171" t="str">
            <v>162-24</v>
          </cell>
          <cell r="D171">
            <v>890000</v>
          </cell>
          <cell r="E171" t="str">
            <v>LOZA</v>
          </cell>
        </row>
        <row r="172">
          <cell r="C172" t="str">
            <v>142-24</v>
          </cell>
          <cell r="D172">
            <v>1480000</v>
          </cell>
          <cell r="E172" t="str">
            <v>STURGEON</v>
          </cell>
        </row>
        <row r="173">
          <cell r="C173" t="str">
            <v>174-24</v>
          </cell>
          <cell r="D173">
            <v>630000</v>
          </cell>
          <cell r="E173" t="b">
            <v>1</v>
          </cell>
        </row>
        <row r="174">
          <cell r="C174" t="str">
            <v>119-25</v>
          </cell>
          <cell r="D174">
            <v>1100000</v>
          </cell>
          <cell r="E174" t="str">
            <v>GEBRETEKLE</v>
          </cell>
        </row>
        <row r="175">
          <cell r="C175" t="str">
            <v>219-24</v>
          </cell>
          <cell r="D175">
            <v>1280000</v>
          </cell>
          <cell r="E175" t="str">
            <v>BARTLETT</v>
          </cell>
        </row>
        <row r="176">
          <cell r="C176" t="str">
            <v>102-25</v>
          </cell>
          <cell r="D176">
            <v>1430000</v>
          </cell>
          <cell r="E176" t="str">
            <v>LEDERHAUSE</v>
          </cell>
        </row>
        <row r="177">
          <cell r="C177" t="str">
            <v>111-25</v>
          </cell>
          <cell r="D177">
            <v>1190000</v>
          </cell>
          <cell r="E177" t="str">
            <v>BRANNON</v>
          </cell>
        </row>
        <row r="178">
          <cell r="C178" t="str">
            <v>215-24</v>
          </cell>
          <cell r="D178">
            <v>1240000</v>
          </cell>
          <cell r="E178" t="str">
            <v>GRASTON</v>
          </cell>
        </row>
        <row r="179">
          <cell r="C179" t="str">
            <v>235-23</v>
          </cell>
          <cell r="D179">
            <v>1280000</v>
          </cell>
          <cell r="E179" t="str">
            <v>BARTLETT</v>
          </cell>
        </row>
        <row r="180">
          <cell r="C180" t="str">
            <v>152-24</v>
          </cell>
          <cell r="D180">
            <v>1260000</v>
          </cell>
          <cell r="E180" t="str">
            <v>ACKERMAN</v>
          </cell>
        </row>
        <row r="181">
          <cell r="C181" t="str">
            <v>236-23</v>
          </cell>
          <cell r="D181">
            <v>1280000</v>
          </cell>
          <cell r="E181" t="str">
            <v>BARTLETT</v>
          </cell>
        </row>
        <row r="182">
          <cell r="C182" t="str">
            <v>141-24</v>
          </cell>
          <cell r="D182">
            <v>1480000</v>
          </cell>
          <cell r="E182" t="str">
            <v>STURGEON</v>
          </cell>
        </row>
        <row r="183">
          <cell r="C183" t="str">
            <v>213-24</v>
          </cell>
          <cell r="D183">
            <v>1180000</v>
          </cell>
          <cell r="E183" t="str">
            <v>LEVERE</v>
          </cell>
        </row>
        <row r="184">
          <cell r="C184" t="str">
            <v>124-24</v>
          </cell>
          <cell r="D184">
            <v>1260000</v>
          </cell>
          <cell r="E184" t="str">
            <v>ACKERMAN</v>
          </cell>
        </row>
        <row r="185">
          <cell r="C185" t="str">
            <v>214-24</v>
          </cell>
          <cell r="D185">
            <v>1180000</v>
          </cell>
          <cell r="E185" t="str">
            <v>LEVERE</v>
          </cell>
        </row>
        <row r="186">
          <cell r="C186" t="str">
            <v>123-25</v>
          </cell>
          <cell r="D186">
            <v>1260000</v>
          </cell>
          <cell r="E186" t="str">
            <v>ACKERMAN</v>
          </cell>
        </row>
        <row r="187">
          <cell r="C187" t="str">
            <v>229-24</v>
          </cell>
          <cell r="D187">
            <v>1240000</v>
          </cell>
          <cell r="E187" t="str">
            <v>GRASTON</v>
          </cell>
        </row>
        <row r="188">
          <cell r="C188" t="str">
            <v>244-24</v>
          </cell>
          <cell r="D188">
            <v>1280000</v>
          </cell>
          <cell r="E188" t="str">
            <v>BARTLETT</v>
          </cell>
        </row>
        <row r="189">
          <cell r="C189" t="str">
            <v>109-25</v>
          </cell>
          <cell r="D189">
            <v>1260000</v>
          </cell>
          <cell r="E189" t="str">
            <v>ACKERMAN</v>
          </cell>
        </row>
        <row r="190">
          <cell r="C190" t="str">
            <v>148-24</v>
          </cell>
          <cell r="D190">
            <v>900000</v>
          </cell>
          <cell r="E190" t="str">
            <v>ROCHA</v>
          </cell>
        </row>
        <row r="191">
          <cell r="C191" t="str">
            <v>229-23</v>
          </cell>
          <cell r="D191">
            <v>1800000</v>
          </cell>
          <cell r="E191" t="str">
            <v>CHANDLER</v>
          </cell>
        </row>
        <row r="192">
          <cell r="C192" t="str">
            <v>135-24</v>
          </cell>
          <cell r="D192">
            <v>1100000</v>
          </cell>
          <cell r="E192" t="str">
            <v>GEBRETEKLE</v>
          </cell>
        </row>
        <row r="193">
          <cell r="C193" t="str">
            <v>128-24</v>
          </cell>
          <cell r="D193">
            <v>1480000</v>
          </cell>
          <cell r="E193" t="str">
            <v>STURGEON</v>
          </cell>
        </row>
        <row r="194">
          <cell r="C194" t="str">
            <v>242-24</v>
          </cell>
          <cell r="D194">
            <v>1240000</v>
          </cell>
          <cell r="E194" t="str">
            <v>GRASTON</v>
          </cell>
        </row>
        <row r="195">
          <cell r="C195" t="str">
            <v>143-24</v>
          </cell>
          <cell r="D195">
            <v>1090000</v>
          </cell>
          <cell r="E195" t="str">
            <v>SPECTOR</v>
          </cell>
        </row>
        <row r="196">
          <cell r="C196" t="str">
            <v>220-24</v>
          </cell>
          <cell r="D196">
            <v>1280000</v>
          </cell>
          <cell r="E196" t="str">
            <v>BARTLETT</v>
          </cell>
        </row>
        <row r="197">
          <cell r="C197" t="str">
            <v>155-24</v>
          </cell>
          <cell r="D197">
            <v>1780000</v>
          </cell>
          <cell r="E197" t="str">
            <v>DE LA ROSA</v>
          </cell>
        </row>
        <row r="198">
          <cell r="C198" t="str">
            <v>188-24</v>
          </cell>
          <cell r="D198">
            <v>1510000</v>
          </cell>
          <cell r="E198" t="str">
            <v>COCA</v>
          </cell>
        </row>
        <row r="199">
          <cell r="C199" t="str">
            <v>169-24</v>
          </cell>
          <cell r="D199">
            <v>1140000</v>
          </cell>
          <cell r="E199" t="str">
            <v>YOUNG</v>
          </cell>
        </row>
        <row r="200">
          <cell r="C200" t="str">
            <v>185-24</v>
          </cell>
          <cell r="D200">
            <v>940000</v>
          </cell>
          <cell r="E200" t="str">
            <v>BONDS</v>
          </cell>
        </row>
        <row r="201">
          <cell r="C201" t="str">
            <v>178-24</v>
          </cell>
          <cell r="D201">
            <v>1120000</v>
          </cell>
          <cell r="E201" t="str">
            <v>LOCKLEAR</v>
          </cell>
        </row>
        <row r="202">
          <cell r="C202" t="str">
            <v>164-24</v>
          </cell>
          <cell r="D202">
            <v>1120000</v>
          </cell>
          <cell r="E202" t="str">
            <v>LOCKLEAR</v>
          </cell>
        </row>
        <row r="203">
          <cell r="C203" t="str">
            <v>217-24</v>
          </cell>
          <cell r="D203">
            <v>1750000</v>
          </cell>
          <cell r="E203" t="str">
            <v>REBOLETTI</v>
          </cell>
        </row>
        <row r="204">
          <cell r="C204" t="str">
            <v>114-24</v>
          </cell>
          <cell r="D204">
            <v>1480000</v>
          </cell>
          <cell r="E204" t="str">
            <v>STURGEON</v>
          </cell>
        </row>
        <row r="205">
          <cell r="C205" t="str">
            <v>115-24</v>
          </cell>
          <cell r="D205">
            <v>1090000</v>
          </cell>
          <cell r="E205" t="str">
            <v>SPECTOR</v>
          </cell>
        </row>
        <row r="206">
          <cell r="C206" t="str">
            <v>117-24</v>
          </cell>
          <cell r="D206">
            <v>1290000</v>
          </cell>
          <cell r="E206" t="str">
            <v>COOLAHAN</v>
          </cell>
        </row>
        <row r="207">
          <cell r="C207" t="str">
            <v>133-24</v>
          </cell>
          <cell r="D207">
            <v>900000</v>
          </cell>
          <cell r="E207" t="str">
            <v>ROCHA</v>
          </cell>
        </row>
        <row r="208">
          <cell r="C208" t="str">
            <v>239-23</v>
          </cell>
          <cell r="D208">
            <v>970000</v>
          </cell>
          <cell r="E208" t="str">
            <v>JACKSON</v>
          </cell>
        </row>
        <row r="209">
          <cell r="C209" t="str">
            <v>177-24</v>
          </cell>
          <cell r="D209">
            <v>1120000</v>
          </cell>
          <cell r="E209" t="str">
            <v>LOCKLEAR</v>
          </cell>
        </row>
        <row r="210">
          <cell r="C210" t="str">
            <v>219-24</v>
          </cell>
          <cell r="D210">
            <v>1280000</v>
          </cell>
          <cell r="E210" t="str">
            <v>BARTLETT</v>
          </cell>
        </row>
        <row r="211">
          <cell r="C211" t="str">
            <v>226-24</v>
          </cell>
          <cell r="D211">
            <v>1180000</v>
          </cell>
          <cell r="E211" t="str">
            <v>LEVERE</v>
          </cell>
        </row>
        <row r="212">
          <cell r="C212" t="str">
            <v>162-24</v>
          </cell>
          <cell r="D212">
            <v>890000</v>
          </cell>
          <cell r="E212" t="str">
            <v>LOZA</v>
          </cell>
        </row>
        <row r="213">
          <cell r="C213" t="str">
            <v>228-24</v>
          </cell>
          <cell r="D213">
            <v>1240000</v>
          </cell>
          <cell r="E213" t="str">
            <v>GRASTON</v>
          </cell>
        </row>
        <row r="214">
          <cell r="C214" t="str">
            <v>108-25</v>
          </cell>
          <cell r="D214">
            <v>1290000</v>
          </cell>
          <cell r="E214" t="str">
            <v>COOLAHAN</v>
          </cell>
        </row>
        <row r="215">
          <cell r="C215" t="str">
            <v>118-24</v>
          </cell>
          <cell r="D215">
            <v>1290000</v>
          </cell>
          <cell r="E215" t="str">
            <v>COOLAHAN</v>
          </cell>
        </row>
        <row r="216">
          <cell r="C216" t="str">
            <v>118-25</v>
          </cell>
          <cell r="D216">
            <v>1230000</v>
          </cell>
          <cell r="E216" t="str">
            <v>YANAI</v>
          </cell>
        </row>
        <row r="217">
          <cell r="C217" t="str">
            <v>227-23</v>
          </cell>
          <cell r="D217">
            <v>1280000</v>
          </cell>
          <cell r="E217" t="str">
            <v>BARTLETT</v>
          </cell>
        </row>
        <row r="218">
          <cell r="C218" t="str">
            <v>240-24</v>
          </cell>
          <cell r="D218">
            <v>1180000</v>
          </cell>
          <cell r="E218" t="str">
            <v>LEVERE</v>
          </cell>
        </row>
        <row r="219">
          <cell r="C219" t="str">
            <v>217-24</v>
          </cell>
          <cell r="D219">
            <v>1750000</v>
          </cell>
          <cell r="E219" t="str">
            <v>REBOLETTI</v>
          </cell>
        </row>
        <row r="220">
          <cell r="C220" t="str">
            <v>137-24</v>
          </cell>
          <cell r="D220">
            <v>1260000</v>
          </cell>
          <cell r="E220" t="str">
            <v>ACKERMAN</v>
          </cell>
        </row>
        <row r="221">
          <cell r="C221" t="str">
            <v>172-24</v>
          </cell>
          <cell r="D221">
            <v>940000</v>
          </cell>
          <cell r="E221" t="str">
            <v>BONDS</v>
          </cell>
        </row>
        <row r="222">
          <cell r="C222" t="str">
            <v>145-24</v>
          </cell>
          <cell r="D222">
            <v>1290000</v>
          </cell>
          <cell r="E222" t="str">
            <v>COOLAHAN</v>
          </cell>
        </row>
        <row r="223">
          <cell r="C223" t="str">
            <v>170-24</v>
          </cell>
          <cell r="D223">
            <v>1140000</v>
          </cell>
          <cell r="E223" t="str">
            <v>YOUNG</v>
          </cell>
        </row>
        <row r="224">
          <cell r="C224" t="str">
            <v>236-24</v>
          </cell>
          <cell r="D224">
            <v>1280000</v>
          </cell>
          <cell r="E224" t="str">
            <v>BARTLETT</v>
          </cell>
        </row>
        <row r="225">
          <cell r="C225" t="str">
            <v>147-24</v>
          </cell>
          <cell r="D225">
            <v>900000</v>
          </cell>
          <cell r="E225" t="str">
            <v>ROCHA</v>
          </cell>
        </row>
        <row r="226">
          <cell r="C226" t="str">
            <v>115-25</v>
          </cell>
          <cell r="D226">
            <v>900000</v>
          </cell>
          <cell r="E226" t="str">
            <v>ROCHA</v>
          </cell>
        </row>
        <row r="227">
          <cell r="C227" t="str">
            <v>139-24</v>
          </cell>
          <cell r="D227">
            <v>1780000</v>
          </cell>
          <cell r="E227" t="str">
            <v>DE LA ROSA</v>
          </cell>
        </row>
        <row r="228">
          <cell r="C228" t="str">
            <v>117-25</v>
          </cell>
          <cell r="D228">
            <v>1230000</v>
          </cell>
          <cell r="E228" t="str">
            <v>YANAI</v>
          </cell>
        </row>
        <row r="229">
          <cell r="C229" t="str">
            <v>103-24</v>
          </cell>
          <cell r="D229">
            <v>1290000</v>
          </cell>
          <cell r="E229" t="str">
            <v>COOLAHAN</v>
          </cell>
        </row>
        <row r="230">
          <cell r="C230" t="str">
            <v>107-24</v>
          </cell>
          <cell r="D230">
            <v>1100000</v>
          </cell>
          <cell r="E230" t="str">
            <v>GEBRETEKLE</v>
          </cell>
        </row>
        <row r="231">
          <cell r="C231" t="str">
            <v>116-25</v>
          </cell>
          <cell r="D231">
            <v>900000</v>
          </cell>
          <cell r="E231" t="str">
            <v>ROCHA</v>
          </cell>
        </row>
        <row r="232">
          <cell r="C232" t="str">
            <v>111-24</v>
          </cell>
          <cell r="D232">
            <v>1780000</v>
          </cell>
          <cell r="E232" t="str">
            <v>DE LA ROSA</v>
          </cell>
        </row>
        <row r="233">
          <cell r="C233" t="str">
            <v>238-24</v>
          </cell>
          <cell r="D233">
            <v>1750000</v>
          </cell>
          <cell r="E233" t="str">
            <v>REBOLETTI</v>
          </cell>
        </row>
        <row r="234">
          <cell r="C234" t="str">
            <v>125-24</v>
          </cell>
          <cell r="D234">
            <v>1780000</v>
          </cell>
          <cell r="E234" t="str">
            <v>DE LA ROSA</v>
          </cell>
        </row>
        <row r="235">
          <cell r="C235" t="str">
            <v>241-24</v>
          </cell>
          <cell r="D235">
            <v>1240000</v>
          </cell>
          <cell r="E235" t="str">
            <v>GRASTON</v>
          </cell>
        </row>
        <row r="236">
          <cell r="C236" t="str">
            <v>132-24</v>
          </cell>
          <cell r="D236">
            <v>1290000</v>
          </cell>
          <cell r="E236" t="str">
            <v>COOLAHAN</v>
          </cell>
        </row>
        <row r="237">
          <cell r="C237" t="str">
            <v>120-24</v>
          </cell>
          <cell r="D237">
            <v>900000</v>
          </cell>
          <cell r="E237" t="str">
            <v>ROCHA</v>
          </cell>
        </row>
        <row r="238">
          <cell r="C238" t="str">
            <v>105-25</v>
          </cell>
          <cell r="D238">
            <v>1100000</v>
          </cell>
          <cell r="E238" t="str">
            <v>GEBRETEKLE</v>
          </cell>
        </row>
        <row r="239">
          <cell r="C239" t="str">
            <v>119-25</v>
          </cell>
          <cell r="D239">
            <v>1100000</v>
          </cell>
          <cell r="E239" t="str">
            <v>GEBRETEKLE</v>
          </cell>
        </row>
        <row r="240">
          <cell r="C240" t="str">
            <v>107-25</v>
          </cell>
          <cell r="D240">
            <v>1290000</v>
          </cell>
          <cell r="E240" t="str">
            <v>COOLAHAN</v>
          </cell>
        </row>
        <row r="241">
          <cell r="C241" t="str">
            <v>103-25</v>
          </cell>
          <cell r="D241">
            <v>1230000</v>
          </cell>
          <cell r="E241" t="str">
            <v>YANAI</v>
          </cell>
        </row>
        <row r="242">
          <cell r="C242" t="str">
            <v>220-23</v>
          </cell>
          <cell r="D242">
            <v>1280000</v>
          </cell>
          <cell r="E242" t="str">
            <v>BARTLETT</v>
          </cell>
        </row>
        <row r="243">
          <cell r="C243" t="str">
            <v>101-25</v>
          </cell>
          <cell r="D243">
            <v>1430000</v>
          </cell>
          <cell r="E243" t="str">
            <v>LEDERHAUSE</v>
          </cell>
        </row>
        <row r="244">
          <cell r="C244" t="str">
            <v>227-24</v>
          </cell>
          <cell r="D244">
            <v>1180000</v>
          </cell>
          <cell r="E244" t="str">
            <v>LEVERE</v>
          </cell>
        </row>
        <row r="245">
          <cell r="C245" t="str">
            <v>223-24</v>
          </cell>
          <cell r="D245">
            <v>1240000</v>
          </cell>
          <cell r="E245" t="str">
            <v>GRASTON</v>
          </cell>
        </row>
        <row r="246">
          <cell r="C246" t="str">
            <v>123-25</v>
          </cell>
          <cell r="D246">
            <v>1260000</v>
          </cell>
          <cell r="E246" t="str">
            <v>ACKERMAN</v>
          </cell>
        </row>
        <row r="247">
          <cell r="C247" t="str">
            <v>219-24</v>
          </cell>
          <cell r="D247">
            <v>1280000</v>
          </cell>
          <cell r="E247" t="str">
            <v>BARTLETT</v>
          </cell>
        </row>
        <row r="248">
          <cell r="C248" t="str">
            <v>226-23</v>
          </cell>
          <cell r="D248">
            <v>1750000</v>
          </cell>
          <cell r="E248" t="str">
            <v>REBOLETTI</v>
          </cell>
        </row>
        <row r="249">
          <cell r="C249" t="str">
            <v>164-24</v>
          </cell>
          <cell r="D249">
            <v>1120000</v>
          </cell>
          <cell r="E249" t="str">
            <v>LOCKLEAR</v>
          </cell>
        </row>
        <row r="250">
          <cell r="C250" t="str">
            <v>144-24</v>
          </cell>
          <cell r="D250">
            <v>1090000</v>
          </cell>
          <cell r="E250" t="str">
            <v>SPECTOR</v>
          </cell>
        </row>
        <row r="251">
          <cell r="C251" t="str">
            <v>236-24</v>
          </cell>
          <cell r="D251">
            <v>1280000</v>
          </cell>
          <cell r="E251" t="str">
            <v>BARTLETT</v>
          </cell>
        </row>
        <row r="252">
          <cell r="C252" t="str">
            <v>156-24</v>
          </cell>
          <cell r="D252">
            <v>1780000</v>
          </cell>
          <cell r="E252" t="str">
            <v>DE LA ROSA</v>
          </cell>
        </row>
        <row r="253">
          <cell r="C253" t="str">
            <v>206-24</v>
          </cell>
          <cell r="D253">
            <v>1240000</v>
          </cell>
          <cell r="E253" t="str">
            <v>GRASTON</v>
          </cell>
        </row>
        <row r="254">
          <cell r="C254" t="str">
            <v>241-24</v>
          </cell>
          <cell r="D254">
            <v>1240000</v>
          </cell>
          <cell r="E254" t="str">
            <v>GRASTON</v>
          </cell>
        </row>
        <row r="255">
          <cell r="C255" t="str">
            <v>221-24</v>
          </cell>
          <cell r="D255">
            <v>1180000</v>
          </cell>
          <cell r="E255" t="str">
            <v>LEVERE</v>
          </cell>
        </row>
        <row r="256">
          <cell r="C256" t="str">
            <v>244-24</v>
          </cell>
          <cell r="D256">
            <v>1280000</v>
          </cell>
          <cell r="E256" t="str">
            <v>BARTLETT</v>
          </cell>
        </row>
        <row r="257">
          <cell r="C257" t="str">
            <v>219-24</v>
          </cell>
          <cell r="D257">
            <v>1280000</v>
          </cell>
          <cell r="E257" t="str">
            <v>BARTLETT</v>
          </cell>
        </row>
        <row r="258">
          <cell r="C258" t="str">
            <v>103-24</v>
          </cell>
          <cell r="D258">
            <v>1290000</v>
          </cell>
          <cell r="E258" t="str">
            <v>COOLAHAN</v>
          </cell>
        </row>
        <row r="259">
          <cell r="C259" t="str">
            <v>182-24</v>
          </cell>
          <cell r="D259">
            <v>1470000</v>
          </cell>
          <cell r="E259" t="str">
            <v>RIVERA</v>
          </cell>
        </row>
        <row r="260">
          <cell r="C260" t="str">
            <v>119-24</v>
          </cell>
          <cell r="D260">
            <v>900000</v>
          </cell>
          <cell r="E260" t="str">
            <v>ROCHA</v>
          </cell>
        </row>
        <row r="261">
          <cell r="C261" t="str">
            <v>176-24</v>
          </cell>
          <cell r="D261">
            <v>890000</v>
          </cell>
          <cell r="E261" t="str">
            <v>LOZA</v>
          </cell>
        </row>
        <row r="262">
          <cell r="C262" t="str">
            <v>168-24</v>
          </cell>
          <cell r="D262">
            <v>1470000</v>
          </cell>
          <cell r="E262" t="str">
            <v>RIVERA</v>
          </cell>
        </row>
        <row r="263">
          <cell r="C263" t="str">
            <v>163-24</v>
          </cell>
          <cell r="D263">
            <v>1120000</v>
          </cell>
          <cell r="E263" t="str">
            <v>LOCKLEAR</v>
          </cell>
        </row>
        <row r="264">
          <cell r="C264" t="str">
            <v>162-24</v>
          </cell>
          <cell r="D264">
            <v>890000</v>
          </cell>
          <cell r="E264" t="str">
            <v>LOZA</v>
          </cell>
        </row>
        <row r="265">
          <cell r="C265" t="str">
            <v>142-24</v>
          </cell>
          <cell r="D265">
            <v>1480000</v>
          </cell>
          <cell r="E265" t="str">
            <v>STURGEON</v>
          </cell>
        </row>
        <row r="266">
          <cell r="C266" t="str">
            <v>174-24</v>
          </cell>
          <cell r="D266">
            <v>630000</v>
          </cell>
          <cell r="E266" t="b">
            <v>1</v>
          </cell>
        </row>
        <row r="267">
          <cell r="C267" t="str">
            <v>119-25</v>
          </cell>
          <cell r="D267">
            <v>1100000</v>
          </cell>
          <cell r="E267" t="str">
            <v>GEBRETEKLE</v>
          </cell>
        </row>
        <row r="268">
          <cell r="C268" t="str">
            <v>219-24</v>
          </cell>
          <cell r="D268">
            <v>1280000</v>
          </cell>
          <cell r="E268" t="str">
            <v>BARTLETT</v>
          </cell>
        </row>
        <row r="269">
          <cell r="C269" t="str">
            <v>102-25</v>
          </cell>
          <cell r="D269">
            <v>1430000</v>
          </cell>
          <cell r="E269" t="str">
            <v>LEDERHAUSE</v>
          </cell>
        </row>
        <row r="270">
          <cell r="C270" t="str">
            <v>111-25</v>
          </cell>
          <cell r="D270">
            <v>1190000</v>
          </cell>
          <cell r="E270" t="str">
            <v>BRANNON</v>
          </cell>
        </row>
        <row r="271">
          <cell r="C271" t="str">
            <v>215-24</v>
          </cell>
          <cell r="D271">
            <v>1240000</v>
          </cell>
          <cell r="E271" t="str">
            <v>GRASTON</v>
          </cell>
        </row>
        <row r="272">
          <cell r="C272" t="str">
            <v>235-23</v>
          </cell>
          <cell r="D272">
            <v>1280000</v>
          </cell>
          <cell r="E272" t="str">
            <v>BARTLETT</v>
          </cell>
        </row>
        <row r="273">
          <cell r="C273" t="str">
            <v>152-24</v>
          </cell>
          <cell r="D273">
            <v>1260000</v>
          </cell>
          <cell r="E273" t="str">
            <v>ACKERMAN</v>
          </cell>
        </row>
        <row r="274">
          <cell r="C274" t="str">
            <v>236-23</v>
          </cell>
          <cell r="D274">
            <v>1280000</v>
          </cell>
          <cell r="E274" t="str">
            <v>BARTLETT</v>
          </cell>
        </row>
        <row r="275">
          <cell r="C275" t="str">
            <v>141-24</v>
          </cell>
          <cell r="D275">
            <v>1480000</v>
          </cell>
          <cell r="E275" t="str">
            <v>STURGEON</v>
          </cell>
        </row>
        <row r="276">
          <cell r="C276" t="str">
            <v>213-24</v>
          </cell>
          <cell r="D276">
            <v>1180000</v>
          </cell>
          <cell r="E276" t="str">
            <v>LEVERE</v>
          </cell>
        </row>
        <row r="277">
          <cell r="C277" t="str">
            <v>124-24</v>
          </cell>
          <cell r="D277">
            <v>1260000</v>
          </cell>
          <cell r="E277" t="str">
            <v>ACKERMAN</v>
          </cell>
        </row>
        <row r="278">
          <cell r="C278" t="str">
            <v>214-24</v>
          </cell>
          <cell r="D278">
            <v>1180000</v>
          </cell>
          <cell r="E278" t="str">
            <v>LEVERE</v>
          </cell>
        </row>
        <row r="279">
          <cell r="C279" t="str">
            <v>123-25</v>
          </cell>
          <cell r="D279">
            <v>1260000</v>
          </cell>
          <cell r="E279" t="str">
            <v>ACKERMAN</v>
          </cell>
        </row>
        <row r="280">
          <cell r="C280" t="str">
            <v>229-24</v>
          </cell>
          <cell r="D280">
            <v>1240000</v>
          </cell>
          <cell r="E280" t="str">
            <v>GRASTON</v>
          </cell>
        </row>
        <row r="281">
          <cell r="C281" t="str">
            <v>244-24</v>
          </cell>
          <cell r="D281">
            <v>1280000</v>
          </cell>
          <cell r="E281" t="str">
            <v>BARTLETT</v>
          </cell>
        </row>
        <row r="282">
          <cell r="C282" t="str">
            <v>109-25</v>
          </cell>
          <cell r="D282">
            <v>1260000</v>
          </cell>
          <cell r="E282" t="str">
            <v>ACKERMAN</v>
          </cell>
        </row>
        <row r="283">
          <cell r="C283" t="str">
            <v>148-24</v>
          </cell>
          <cell r="D283">
            <v>900000</v>
          </cell>
          <cell r="E283" t="str">
            <v>ROCHA</v>
          </cell>
        </row>
        <row r="284">
          <cell r="C284" t="str">
            <v>229-23</v>
          </cell>
          <cell r="D284">
            <v>1800000</v>
          </cell>
          <cell r="E284" t="str">
            <v>CHANDLER</v>
          </cell>
        </row>
        <row r="285">
          <cell r="C285" t="str">
            <v>135-24</v>
          </cell>
          <cell r="D285">
            <v>1100000</v>
          </cell>
          <cell r="E285" t="str">
            <v>GEBRETEKLE</v>
          </cell>
        </row>
        <row r="286">
          <cell r="C286" t="str">
            <v>128-24</v>
          </cell>
          <cell r="D286">
            <v>1480000</v>
          </cell>
          <cell r="E286" t="str">
            <v>STURGEON</v>
          </cell>
        </row>
        <row r="287">
          <cell r="C287" t="str">
            <v>242-24</v>
          </cell>
          <cell r="D287">
            <v>1240000</v>
          </cell>
          <cell r="E287" t="str">
            <v>GRASTON</v>
          </cell>
        </row>
        <row r="288">
          <cell r="C288" t="str">
            <v>143-24</v>
          </cell>
          <cell r="D288">
            <v>1090000</v>
          </cell>
          <cell r="E288" t="str">
            <v>SPECTOR</v>
          </cell>
        </row>
        <row r="289">
          <cell r="C289" t="str">
            <v>220-24</v>
          </cell>
          <cell r="D289">
            <v>1280000</v>
          </cell>
          <cell r="E289" t="str">
            <v>BARTLETT</v>
          </cell>
        </row>
        <row r="290">
          <cell r="C290" t="str">
            <v>155-24</v>
          </cell>
          <cell r="D290">
            <v>1780000</v>
          </cell>
          <cell r="E290" t="str">
            <v>DE LA ROSA</v>
          </cell>
        </row>
        <row r="291">
          <cell r="C291" t="str">
            <v>188-24</v>
          </cell>
          <cell r="D291">
            <v>1510000</v>
          </cell>
          <cell r="E291" t="str">
            <v>COCA</v>
          </cell>
        </row>
        <row r="292">
          <cell r="C292" t="str">
            <v>169-24</v>
          </cell>
          <cell r="D292">
            <v>1140000</v>
          </cell>
          <cell r="E292" t="str">
            <v>YOUNG</v>
          </cell>
        </row>
        <row r="293">
          <cell r="C293" t="str">
            <v>185-24</v>
          </cell>
          <cell r="D293">
            <v>940000</v>
          </cell>
          <cell r="E293" t="str">
            <v>BONDS</v>
          </cell>
        </row>
        <row r="294">
          <cell r="C294" t="str">
            <v>178-24</v>
          </cell>
          <cell r="D294">
            <v>1120000</v>
          </cell>
          <cell r="E294" t="str">
            <v>LOCKLEAR</v>
          </cell>
        </row>
        <row r="295">
          <cell r="C295" t="str">
            <v>164-24</v>
          </cell>
          <cell r="D295">
            <v>1120000</v>
          </cell>
          <cell r="E295" t="str">
            <v>LOCKLEAR</v>
          </cell>
        </row>
        <row r="296">
          <cell r="C296" t="str">
            <v>217-24</v>
          </cell>
          <cell r="D296">
            <v>1750000</v>
          </cell>
          <cell r="E296" t="str">
            <v>REBOLETTI</v>
          </cell>
        </row>
        <row r="297">
          <cell r="C297" t="str">
            <v>114-24</v>
          </cell>
          <cell r="D297">
            <v>1480000</v>
          </cell>
          <cell r="E297" t="str">
            <v>STURGEON</v>
          </cell>
        </row>
        <row r="298">
          <cell r="C298" t="str">
            <v>115-24</v>
          </cell>
          <cell r="D298">
            <v>1090000</v>
          </cell>
          <cell r="E298" t="str">
            <v>SPECTOR</v>
          </cell>
        </row>
        <row r="299">
          <cell r="C299" t="str">
            <v>117-24</v>
          </cell>
          <cell r="D299">
            <v>1290000</v>
          </cell>
          <cell r="E299" t="str">
            <v>COOLAHAN</v>
          </cell>
        </row>
        <row r="300">
          <cell r="C300" t="str">
            <v>133-24</v>
          </cell>
          <cell r="D300">
            <v>900000</v>
          </cell>
          <cell r="E300" t="str">
            <v>ROCHA</v>
          </cell>
        </row>
        <row r="301">
          <cell r="C301" t="str">
            <v>239-23</v>
          </cell>
          <cell r="D301">
            <v>970000</v>
          </cell>
          <cell r="E301" t="str">
            <v>JACKSON</v>
          </cell>
        </row>
        <row r="302">
          <cell r="C302" t="str">
            <v>177-24</v>
          </cell>
          <cell r="D302">
            <v>1120000</v>
          </cell>
          <cell r="E302" t="str">
            <v>LOCKLEAR</v>
          </cell>
        </row>
        <row r="303">
          <cell r="C303" t="str">
            <v>219-24</v>
          </cell>
          <cell r="D303">
            <v>1280000</v>
          </cell>
          <cell r="E303" t="str">
            <v>BARTLETT</v>
          </cell>
        </row>
        <row r="304">
          <cell r="C304" t="str">
            <v>226-24</v>
          </cell>
          <cell r="D304">
            <v>1180000</v>
          </cell>
          <cell r="E304" t="str">
            <v>LEVERE</v>
          </cell>
        </row>
        <row r="305">
          <cell r="C305" t="str">
            <v>162-24</v>
          </cell>
          <cell r="D305">
            <v>890000</v>
          </cell>
          <cell r="E305" t="str">
            <v>LOZA</v>
          </cell>
        </row>
        <row r="306">
          <cell r="C306" t="str">
            <v>228-24</v>
          </cell>
          <cell r="D306">
            <v>1240000</v>
          </cell>
          <cell r="E306" t="str">
            <v>GRASTON</v>
          </cell>
        </row>
        <row r="307">
          <cell r="C307" t="str">
            <v>108-25</v>
          </cell>
          <cell r="D307">
            <v>1290000</v>
          </cell>
          <cell r="E307" t="str">
            <v>COOLAHAN</v>
          </cell>
        </row>
        <row r="308">
          <cell r="C308" t="str">
            <v>107-20</v>
          </cell>
          <cell r="D308">
            <v>1110000</v>
          </cell>
          <cell r="E308" t="str">
            <v>STARKS</v>
          </cell>
        </row>
        <row r="309">
          <cell r="C309" t="str">
            <v>181-19</v>
          </cell>
          <cell r="D309">
            <v>880000</v>
          </cell>
          <cell r="E309" t="str">
            <v>STEWART</v>
          </cell>
        </row>
        <row r="310">
          <cell r="C310" t="str">
            <v>111-20</v>
          </cell>
          <cell r="D310">
            <v>1760000</v>
          </cell>
          <cell r="E310" t="str">
            <v>STRICKLAND</v>
          </cell>
        </row>
        <row r="311">
          <cell r="C311" t="str">
            <v>177-19</v>
          </cell>
          <cell r="D311">
            <v>1280000</v>
          </cell>
          <cell r="E311" t="str">
            <v>BARTLETT</v>
          </cell>
        </row>
        <row r="312">
          <cell r="C312" t="str">
            <v>204-19</v>
          </cell>
          <cell r="D312">
            <v>1140000</v>
          </cell>
          <cell r="E312" t="str">
            <v>YOUNG</v>
          </cell>
        </row>
        <row r="313">
          <cell r="C313" t="str">
            <v>167-19</v>
          </cell>
          <cell r="D313">
            <v>1770000</v>
          </cell>
          <cell r="E313" t="str">
            <v>BRUDER</v>
          </cell>
        </row>
        <row r="314">
          <cell r="C314" t="str">
            <v>216-19</v>
          </cell>
          <cell r="D314">
            <v>1770000</v>
          </cell>
          <cell r="E314" t="str">
            <v>BRUDER</v>
          </cell>
        </row>
        <row r="315">
          <cell r="C315" t="str">
            <v>163-19</v>
          </cell>
          <cell r="D315">
            <v>1780000</v>
          </cell>
          <cell r="E315" t="str">
            <v>DE LA ROSA</v>
          </cell>
        </row>
        <row r="316">
          <cell r="C316" t="str">
            <v>231-19</v>
          </cell>
          <cell r="D316">
            <v>1820000</v>
          </cell>
          <cell r="E316" t="str">
            <v>ADANE</v>
          </cell>
        </row>
        <row r="317">
          <cell r="C317" t="str">
            <v>240-18</v>
          </cell>
          <cell r="D317">
            <v>1820000</v>
          </cell>
          <cell r="E317" t="str">
            <v>ADANE</v>
          </cell>
        </row>
        <row r="318">
          <cell r="C318" t="str">
            <v>232-19</v>
          </cell>
          <cell r="D318">
            <v>1820000</v>
          </cell>
          <cell r="E318" t="str">
            <v>ADANE</v>
          </cell>
        </row>
        <row r="319">
          <cell r="C319" t="str">
            <v>103-20</v>
          </cell>
          <cell r="D319">
            <v>1480000</v>
          </cell>
          <cell r="E319" t="str">
            <v>STURGEON</v>
          </cell>
        </row>
        <row r="320">
          <cell r="C320" t="str">
            <v>117-20</v>
          </cell>
          <cell r="D320">
            <v>1480000</v>
          </cell>
          <cell r="E320" t="str">
            <v>STURGEON</v>
          </cell>
        </row>
        <row r="321">
          <cell r="C321" t="str">
            <v>204-19</v>
          </cell>
          <cell r="D321">
            <v>1140000</v>
          </cell>
          <cell r="E321" t="str">
            <v>YOUNG</v>
          </cell>
        </row>
        <row r="322">
          <cell r="C322" t="str">
            <v>200-19</v>
          </cell>
          <cell r="D322">
            <v>1780000</v>
          </cell>
          <cell r="E322" t="str">
            <v>DE LA ROSA</v>
          </cell>
        </row>
        <row r="323">
          <cell r="C323" t="str">
            <v>196-19</v>
          </cell>
          <cell r="D323">
            <v>880000</v>
          </cell>
          <cell r="E323" t="str">
            <v>STEWART</v>
          </cell>
        </row>
        <row r="324">
          <cell r="C324" t="str">
            <v>212-19</v>
          </cell>
          <cell r="D324">
            <v>1290000</v>
          </cell>
          <cell r="E324" t="str">
            <v>COOLAHAN</v>
          </cell>
        </row>
        <row r="325">
          <cell r="C325" t="str">
            <v>181-19</v>
          </cell>
          <cell r="D325">
            <v>880000</v>
          </cell>
          <cell r="E325" t="str">
            <v>STEWART</v>
          </cell>
        </row>
        <row r="326">
          <cell r="C326" t="str">
            <v>218-19</v>
          </cell>
          <cell r="D326">
            <v>1840000</v>
          </cell>
          <cell r="E326" t="str">
            <v>CANFIELD</v>
          </cell>
        </row>
        <row r="327">
          <cell r="C327" t="str">
            <v>173-19</v>
          </cell>
          <cell r="D327">
            <v>1140000</v>
          </cell>
          <cell r="E327" t="str">
            <v>YOUNG</v>
          </cell>
        </row>
        <row r="328">
          <cell r="C328" t="str">
            <v>218-19</v>
          </cell>
          <cell r="D328">
            <v>1840000</v>
          </cell>
          <cell r="E328" t="str">
            <v>CANFIELD</v>
          </cell>
        </row>
        <row r="329">
          <cell r="C329" t="str">
            <v>108-19</v>
          </cell>
          <cell r="D329">
            <v>1760000</v>
          </cell>
          <cell r="E329" t="str">
            <v>STRICKLAND</v>
          </cell>
        </row>
        <row r="330">
          <cell r="C330" t="str">
            <v>114-20</v>
          </cell>
          <cell r="D330">
            <v>1430000</v>
          </cell>
          <cell r="E330" t="str">
            <v>LEDERHAUSE</v>
          </cell>
        </row>
        <row r="331">
          <cell r="C331" t="str">
            <v>113-19</v>
          </cell>
          <cell r="D331">
            <v>1300000</v>
          </cell>
          <cell r="E331" t="str">
            <v>LEVIN</v>
          </cell>
        </row>
        <row r="332">
          <cell r="C332" t="str">
            <v>209-19</v>
          </cell>
          <cell r="D332">
            <v>1830000</v>
          </cell>
          <cell r="E332" t="str">
            <v>YORK</v>
          </cell>
        </row>
        <row r="333">
          <cell r="C333" t="str">
            <v>238-18</v>
          </cell>
          <cell r="D333">
            <v>1280000</v>
          </cell>
          <cell r="E333" t="str">
            <v>BARTLETT</v>
          </cell>
        </row>
        <row r="334">
          <cell r="C334" t="str">
            <v>219-19</v>
          </cell>
          <cell r="D334">
            <v>1810000</v>
          </cell>
          <cell r="E334" t="str">
            <v>NEWELL</v>
          </cell>
        </row>
        <row r="335">
          <cell r="C335" t="str">
            <v>232-18</v>
          </cell>
          <cell r="D335">
            <v>1820000</v>
          </cell>
          <cell r="E335" t="str">
            <v>ADANE</v>
          </cell>
        </row>
        <row r="336">
          <cell r="C336" t="str">
            <v>218-19</v>
          </cell>
          <cell r="D336">
            <v>1840000</v>
          </cell>
          <cell r="E336" t="str">
            <v>CANFIELD</v>
          </cell>
        </row>
        <row r="337">
          <cell r="C337" t="str">
            <v>227-18</v>
          </cell>
          <cell r="D337">
            <v>1810000</v>
          </cell>
          <cell r="E337" t="str">
            <v>NEWELL</v>
          </cell>
        </row>
        <row r="338">
          <cell r="C338" t="str">
            <v>223-19</v>
          </cell>
          <cell r="D338">
            <v>1820000</v>
          </cell>
          <cell r="E338" t="str">
            <v>ADANE</v>
          </cell>
        </row>
        <row r="339">
          <cell r="C339" t="str">
            <v>221-18</v>
          </cell>
          <cell r="D339">
            <v>1280000</v>
          </cell>
          <cell r="E339" t="str">
            <v>BARTLETT</v>
          </cell>
        </row>
        <row r="340">
          <cell r="C340" t="str">
            <v>227-19</v>
          </cell>
          <cell r="D340">
            <v>1810000</v>
          </cell>
          <cell r="E340" t="str">
            <v>NEWELL</v>
          </cell>
        </row>
        <row r="341">
          <cell r="C341" t="str">
            <v>151-19</v>
          </cell>
          <cell r="D341">
            <v>1800000</v>
          </cell>
          <cell r="E341" t="str">
            <v>CHANDLER</v>
          </cell>
        </row>
      </sheetData>
      <sheetData sheetId="4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242-24</v>
          </cell>
          <cell r="D1">
            <v>1240000</v>
          </cell>
          <cell r="E1" t="str">
            <v>GRASTON</v>
          </cell>
        </row>
        <row r="2">
          <cell r="C2" t="str">
            <v>112-25</v>
          </cell>
          <cell r="D2">
            <v>1190000</v>
          </cell>
          <cell r="E2" t="str">
            <v>BRANNON</v>
          </cell>
        </row>
        <row r="3">
          <cell r="C3" t="str">
            <v>129-25</v>
          </cell>
          <cell r="D3">
            <v>900000</v>
          </cell>
          <cell r="E3" t="str">
            <v>ROCHA</v>
          </cell>
        </row>
        <row r="4">
          <cell r="C4" t="str">
            <v>135-25</v>
          </cell>
          <cell r="D4">
            <v>1290000</v>
          </cell>
          <cell r="E4" t="str">
            <v>COOLAHAN</v>
          </cell>
        </row>
        <row r="5">
          <cell r="C5" t="str">
            <v>141-25</v>
          </cell>
          <cell r="D5">
            <v>1430000</v>
          </cell>
          <cell r="E5" t="str">
            <v>LEDERHAUSE</v>
          </cell>
        </row>
        <row r="6">
          <cell r="C6" t="str">
            <v>110-25</v>
          </cell>
          <cell r="D6">
            <v>1260000</v>
          </cell>
          <cell r="E6" t="str">
            <v>ACKERMAN</v>
          </cell>
        </row>
        <row r="7">
          <cell r="C7" t="str">
            <v>121-25</v>
          </cell>
          <cell r="D7">
            <v>1290000</v>
          </cell>
          <cell r="E7" t="str">
            <v>COOLAHAN</v>
          </cell>
        </row>
        <row r="8">
          <cell r="C8" t="str">
            <v>139-25</v>
          </cell>
          <cell r="D8">
            <v>1190000</v>
          </cell>
          <cell r="E8" t="str">
            <v>BRANNON</v>
          </cell>
        </row>
        <row r="9">
          <cell r="C9" t="str">
            <v>235-24</v>
          </cell>
          <cell r="D9">
            <v>1240000</v>
          </cell>
          <cell r="E9" t="str">
            <v>GRASTON</v>
          </cell>
        </row>
        <row r="10">
          <cell r="C10" t="str">
            <v>104-25</v>
          </cell>
          <cell r="D10">
            <v>1230000</v>
          </cell>
          <cell r="E10" t="str">
            <v>YANAI</v>
          </cell>
        </row>
        <row r="11">
          <cell r="C11" t="str">
            <v>130-25</v>
          </cell>
          <cell r="D11">
            <v>900000</v>
          </cell>
          <cell r="E11" t="str">
            <v>ROCHA</v>
          </cell>
        </row>
        <row r="12">
          <cell r="C12" t="str">
            <v>231-24</v>
          </cell>
          <cell r="D12">
            <v>1750000</v>
          </cell>
          <cell r="E12" t="str">
            <v>REBOLETTI</v>
          </cell>
        </row>
        <row r="13">
          <cell r="C13" t="str">
            <v>143-25</v>
          </cell>
          <cell r="D13">
            <v>900000</v>
          </cell>
          <cell r="E13" t="str">
            <v>ROCHA</v>
          </cell>
        </row>
        <row r="14">
          <cell r="C14" t="str">
            <v>164-25</v>
          </cell>
          <cell r="D14">
            <v>1830000</v>
          </cell>
          <cell r="E14" t="str">
            <v>YORK</v>
          </cell>
        </row>
        <row r="15">
          <cell r="C15" t="str">
            <v>142-25</v>
          </cell>
          <cell r="D15">
            <v>1430000</v>
          </cell>
          <cell r="E15" t="str">
            <v>LEDERHAUSE</v>
          </cell>
        </row>
        <row r="16">
          <cell r="C16" t="str">
            <v>165-25</v>
          </cell>
          <cell r="D16">
            <v>1490000</v>
          </cell>
          <cell r="E16" t="str">
            <v>BUTLER</v>
          </cell>
        </row>
        <row r="17">
          <cell r="C17" t="str">
            <v>188-25</v>
          </cell>
          <cell r="D17">
            <v>1140000</v>
          </cell>
          <cell r="E17" t="str">
            <v>YOUNG</v>
          </cell>
        </row>
        <row r="18">
          <cell r="C18" t="str">
            <v>151-25</v>
          </cell>
          <cell r="D18">
            <v>1260000</v>
          </cell>
          <cell r="E18" t="str">
            <v>ACKERMAN</v>
          </cell>
        </row>
        <row r="19">
          <cell r="C19" t="str">
            <v>207-25</v>
          </cell>
          <cell r="D19">
            <v>1490000</v>
          </cell>
          <cell r="E19" t="str">
            <v>BUTLER</v>
          </cell>
        </row>
        <row r="20">
          <cell r="C20" t="str">
            <v>139-25</v>
          </cell>
          <cell r="D20">
            <v>1190000</v>
          </cell>
          <cell r="E20" t="str">
            <v>BRANNON</v>
          </cell>
        </row>
        <row r="21">
          <cell r="C21" t="str">
            <v>213-25</v>
          </cell>
          <cell r="D21">
            <v>1180000</v>
          </cell>
          <cell r="E21" t="str">
            <v>LEVERE</v>
          </cell>
        </row>
        <row r="22">
          <cell r="C22" t="str">
            <v>108-25</v>
          </cell>
          <cell r="D22">
            <v>1290000</v>
          </cell>
          <cell r="E22" t="str">
            <v>COOLAHAN</v>
          </cell>
        </row>
        <row r="23">
          <cell r="C23" t="str">
            <v>214-25</v>
          </cell>
          <cell r="D23">
            <v>1180000</v>
          </cell>
          <cell r="E23" t="str">
            <v>LEVERE</v>
          </cell>
        </row>
        <row r="24">
          <cell r="C24" t="str">
            <v>240-24</v>
          </cell>
          <cell r="D24">
            <v>1180000</v>
          </cell>
          <cell r="E24" t="str">
            <v>LEVERE</v>
          </cell>
        </row>
        <row r="25">
          <cell r="C25" t="str">
            <v>101-26</v>
          </cell>
          <cell r="D25">
            <v>1290000</v>
          </cell>
          <cell r="E25" t="str">
            <v>COOLAHAN</v>
          </cell>
        </row>
        <row r="26">
          <cell r="C26" t="str">
            <v>238-24</v>
          </cell>
          <cell r="D26">
            <v>1750000</v>
          </cell>
          <cell r="E26" t="str">
            <v>REBOLETTI</v>
          </cell>
        </row>
        <row r="27">
          <cell r="C27" t="str">
            <v>123-26</v>
          </cell>
          <cell r="D27">
            <v>1460000</v>
          </cell>
          <cell r="E27" t="str">
            <v>NELSON</v>
          </cell>
        </row>
        <row r="28">
          <cell r="C28" t="str">
            <v>237-24</v>
          </cell>
          <cell r="D28">
            <v>1750000</v>
          </cell>
          <cell r="E28" t="str">
            <v>REBOLETTI</v>
          </cell>
        </row>
        <row r="29">
          <cell r="C29" t="str">
            <v>186-25</v>
          </cell>
          <cell r="D29">
            <v>1470000</v>
          </cell>
          <cell r="E29" t="str">
            <v>RIVERA</v>
          </cell>
        </row>
        <row r="30">
          <cell r="C30" t="str">
            <v>237-24</v>
          </cell>
          <cell r="D30">
            <v>1750000</v>
          </cell>
          <cell r="E30" t="str">
            <v>REBOLETTI</v>
          </cell>
        </row>
        <row r="31">
          <cell r="C31" t="str">
            <v>210-25</v>
          </cell>
          <cell r="D31">
            <v>1740000</v>
          </cell>
          <cell r="E31" t="str">
            <v>STORY</v>
          </cell>
        </row>
        <row r="32">
          <cell r="C32" t="str">
            <v>118-26</v>
          </cell>
          <cell r="D32">
            <v>1110000</v>
          </cell>
          <cell r="E32" t="str">
            <v>STARKS</v>
          </cell>
        </row>
        <row r="33">
          <cell r="C33" t="str">
            <v>221-25</v>
          </cell>
          <cell r="D33">
            <v>1740000</v>
          </cell>
          <cell r="E33" t="str">
            <v>STORY</v>
          </cell>
        </row>
        <row r="34">
          <cell r="C34" t="str">
            <v>114-26</v>
          </cell>
          <cell r="D34">
            <v>1290000</v>
          </cell>
          <cell r="E34" t="str">
            <v>COOLAHAN</v>
          </cell>
        </row>
        <row r="35">
          <cell r="C35" t="str">
            <v>228-25</v>
          </cell>
          <cell r="D35">
            <v>1240000</v>
          </cell>
          <cell r="E35" t="str">
            <v>GRASTON</v>
          </cell>
        </row>
        <row r="36">
          <cell r="C36" t="str">
            <v>112-26</v>
          </cell>
          <cell r="D36">
            <v>1100000</v>
          </cell>
          <cell r="E36" t="str">
            <v>GEBRETEKLE</v>
          </cell>
        </row>
        <row r="37">
          <cell r="C37" t="str">
            <v>183-25</v>
          </cell>
          <cell r="D37">
            <v>880000</v>
          </cell>
          <cell r="E37" t="str">
            <v>STEWART</v>
          </cell>
        </row>
        <row r="38">
          <cell r="C38" t="str">
            <v>116-26</v>
          </cell>
          <cell r="D38">
            <v>1310000</v>
          </cell>
          <cell r="E38" t="str">
            <v>MALAVE</v>
          </cell>
        </row>
        <row r="39">
          <cell r="C39" t="str">
            <v>233-25</v>
          </cell>
          <cell r="D39">
            <v>1750000</v>
          </cell>
          <cell r="E39" t="str">
            <v>REBOLETTI</v>
          </cell>
        </row>
        <row r="40">
          <cell r="C40" t="str">
            <v>117-26</v>
          </cell>
          <cell r="D40">
            <v>1110000</v>
          </cell>
          <cell r="E40" t="str">
            <v>STARKS</v>
          </cell>
        </row>
        <row r="41">
          <cell r="C41" t="str">
            <v>177-25</v>
          </cell>
          <cell r="D41">
            <v>1830000</v>
          </cell>
          <cell r="E41" t="str">
            <v>YORK</v>
          </cell>
        </row>
        <row r="42">
          <cell r="C42" t="str">
            <v>107-26</v>
          </cell>
          <cell r="D42">
            <v>1360000</v>
          </cell>
          <cell r="E42" t="str">
            <v>SANTIZO</v>
          </cell>
        </row>
        <row r="43">
          <cell r="C43" t="str">
            <v>184-25</v>
          </cell>
          <cell r="D43">
            <v>880000</v>
          </cell>
          <cell r="E43" t="str">
            <v>STEWART</v>
          </cell>
        </row>
        <row r="44">
          <cell r="C44" t="str">
            <v>117-26</v>
          </cell>
          <cell r="D44">
            <v>1110000</v>
          </cell>
          <cell r="E44" t="str">
            <v>STARKS</v>
          </cell>
        </row>
        <row r="45">
          <cell r="C45" t="str">
            <v>110-26</v>
          </cell>
          <cell r="D45">
            <v>1460000</v>
          </cell>
          <cell r="E45" t="str">
            <v>NELSON</v>
          </cell>
        </row>
        <row r="46">
          <cell r="C46" t="str">
            <v>237-25</v>
          </cell>
          <cell r="D46">
            <v>1740000</v>
          </cell>
          <cell r="E46" t="str">
            <v>STORY</v>
          </cell>
        </row>
        <row r="47">
          <cell r="C47" t="str">
            <v>195-25</v>
          </cell>
          <cell r="D47">
            <v>1090000</v>
          </cell>
          <cell r="E47" t="str">
            <v>SPECTOR</v>
          </cell>
        </row>
        <row r="48">
          <cell r="C48" t="str">
            <v>199-25</v>
          </cell>
          <cell r="D48">
            <v>1470000</v>
          </cell>
          <cell r="E48" t="str">
            <v>RIVERA</v>
          </cell>
        </row>
        <row r="49">
          <cell r="C49" t="str">
            <v>227-25</v>
          </cell>
          <cell r="D49">
            <v>1240000</v>
          </cell>
          <cell r="E49" t="str">
            <v>GRASTON</v>
          </cell>
        </row>
        <row r="50">
          <cell r="C50" t="str">
            <v>169-25</v>
          </cell>
          <cell r="D50">
            <v>880000</v>
          </cell>
          <cell r="E50" t="str">
            <v>STEWART</v>
          </cell>
        </row>
        <row r="51">
          <cell r="C51" t="str">
            <v>229-25</v>
          </cell>
          <cell r="D51">
            <v>1740000</v>
          </cell>
          <cell r="E51" t="str">
            <v>STORY</v>
          </cell>
        </row>
        <row r="52">
          <cell r="C52" t="str">
            <v>152-25</v>
          </cell>
          <cell r="D52">
            <v>1260000</v>
          </cell>
          <cell r="E52" t="str">
            <v>ACKERMAN</v>
          </cell>
        </row>
        <row r="53">
          <cell r="C53" t="str">
            <v>229-25</v>
          </cell>
          <cell r="D53">
            <v>1740000</v>
          </cell>
          <cell r="E53" t="str">
            <v>STORY</v>
          </cell>
        </row>
        <row r="54">
          <cell r="C54" t="str">
            <v>111-25</v>
          </cell>
          <cell r="D54">
            <v>1190000</v>
          </cell>
          <cell r="E54" t="str">
            <v>BRANNON</v>
          </cell>
        </row>
        <row r="55">
          <cell r="C55" t="str">
            <v>222-24</v>
          </cell>
          <cell r="D55">
            <v>1180000</v>
          </cell>
          <cell r="E55" t="str">
            <v>LEVERE</v>
          </cell>
        </row>
        <row r="56">
          <cell r="C56" t="str">
            <v>234-24</v>
          </cell>
          <cell r="D56">
            <v>1240000</v>
          </cell>
          <cell r="E56" t="str">
            <v>GRASTON</v>
          </cell>
        </row>
        <row r="57">
          <cell r="C57" t="str">
            <v>233-24</v>
          </cell>
          <cell r="D57">
            <v>1180000</v>
          </cell>
          <cell r="E57" t="str">
            <v>LEVERE</v>
          </cell>
        </row>
        <row r="58">
          <cell r="C58" t="str">
            <v>188-25</v>
          </cell>
          <cell r="D58">
            <v>1140000</v>
          </cell>
          <cell r="E58" t="str">
            <v>YOUNG</v>
          </cell>
        </row>
        <row r="59">
          <cell r="C59" t="str">
            <v>237-24</v>
          </cell>
          <cell r="D59">
            <v>1750000</v>
          </cell>
          <cell r="E59" t="str">
            <v>REBOLETTI</v>
          </cell>
        </row>
        <row r="60">
          <cell r="C60" t="str">
            <v>171-25</v>
          </cell>
          <cell r="D60">
            <v>1470000</v>
          </cell>
          <cell r="E60" t="str">
            <v>RIVERA</v>
          </cell>
        </row>
        <row r="61">
          <cell r="C61" t="str">
            <v>239-24</v>
          </cell>
          <cell r="D61">
            <v>1180000</v>
          </cell>
          <cell r="E61" t="str">
            <v>LEVERE</v>
          </cell>
        </row>
        <row r="62">
          <cell r="C62" t="str">
            <v>167-25</v>
          </cell>
          <cell r="D62">
            <v>1090000</v>
          </cell>
          <cell r="E62" t="str">
            <v>SPECTOR</v>
          </cell>
        </row>
        <row r="63">
          <cell r="C63" t="str">
            <v>234-24</v>
          </cell>
          <cell r="D63">
            <v>1240000</v>
          </cell>
          <cell r="E63" t="str">
            <v>GRASTON</v>
          </cell>
        </row>
        <row r="64">
          <cell r="C64" t="str">
            <v>134-25</v>
          </cell>
          <cell r="D64">
            <v>1100000</v>
          </cell>
          <cell r="E64" t="str">
            <v>GEBRETEKLE</v>
          </cell>
        </row>
        <row r="65">
          <cell r="C65" t="str">
            <v>237-24</v>
          </cell>
          <cell r="D65">
            <v>1750000</v>
          </cell>
          <cell r="E65" t="str">
            <v>REBOLETTI</v>
          </cell>
        </row>
        <row r="66">
          <cell r="C66" t="str">
            <v>129-25</v>
          </cell>
          <cell r="D66">
            <v>900000</v>
          </cell>
          <cell r="E66" t="str">
            <v>ROCHA</v>
          </cell>
        </row>
        <row r="67">
          <cell r="C67" t="str">
            <v>224-24</v>
          </cell>
          <cell r="D67">
            <v>1750000</v>
          </cell>
          <cell r="E67" t="str">
            <v>REBOLETTI</v>
          </cell>
        </row>
        <row r="68">
          <cell r="C68" t="str">
            <v>230-24</v>
          </cell>
          <cell r="D68">
            <v>1750000</v>
          </cell>
          <cell r="E68" t="str">
            <v>REBOLETTI</v>
          </cell>
        </row>
        <row r="69">
          <cell r="C69" t="str">
            <v>224-24</v>
          </cell>
          <cell r="D69">
            <v>1240000</v>
          </cell>
          <cell r="E69" t="str">
            <v>GRASTON</v>
          </cell>
        </row>
        <row r="70">
          <cell r="C70" t="str">
            <v>190-25</v>
          </cell>
          <cell r="D70">
            <v>890000</v>
          </cell>
          <cell r="E70" t="str">
            <v>LOZA</v>
          </cell>
        </row>
        <row r="71">
          <cell r="C71" t="str">
            <v>242-24</v>
          </cell>
          <cell r="D71">
            <v>1240000</v>
          </cell>
          <cell r="E71" t="str">
            <v>GRASTON</v>
          </cell>
        </row>
        <row r="72">
          <cell r="C72" t="str">
            <v>176-25</v>
          </cell>
          <cell r="D72">
            <v>890000</v>
          </cell>
          <cell r="E72" t="str">
            <v>LOZA</v>
          </cell>
        </row>
        <row r="73">
          <cell r="C73" t="str">
            <v>114-25</v>
          </cell>
          <cell r="D73">
            <v>1430000</v>
          </cell>
          <cell r="E73" t="str">
            <v>LEDERHAUSE</v>
          </cell>
        </row>
        <row r="74">
          <cell r="C74" t="str">
            <v>174-25</v>
          </cell>
          <cell r="D74">
            <v>1140000</v>
          </cell>
          <cell r="E74" t="str">
            <v>YOUNG</v>
          </cell>
        </row>
        <row r="75">
          <cell r="C75" t="str">
            <v>125-25</v>
          </cell>
          <cell r="D75">
            <v>1190000</v>
          </cell>
          <cell r="E75" t="str">
            <v>BRANNON</v>
          </cell>
        </row>
        <row r="76">
          <cell r="C76" t="str">
            <v>144-25</v>
          </cell>
          <cell r="D76">
            <v>900000</v>
          </cell>
          <cell r="E76" t="str">
            <v>ROCHA</v>
          </cell>
        </row>
        <row r="77">
          <cell r="C77" t="str">
            <v>195-25</v>
          </cell>
          <cell r="D77">
            <v>1090000</v>
          </cell>
          <cell r="E77" t="str">
            <v>SPECTOR</v>
          </cell>
        </row>
        <row r="78">
          <cell r="C78" t="str">
            <v>241-25</v>
          </cell>
          <cell r="D78">
            <v>1750000</v>
          </cell>
          <cell r="E78" t="str">
            <v>REBOLETTI</v>
          </cell>
        </row>
        <row r="79">
          <cell r="C79" t="str">
            <v>192-25</v>
          </cell>
          <cell r="D79">
            <v>1830000</v>
          </cell>
          <cell r="E79" t="str">
            <v>YORK</v>
          </cell>
        </row>
        <row r="80">
          <cell r="C80" t="str">
            <v>200-25</v>
          </cell>
          <cell r="D80">
            <v>1470000</v>
          </cell>
          <cell r="E80" t="str">
            <v>RIVERA</v>
          </cell>
        </row>
        <row r="81">
          <cell r="C81" t="str">
            <v>222-25</v>
          </cell>
          <cell r="D81">
            <v>1740000</v>
          </cell>
          <cell r="E81" t="str">
            <v>STORY</v>
          </cell>
        </row>
        <row r="82">
          <cell r="C82" t="str">
            <v>146-25</v>
          </cell>
          <cell r="D82">
            <v>1230000</v>
          </cell>
          <cell r="E82" t="str">
            <v>YANAI</v>
          </cell>
        </row>
        <row r="83">
          <cell r="C83" t="str">
            <v>239-25</v>
          </cell>
          <cell r="D83">
            <v>1180000</v>
          </cell>
          <cell r="E83" t="str">
            <v>LEVERE</v>
          </cell>
        </row>
        <row r="84">
          <cell r="C84" t="str">
            <v>149-25</v>
          </cell>
          <cell r="D84">
            <v>1290000</v>
          </cell>
          <cell r="E84" t="str">
            <v>COOLAHAN</v>
          </cell>
        </row>
        <row r="85">
          <cell r="C85" t="str">
            <v>243-25</v>
          </cell>
          <cell r="D85">
            <v>1240000</v>
          </cell>
          <cell r="E85" t="str">
            <v>GRASTON</v>
          </cell>
        </row>
        <row r="86">
          <cell r="C86" t="str">
            <v>121-25</v>
          </cell>
          <cell r="D86">
            <v>1290000</v>
          </cell>
          <cell r="E86" t="str">
            <v>COOLAHAN</v>
          </cell>
        </row>
        <row r="87">
          <cell r="C87" t="str">
            <v>242-25</v>
          </cell>
          <cell r="D87">
            <v>1750000</v>
          </cell>
          <cell r="E87" t="str">
            <v>REBOLETTI</v>
          </cell>
        </row>
        <row r="88">
          <cell r="C88" t="str">
            <v>243-24</v>
          </cell>
          <cell r="D88">
            <v>1280000</v>
          </cell>
          <cell r="E88" t="str">
            <v>BARTLETT</v>
          </cell>
        </row>
        <row r="89">
          <cell r="C89" t="str">
            <v>111-26</v>
          </cell>
          <cell r="D89">
            <v>1100000</v>
          </cell>
          <cell r="E89" t="str">
            <v>GEBRETEKLE</v>
          </cell>
        </row>
        <row r="90">
          <cell r="C90" t="str">
            <v>239-24</v>
          </cell>
          <cell r="D90">
            <v>1180000</v>
          </cell>
          <cell r="E90" t="str">
            <v>LEVERE</v>
          </cell>
        </row>
        <row r="91">
          <cell r="C91" t="str">
            <v>117-26</v>
          </cell>
          <cell r="D91">
            <v>1110000</v>
          </cell>
          <cell r="E91" t="str">
            <v>STARKS</v>
          </cell>
        </row>
        <row r="92">
          <cell r="C92" t="str">
            <v>244-25</v>
          </cell>
          <cell r="D92">
            <v>1240000</v>
          </cell>
          <cell r="E92" t="str">
            <v>GRASTON</v>
          </cell>
        </row>
        <row r="93">
          <cell r="C93" t="str">
            <v>121-26</v>
          </cell>
          <cell r="D93">
            <v>1360000</v>
          </cell>
          <cell r="E93" t="str">
            <v>SANTIZO</v>
          </cell>
        </row>
        <row r="94">
          <cell r="C94" t="str">
            <v>218-25</v>
          </cell>
          <cell r="D94">
            <v>1750000</v>
          </cell>
          <cell r="E94" t="str">
            <v>REBOLETTI</v>
          </cell>
        </row>
        <row r="95">
          <cell r="C95" t="str">
            <v>118-25</v>
          </cell>
          <cell r="D95">
            <v>1230000</v>
          </cell>
          <cell r="E95" t="str">
            <v>YANAI</v>
          </cell>
        </row>
        <row r="96">
          <cell r="C96" t="str">
            <v>198-25</v>
          </cell>
          <cell r="D96">
            <v>880000</v>
          </cell>
          <cell r="E96" t="str">
            <v>STEWART</v>
          </cell>
        </row>
        <row r="97">
          <cell r="C97" t="str">
            <v>122-25</v>
          </cell>
          <cell r="D97">
            <v>1290000</v>
          </cell>
          <cell r="E97" t="str">
            <v>COOLAHAN</v>
          </cell>
        </row>
        <row r="98">
          <cell r="C98" t="str">
            <v>194-25</v>
          </cell>
          <cell r="D98">
            <v>1490000</v>
          </cell>
          <cell r="E98" t="str">
            <v>BUTLER</v>
          </cell>
        </row>
        <row r="99">
          <cell r="C99" t="str">
            <v>169-25</v>
          </cell>
          <cell r="D99">
            <v>880000</v>
          </cell>
          <cell r="E99" t="str">
            <v>STEWART</v>
          </cell>
        </row>
        <row r="100">
          <cell r="C100" t="str">
            <v>181-25</v>
          </cell>
          <cell r="D100">
            <v>1090000</v>
          </cell>
          <cell r="E100" t="str">
            <v>SPECTOR</v>
          </cell>
        </row>
        <row r="101">
          <cell r="C101" t="str">
            <v>102-26</v>
          </cell>
          <cell r="D101">
            <v>1290000</v>
          </cell>
          <cell r="E101" t="str">
            <v>COOLAHAN</v>
          </cell>
        </row>
        <row r="102">
          <cell r="C102" t="str">
            <v>161-25</v>
          </cell>
          <cell r="D102">
            <v>890000</v>
          </cell>
          <cell r="E102" t="str">
            <v>LOZA</v>
          </cell>
        </row>
        <row r="103">
          <cell r="C103" t="str">
            <v>240-24</v>
          </cell>
          <cell r="D103">
            <v>1180000</v>
          </cell>
          <cell r="E103" t="str">
            <v>LEVERE</v>
          </cell>
        </row>
        <row r="104">
          <cell r="C104" t="str">
            <v>163-25</v>
          </cell>
          <cell r="D104">
            <v>1830000</v>
          </cell>
          <cell r="E104" t="str">
            <v>YORK</v>
          </cell>
        </row>
        <row r="105">
          <cell r="C105" t="str">
            <v>127-25</v>
          </cell>
          <cell r="D105">
            <v>1430000</v>
          </cell>
          <cell r="E105" t="str">
            <v>LEDERHAUSE</v>
          </cell>
        </row>
        <row r="106">
          <cell r="C106" t="str">
            <v>154-25</v>
          </cell>
          <cell r="D106">
            <v>1090000</v>
          </cell>
          <cell r="E106" t="str">
            <v>SPECTOR</v>
          </cell>
        </row>
        <row r="107">
          <cell r="C107" t="str">
            <v>132-25</v>
          </cell>
          <cell r="D107">
            <v>1230000</v>
          </cell>
          <cell r="E107" t="str">
            <v>YANAI</v>
          </cell>
        </row>
        <row r="108">
          <cell r="C108" t="str">
            <v>153-25</v>
          </cell>
          <cell r="D108">
            <v>1090000</v>
          </cell>
          <cell r="E108" t="str">
            <v>SPECTOR</v>
          </cell>
        </row>
        <row r="109">
          <cell r="C109" t="str">
            <v>138-25</v>
          </cell>
          <cell r="D109">
            <v>1260000</v>
          </cell>
          <cell r="E109" t="str">
            <v>ACKERMAN</v>
          </cell>
        </row>
        <row r="110">
          <cell r="C110" t="str">
            <v>140-25</v>
          </cell>
          <cell r="D110">
            <v>1190000</v>
          </cell>
          <cell r="E110" t="str">
            <v>BRANNON</v>
          </cell>
        </row>
        <row r="111">
          <cell r="C111" t="str">
            <v>161-25</v>
          </cell>
          <cell r="D111">
            <v>890000</v>
          </cell>
          <cell r="E111" t="str">
            <v>LOZA</v>
          </cell>
        </row>
        <row r="112">
          <cell r="C112" t="str">
            <v>106-25</v>
          </cell>
          <cell r="D112">
            <v>1100000</v>
          </cell>
          <cell r="E112" t="str">
            <v>GEBRETEKLE</v>
          </cell>
        </row>
        <row r="113">
          <cell r="C113" t="str">
            <v>191-25</v>
          </cell>
          <cell r="D113">
            <v>1830000</v>
          </cell>
          <cell r="E113" t="str">
            <v>YORK</v>
          </cell>
        </row>
        <row r="114">
          <cell r="C114" t="str">
            <v>225-24</v>
          </cell>
          <cell r="D114">
            <v>1750000</v>
          </cell>
          <cell r="E114" t="str">
            <v>REBOLETTI</v>
          </cell>
        </row>
        <row r="115">
          <cell r="C115" t="str">
            <v>216-25</v>
          </cell>
          <cell r="D115">
            <v>1140000</v>
          </cell>
          <cell r="E115" t="str">
            <v>YOUNG</v>
          </cell>
        </row>
        <row r="116">
          <cell r="C116" t="str">
            <v>226-25</v>
          </cell>
          <cell r="D116">
            <v>1750000</v>
          </cell>
          <cell r="E116" t="str">
            <v>REBOLETTI</v>
          </cell>
        </row>
        <row r="117">
          <cell r="C117" t="str">
            <v>162-25</v>
          </cell>
          <cell r="D117">
            <v>890000</v>
          </cell>
          <cell r="E117" t="str">
            <v>LOZA</v>
          </cell>
        </row>
        <row r="118">
          <cell r="C118" t="str">
            <v>204-25</v>
          </cell>
          <cell r="D118">
            <v>890000</v>
          </cell>
          <cell r="E118" t="str">
            <v>LOZA</v>
          </cell>
        </row>
        <row r="119">
          <cell r="C119" t="str">
            <v>173-25</v>
          </cell>
          <cell r="D119">
            <v>1140000</v>
          </cell>
          <cell r="E119" t="str">
            <v>YOUNG</v>
          </cell>
        </row>
        <row r="120">
          <cell r="C120" t="str">
            <v>205-25</v>
          </cell>
          <cell r="D120">
            <v>940000</v>
          </cell>
          <cell r="E120" t="str">
            <v>BONDS</v>
          </cell>
        </row>
        <row r="121">
          <cell r="C121" t="str">
            <v>170-25</v>
          </cell>
          <cell r="D121">
            <v>880000</v>
          </cell>
          <cell r="E121" t="str">
            <v>STEWART</v>
          </cell>
        </row>
        <row r="122">
          <cell r="C122" t="str">
            <v>179-25</v>
          </cell>
          <cell r="D122">
            <v>1490000</v>
          </cell>
          <cell r="E122" t="str">
            <v>BUTLER</v>
          </cell>
        </row>
        <row r="123">
          <cell r="C123" t="str">
            <v>203-25</v>
          </cell>
          <cell r="D123">
            <v>890000</v>
          </cell>
          <cell r="E123" t="str">
            <v>LOZA</v>
          </cell>
        </row>
        <row r="124">
          <cell r="C124" t="str">
            <v>147-25</v>
          </cell>
          <cell r="D124">
            <v>1100000</v>
          </cell>
          <cell r="E124" t="str">
            <v>GEBRETEKLE</v>
          </cell>
        </row>
        <row r="125">
          <cell r="C125" t="str">
            <v>235-25</v>
          </cell>
          <cell r="D125">
            <v>1240000</v>
          </cell>
          <cell r="E125" t="str">
            <v>GRASTON</v>
          </cell>
        </row>
        <row r="126">
          <cell r="C126" t="str">
            <v>236-25</v>
          </cell>
          <cell r="D126">
            <v>1240000</v>
          </cell>
          <cell r="E126" t="str">
            <v>GRASTON</v>
          </cell>
        </row>
        <row r="127">
          <cell r="C127" t="str">
            <v>113-25</v>
          </cell>
          <cell r="D127">
            <v>1430000</v>
          </cell>
          <cell r="E127" t="str">
            <v>LEDERHAUSE</v>
          </cell>
        </row>
        <row r="128">
          <cell r="C128" t="str">
            <v>202-25</v>
          </cell>
          <cell r="D128">
            <v>1140000</v>
          </cell>
          <cell r="E128" t="str">
            <v>YOUNG</v>
          </cell>
        </row>
        <row r="129">
          <cell r="C129" t="str">
            <v>120-25</v>
          </cell>
          <cell r="D129">
            <v>1100000</v>
          </cell>
          <cell r="E129" t="str">
            <v>GEBRETEKLE</v>
          </cell>
        </row>
        <row r="130">
          <cell r="C130" t="str">
            <v>196-25</v>
          </cell>
          <cell r="D130">
            <v>1090000</v>
          </cell>
          <cell r="E130" t="str">
            <v>SPECTOR</v>
          </cell>
        </row>
        <row r="131">
          <cell r="C131" t="str">
            <v>136-25</v>
          </cell>
          <cell r="D131">
            <v>1290000</v>
          </cell>
          <cell r="E131" t="str">
            <v>COOLAHAN</v>
          </cell>
        </row>
        <row r="132">
          <cell r="C132" t="str">
            <v>117-26</v>
          </cell>
          <cell r="D132">
            <v>1110000</v>
          </cell>
          <cell r="E132" t="str">
            <v>STARKS</v>
          </cell>
        </row>
        <row r="133">
          <cell r="C133" t="str">
            <v>166-25</v>
          </cell>
          <cell r="D133">
            <v>1490000</v>
          </cell>
          <cell r="E133" t="str">
            <v>BUTLER</v>
          </cell>
        </row>
        <row r="134">
          <cell r="C134" t="str">
            <v>240-25</v>
          </cell>
          <cell r="D134">
            <v>1180000</v>
          </cell>
          <cell r="E134" t="str">
            <v>LEVERE</v>
          </cell>
        </row>
        <row r="135">
          <cell r="C135" t="str">
            <v>201-25</v>
          </cell>
          <cell r="D135">
            <v>1140000</v>
          </cell>
          <cell r="E135" t="str">
            <v>YOUNG</v>
          </cell>
        </row>
        <row r="136">
          <cell r="C136" t="str">
            <v>208-25</v>
          </cell>
          <cell r="D136">
            <v>1490000</v>
          </cell>
          <cell r="E136" t="str">
            <v>BUTLER</v>
          </cell>
        </row>
        <row r="137">
          <cell r="C137" t="str">
            <v>221-25</v>
          </cell>
          <cell r="D137">
            <v>1740000</v>
          </cell>
          <cell r="E137" t="str">
            <v>STORY</v>
          </cell>
        </row>
        <row r="138">
          <cell r="C138" t="str">
            <v>109-26</v>
          </cell>
          <cell r="D138">
            <v>1460000</v>
          </cell>
          <cell r="E138" t="str">
            <v>NELSON</v>
          </cell>
        </row>
        <row r="139">
          <cell r="C139" t="str">
            <v>225-25</v>
          </cell>
          <cell r="D139">
            <v>1750000</v>
          </cell>
          <cell r="E139" t="str">
            <v>REBOLETTI</v>
          </cell>
        </row>
        <row r="140">
          <cell r="C140" t="str">
            <v>234-25</v>
          </cell>
          <cell r="D140">
            <v>1750000</v>
          </cell>
          <cell r="E140" t="str">
            <v>REBOLETTI</v>
          </cell>
        </row>
        <row r="141">
          <cell r="C141" t="str">
            <v>125-26</v>
          </cell>
          <cell r="D141">
            <v>1100000</v>
          </cell>
          <cell r="E141" t="str">
            <v>GEBRETEKLE</v>
          </cell>
        </row>
        <row r="142">
          <cell r="C142" t="str">
            <v>219-25</v>
          </cell>
          <cell r="D142">
            <v>1240000</v>
          </cell>
          <cell r="E142" t="str">
            <v>GRASTON</v>
          </cell>
        </row>
        <row r="143">
          <cell r="C143" t="str">
            <v>122-26</v>
          </cell>
          <cell r="D143">
            <v>1360000</v>
          </cell>
          <cell r="E143" t="str">
            <v>SANTIZO</v>
          </cell>
        </row>
        <row r="144">
          <cell r="C144" t="str">
            <v>105-26</v>
          </cell>
          <cell r="D144">
            <v>1430000</v>
          </cell>
          <cell r="E144" t="str">
            <v>LEDERHAUSE</v>
          </cell>
        </row>
        <row r="145">
          <cell r="C145" t="str">
            <v>180-25</v>
          </cell>
          <cell r="D145">
            <v>1490000</v>
          </cell>
          <cell r="E145" t="str">
            <v>BUTLER</v>
          </cell>
        </row>
        <row r="146">
          <cell r="C146" t="str">
            <v>237-25</v>
          </cell>
          <cell r="D146">
            <v>1740000</v>
          </cell>
          <cell r="E146" t="str">
            <v>STORY</v>
          </cell>
        </row>
        <row r="147">
          <cell r="C147" t="str">
            <v>182-25</v>
          </cell>
          <cell r="D147">
            <v>1090000</v>
          </cell>
          <cell r="E147" t="str">
            <v>SPECTOR</v>
          </cell>
        </row>
        <row r="148">
          <cell r="C148" t="str">
            <v>215-25</v>
          </cell>
          <cell r="D148">
            <v>1140000</v>
          </cell>
          <cell r="E148" t="str">
            <v>YOUNG</v>
          </cell>
        </row>
        <row r="149">
          <cell r="C149" t="str">
            <v>223-25</v>
          </cell>
          <cell r="D149">
            <v>1180000</v>
          </cell>
          <cell r="E149" t="str">
            <v>LEVERE</v>
          </cell>
        </row>
        <row r="150">
          <cell r="C150" t="str">
            <v>209-25</v>
          </cell>
          <cell r="D150">
            <v>1740000</v>
          </cell>
          <cell r="E150" t="str">
            <v>STORY</v>
          </cell>
        </row>
        <row r="151">
          <cell r="C151" t="str">
            <v>238-25</v>
          </cell>
          <cell r="D151">
            <v>1740000</v>
          </cell>
          <cell r="E151" t="str">
            <v>STORY</v>
          </cell>
        </row>
        <row r="152">
          <cell r="C152" t="str">
            <v>108-26</v>
          </cell>
          <cell r="D152">
            <v>1360000</v>
          </cell>
          <cell r="E152" t="str">
            <v>SANTIZO</v>
          </cell>
        </row>
        <row r="153">
          <cell r="C153" t="str">
            <v>229-24</v>
          </cell>
          <cell r="D153">
            <v>1240000</v>
          </cell>
          <cell r="E153" t="str">
            <v>GRASTON</v>
          </cell>
        </row>
        <row r="154">
          <cell r="C154" t="str">
            <v>217-25</v>
          </cell>
          <cell r="D154">
            <v>1750000</v>
          </cell>
          <cell r="E154" t="str">
            <v>REBOLETTI</v>
          </cell>
        </row>
        <row r="155">
          <cell r="C155" t="str">
            <v>228-24</v>
          </cell>
          <cell r="D155">
            <v>1240000</v>
          </cell>
          <cell r="E155" t="str">
            <v>GRASTON</v>
          </cell>
        </row>
        <row r="156">
          <cell r="C156" t="str">
            <v>209-25</v>
          </cell>
          <cell r="D156">
            <v>1740000</v>
          </cell>
          <cell r="E156" t="str">
            <v>STORY</v>
          </cell>
        </row>
        <row r="157">
          <cell r="C157" t="str">
            <v>117-25</v>
          </cell>
          <cell r="D157">
            <v>1230000</v>
          </cell>
          <cell r="E157" t="str">
            <v>YANAI</v>
          </cell>
        </row>
        <row r="158">
          <cell r="C158" t="str">
            <v>243-25</v>
          </cell>
          <cell r="D158">
            <v>1240000</v>
          </cell>
          <cell r="E158" t="str">
            <v>GRASTON</v>
          </cell>
        </row>
        <row r="159">
          <cell r="C159" t="str">
            <v>109-25</v>
          </cell>
          <cell r="D159">
            <v>1260000</v>
          </cell>
          <cell r="E159" t="str">
            <v>ACKERMAN</v>
          </cell>
        </row>
        <row r="160">
          <cell r="C160" t="str">
            <v>212-25</v>
          </cell>
          <cell r="D160">
            <v>880000</v>
          </cell>
          <cell r="E160" t="str">
            <v>STEWART</v>
          </cell>
        </row>
        <row r="161">
          <cell r="C161" t="str">
            <v>226-24</v>
          </cell>
          <cell r="D161">
            <v>1180000</v>
          </cell>
          <cell r="E161" t="str">
            <v>LEVERE</v>
          </cell>
        </row>
        <row r="162">
          <cell r="C162" t="str">
            <v>124-26</v>
          </cell>
          <cell r="D162">
            <v>1460000</v>
          </cell>
          <cell r="E162" t="str">
            <v>NELSON</v>
          </cell>
        </row>
        <row r="163">
          <cell r="C163" t="str">
            <v>227-24</v>
          </cell>
          <cell r="D163">
            <v>1180000</v>
          </cell>
          <cell r="E163" t="str">
            <v>LEVERE</v>
          </cell>
        </row>
        <row r="164">
          <cell r="C164" t="str">
            <v>150-25</v>
          </cell>
          <cell r="D164">
            <v>1290000</v>
          </cell>
          <cell r="E164" t="str">
            <v>COOLAHAN</v>
          </cell>
        </row>
        <row r="165">
          <cell r="C165" t="str">
            <v>111-25</v>
          </cell>
          <cell r="D165">
            <v>1190000</v>
          </cell>
          <cell r="E165" t="str">
            <v>BRANNON</v>
          </cell>
        </row>
        <row r="166">
          <cell r="C166" t="str">
            <v>133-25</v>
          </cell>
          <cell r="D166">
            <v>1100000</v>
          </cell>
          <cell r="E166" t="str">
            <v>GEBRETEKLE</v>
          </cell>
        </row>
        <row r="167">
          <cell r="C167" t="str">
            <v>241-24</v>
          </cell>
          <cell r="D167">
            <v>1240000</v>
          </cell>
          <cell r="E167" t="str">
            <v>GRASTON</v>
          </cell>
        </row>
        <row r="168">
          <cell r="C168" t="str">
            <v>123-25</v>
          </cell>
          <cell r="D168">
            <v>1260000</v>
          </cell>
          <cell r="E168" t="str">
            <v>ACKERMAN</v>
          </cell>
        </row>
        <row r="169">
          <cell r="C169" t="str">
            <v>244-24</v>
          </cell>
          <cell r="D169">
            <v>1280000</v>
          </cell>
          <cell r="E169" t="str">
            <v>BARTLETT</v>
          </cell>
        </row>
        <row r="170">
          <cell r="C170" t="str">
            <v>101-25</v>
          </cell>
          <cell r="D170">
            <v>1430000</v>
          </cell>
          <cell r="E170" t="str">
            <v>LEDERHAUSE</v>
          </cell>
        </row>
        <row r="171">
          <cell r="C171" t="str">
            <v>105-25</v>
          </cell>
          <cell r="D171">
            <v>1100000</v>
          </cell>
          <cell r="E171" t="str">
            <v>GEBRETEKLE</v>
          </cell>
        </row>
        <row r="172">
          <cell r="C172" t="str">
            <v>181-25</v>
          </cell>
          <cell r="D172">
            <v>1090000</v>
          </cell>
          <cell r="E172" t="str">
            <v>SPECTOR</v>
          </cell>
        </row>
        <row r="173">
          <cell r="C173" t="str">
            <v>236-24</v>
          </cell>
          <cell r="D173">
            <v>1280000</v>
          </cell>
          <cell r="E173" t="str">
            <v>BARTLETT</v>
          </cell>
        </row>
        <row r="174">
          <cell r="C174" t="str">
            <v>244-24</v>
          </cell>
          <cell r="D174">
            <v>1280000</v>
          </cell>
          <cell r="E174" t="str">
            <v>BARTLETT</v>
          </cell>
        </row>
        <row r="175">
          <cell r="C175" t="str">
            <v>123-25</v>
          </cell>
          <cell r="D175">
            <v>1260000</v>
          </cell>
          <cell r="E175" t="str">
            <v>ACKERMAN</v>
          </cell>
        </row>
        <row r="176">
          <cell r="C176" t="str">
            <v>187-25</v>
          </cell>
          <cell r="D176">
            <v>1140000</v>
          </cell>
          <cell r="E176" t="str">
            <v>YOUNG</v>
          </cell>
        </row>
        <row r="177">
          <cell r="C177" t="str">
            <v>107-25</v>
          </cell>
          <cell r="D177">
            <v>1290000</v>
          </cell>
          <cell r="E177" t="str">
            <v>COOLAHAN</v>
          </cell>
        </row>
        <row r="178">
          <cell r="C178" t="str">
            <v>160-25</v>
          </cell>
          <cell r="D178">
            <v>900000</v>
          </cell>
          <cell r="E178" t="str">
            <v>ROCHA</v>
          </cell>
        </row>
        <row r="179">
          <cell r="C179" t="str">
            <v>115-25</v>
          </cell>
          <cell r="D179">
            <v>900000</v>
          </cell>
          <cell r="E179" t="str">
            <v>ROCHA</v>
          </cell>
        </row>
        <row r="180">
          <cell r="C180" t="str">
            <v>155-25</v>
          </cell>
          <cell r="D180">
            <v>1190000</v>
          </cell>
          <cell r="E180" t="str">
            <v>BRANNON</v>
          </cell>
        </row>
        <row r="181">
          <cell r="C181" t="str">
            <v>145-25</v>
          </cell>
          <cell r="D181">
            <v>1230000</v>
          </cell>
          <cell r="E181" t="str">
            <v>YANAI</v>
          </cell>
        </row>
        <row r="182">
          <cell r="C182" t="str">
            <v>128-25</v>
          </cell>
          <cell r="D182">
            <v>1430000</v>
          </cell>
          <cell r="E182" t="str">
            <v>LEDERHAUSE</v>
          </cell>
        </row>
        <row r="183">
          <cell r="C183" t="str">
            <v>156-25</v>
          </cell>
          <cell r="D183">
            <v>1190000</v>
          </cell>
          <cell r="E183" t="str">
            <v>BRANNON</v>
          </cell>
        </row>
        <row r="184">
          <cell r="C184" t="str">
            <v>133-25</v>
          </cell>
          <cell r="D184">
            <v>1100000</v>
          </cell>
          <cell r="E184" t="str">
            <v>GEBRETEKLE</v>
          </cell>
        </row>
        <row r="185">
          <cell r="C185" t="str">
            <v>165-25</v>
          </cell>
          <cell r="D185">
            <v>1490000</v>
          </cell>
          <cell r="E185" t="str">
            <v>BUTLER</v>
          </cell>
        </row>
        <row r="186">
          <cell r="C186" t="str">
            <v>124-25</v>
          </cell>
          <cell r="D186">
            <v>1260000</v>
          </cell>
          <cell r="E186" t="str">
            <v>ACKERMAN</v>
          </cell>
        </row>
        <row r="187">
          <cell r="C187" t="str">
            <v>206-25</v>
          </cell>
          <cell r="D187">
            <v>940000</v>
          </cell>
          <cell r="E187" t="str">
            <v>BONDS</v>
          </cell>
        </row>
        <row r="188">
          <cell r="C188" t="str">
            <v>206-24</v>
          </cell>
          <cell r="D188">
            <v>1240000</v>
          </cell>
          <cell r="E188" t="str">
            <v>GRASTON</v>
          </cell>
        </row>
        <row r="189">
          <cell r="C189" t="str">
            <v>113-26</v>
          </cell>
          <cell r="D189">
            <v>1290000</v>
          </cell>
          <cell r="E189" t="str">
            <v>COOLAHAN</v>
          </cell>
        </row>
        <row r="190">
          <cell r="C190" t="str">
            <v>119-25</v>
          </cell>
          <cell r="D190">
            <v>1100000</v>
          </cell>
          <cell r="E190" t="str">
            <v>GEBRETEKLE</v>
          </cell>
        </row>
        <row r="191">
          <cell r="C191" t="str">
            <v>119-26</v>
          </cell>
          <cell r="D191">
            <v>1430000</v>
          </cell>
          <cell r="E191" t="str">
            <v>LEDERHAUSE</v>
          </cell>
        </row>
        <row r="192">
          <cell r="C192" t="str">
            <v>238-24</v>
          </cell>
          <cell r="D192">
            <v>1750000</v>
          </cell>
          <cell r="E192" t="str">
            <v>REBOLETTI</v>
          </cell>
        </row>
        <row r="193">
          <cell r="C193" t="str">
            <v>185-25</v>
          </cell>
          <cell r="D193">
            <v>1470000</v>
          </cell>
          <cell r="E193" t="str">
            <v>RIVERA</v>
          </cell>
        </row>
        <row r="194">
          <cell r="C194" t="str">
            <v>241-24</v>
          </cell>
          <cell r="D194">
            <v>1240000</v>
          </cell>
          <cell r="E194" t="str">
            <v>GRASTON</v>
          </cell>
        </row>
        <row r="195">
          <cell r="C195" t="str">
            <v>224-25</v>
          </cell>
          <cell r="D195">
            <v>1180000</v>
          </cell>
          <cell r="E195" t="str">
            <v>LEVERE</v>
          </cell>
        </row>
        <row r="196">
          <cell r="C196" t="str">
            <v>193-25</v>
          </cell>
          <cell r="D196">
            <v>1490000</v>
          </cell>
          <cell r="E196" t="str">
            <v>BUTLER</v>
          </cell>
        </row>
        <row r="197">
          <cell r="C197" t="str">
            <v>159-25</v>
          </cell>
          <cell r="D197">
            <v>900000</v>
          </cell>
          <cell r="E197" t="str">
            <v>ROCHA</v>
          </cell>
        </row>
        <row r="198">
          <cell r="C198" t="str">
            <v>148-25</v>
          </cell>
          <cell r="D198">
            <v>1100000</v>
          </cell>
          <cell r="E198" t="str">
            <v>GEBRETEKLE</v>
          </cell>
        </row>
        <row r="199">
          <cell r="C199" t="str">
            <v>197-25</v>
          </cell>
          <cell r="D199">
            <v>880000</v>
          </cell>
          <cell r="E199" t="str">
            <v>STEWART</v>
          </cell>
        </row>
        <row r="200">
          <cell r="C200" t="str">
            <v>126-25</v>
          </cell>
          <cell r="D200">
            <v>1190000</v>
          </cell>
          <cell r="E200" t="str">
            <v>BRANNON</v>
          </cell>
        </row>
        <row r="201">
          <cell r="C201" t="str">
            <v>229-25</v>
          </cell>
          <cell r="D201">
            <v>1740000</v>
          </cell>
          <cell r="E201" t="str">
            <v>STORY</v>
          </cell>
        </row>
        <row r="202">
          <cell r="C202" t="str">
            <v>236-24</v>
          </cell>
          <cell r="D202">
            <v>1280000</v>
          </cell>
          <cell r="E202" t="str">
            <v>BARTLETT</v>
          </cell>
        </row>
        <row r="203">
          <cell r="C203" t="str">
            <v>230-25</v>
          </cell>
          <cell r="D203">
            <v>1740000</v>
          </cell>
          <cell r="E203" t="str">
            <v>STORY</v>
          </cell>
        </row>
        <row r="204">
          <cell r="C204" t="str">
            <v>168-25</v>
          </cell>
          <cell r="D204">
            <v>1090000</v>
          </cell>
          <cell r="E204" t="str">
            <v>SPECTOR</v>
          </cell>
        </row>
        <row r="205">
          <cell r="C205" t="str">
            <v>120-26</v>
          </cell>
          <cell r="D205">
            <v>1430000</v>
          </cell>
          <cell r="E205" t="str">
            <v>LEDERHAUSE</v>
          </cell>
        </row>
        <row r="206">
          <cell r="C206" t="str">
            <v>137-25</v>
          </cell>
          <cell r="D206">
            <v>1260000</v>
          </cell>
          <cell r="E206" t="str">
            <v>ACKERMAN</v>
          </cell>
        </row>
        <row r="207">
          <cell r="C207" t="str">
            <v>127-26</v>
          </cell>
          <cell r="D207">
            <v>1290000</v>
          </cell>
          <cell r="E207" t="str">
            <v>COOLAHAN</v>
          </cell>
        </row>
        <row r="208">
          <cell r="C208" t="str">
            <v>131-25</v>
          </cell>
          <cell r="D208">
            <v>1230000</v>
          </cell>
          <cell r="E208" t="str">
            <v>YANAI</v>
          </cell>
        </row>
        <row r="209">
          <cell r="C209" t="str">
            <v>163-25</v>
          </cell>
          <cell r="D209">
            <v>1830000</v>
          </cell>
          <cell r="E209" t="str">
            <v>YORK</v>
          </cell>
        </row>
        <row r="210">
          <cell r="C210" t="str">
            <v>119-25</v>
          </cell>
          <cell r="D210">
            <v>1100000</v>
          </cell>
          <cell r="E210" t="str">
            <v>GEBRETEKLE</v>
          </cell>
        </row>
        <row r="211">
          <cell r="C211" t="str">
            <v>178-25</v>
          </cell>
          <cell r="D211">
            <v>1830000</v>
          </cell>
          <cell r="E211" t="str">
            <v>YORK</v>
          </cell>
        </row>
        <row r="212">
          <cell r="C212" t="str">
            <v>102-25</v>
          </cell>
          <cell r="D212">
            <v>1430000</v>
          </cell>
          <cell r="E212" t="str">
            <v>LEDERHAUSE</v>
          </cell>
        </row>
        <row r="213">
          <cell r="C213" t="str">
            <v>209-25</v>
          </cell>
          <cell r="D213">
            <v>1740000</v>
          </cell>
          <cell r="E213" t="str">
            <v>STORY</v>
          </cell>
        </row>
        <row r="214">
          <cell r="C214" t="str">
            <v>189-25</v>
          </cell>
          <cell r="D214">
            <v>890000</v>
          </cell>
          <cell r="E214" t="str">
            <v>LOZA</v>
          </cell>
        </row>
        <row r="215">
          <cell r="C215" t="str">
            <v>211-25</v>
          </cell>
          <cell r="D215">
            <v>880000</v>
          </cell>
          <cell r="E215" t="str">
            <v>STEWART</v>
          </cell>
        </row>
        <row r="216">
          <cell r="C216" t="str">
            <v>159-25</v>
          </cell>
          <cell r="D216">
            <v>900000</v>
          </cell>
          <cell r="E216" t="str">
            <v>ROCHA</v>
          </cell>
        </row>
        <row r="217">
          <cell r="C217" t="str">
            <v>231-25</v>
          </cell>
          <cell r="D217">
            <v>1180000</v>
          </cell>
          <cell r="E217" t="str">
            <v>LEVERE</v>
          </cell>
        </row>
        <row r="218">
          <cell r="C218" t="str">
            <v>116-25</v>
          </cell>
          <cell r="D218">
            <v>900000</v>
          </cell>
          <cell r="E218" t="str">
            <v>ROCHA</v>
          </cell>
        </row>
        <row r="219">
          <cell r="C219" t="str">
            <v>106-26</v>
          </cell>
          <cell r="D219">
            <v>1430000</v>
          </cell>
          <cell r="E219" t="str">
            <v>LEDERHAUSE</v>
          </cell>
        </row>
        <row r="220">
          <cell r="C220" t="str">
            <v>223-24</v>
          </cell>
          <cell r="D220">
            <v>1240000</v>
          </cell>
          <cell r="E220" t="str">
            <v>GRASTON</v>
          </cell>
        </row>
        <row r="221">
          <cell r="C221" t="str">
            <v>162-25</v>
          </cell>
          <cell r="D221">
            <v>890000</v>
          </cell>
          <cell r="E221" t="str">
            <v>LOZA</v>
          </cell>
        </row>
        <row r="222">
          <cell r="C222" t="str">
            <v>175-25</v>
          </cell>
          <cell r="D222">
            <v>890000</v>
          </cell>
          <cell r="E222" t="str">
            <v>LOZA</v>
          </cell>
        </row>
        <row r="223">
          <cell r="C223" t="str">
            <v>172-25</v>
          </cell>
          <cell r="D223">
            <v>1470000</v>
          </cell>
          <cell r="E223" t="str">
            <v>RIVERA</v>
          </cell>
        </row>
        <row r="224">
          <cell r="C224" t="str">
            <v>158-25</v>
          </cell>
          <cell r="D224">
            <v>1470000</v>
          </cell>
          <cell r="E224" t="str">
            <v>RIVERA</v>
          </cell>
        </row>
        <row r="225">
          <cell r="C225" t="str">
            <v>220-25</v>
          </cell>
          <cell r="D225">
            <v>1240000</v>
          </cell>
          <cell r="E225" t="str">
            <v>GRASTON</v>
          </cell>
        </row>
        <row r="226">
          <cell r="C226" t="str">
            <v>157-25</v>
          </cell>
          <cell r="D226">
            <v>1470000</v>
          </cell>
          <cell r="E226" t="str">
            <v>RIVERA</v>
          </cell>
        </row>
        <row r="227">
          <cell r="C227" t="str">
            <v>232-25</v>
          </cell>
          <cell r="D227">
            <v>1180000</v>
          </cell>
          <cell r="E227" t="str">
            <v>LEVERE</v>
          </cell>
        </row>
        <row r="228">
          <cell r="C228" t="str">
            <v>103-25</v>
          </cell>
          <cell r="D228">
            <v>1230000</v>
          </cell>
          <cell r="E228" t="str">
            <v>YANAI</v>
          </cell>
        </row>
        <row r="229">
          <cell r="C229" t="str">
            <v>129-26</v>
          </cell>
          <cell r="D229">
            <v>1310000</v>
          </cell>
          <cell r="E229" t="str">
            <v>MALAVE</v>
          </cell>
        </row>
        <row r="230">
          <cell r="C230" t="str">
            <v>232-24</v>
          </cell>
          <cell r="D230">
            <v>1180000</v>
          </cell>
          <cell r="E230" t="str">
            <v>LEVERE</v>
          </cell>
        </row>
        <row r="232">
          <cell r="C232" t="str">
            <v>152-19</v>
          </cell>
          <cell r="D232">
            <v>1800000</v>
          </cell>
          <cell r="E232" t="str">
            <v>CHANDLER</v>
          </cell>
        </row>
        <row r="233">
          <cell r="C233" t="str">
            <v>105-20</v>
          </cell>
          <cell r="D233">
            <v>1740000</v>
          </cell>
          <cell r="E233" t="str">
            <v>STORY</v>
          </cell>
        </row>
        <row r="234">
          <cell r="C234" t="str">
            <v>139-19</v>
          </cell>
          <cell r="D234">
            <v>1100000</v>
          </cell>
          <cell r="E234" t="str">
            <v>GEBRETEKLE</v>
          </cell>
        </row>
        <row r="235">
          <cell r="C235" t="str">
            <v>224-18</v>
          </cell>
          <cell r="D235">
            <v>1820000</v>
          </cell>
          <cell r="E235" t="str">
            <v>ADANE</v>
          </cell>
        </row>
        <row r="236">
          <cell r="C236" t="str">
            <v>110-19</v>
          </cell>
          <cell r="D236">
            <v>1800000</v>
          </cell>
          <cell r="E236" t="str">
            <v>CHANDLER</v>
          </cell>
        </row>
        <row r="237">
          <cell r="C237" t="str">
            <v>103-19</v>
          </cell>
          <cell r="D237">
            <v>1110000</v>
          </cell>
          <cell r="E237" t="str">
            <v>STARKS</v>
          </cell>
        </row>
        <row r="238">
          <cell r="C238" t="str">
            <v>243-18</v>
          </cell>
          <cell r="D238">
            <v>1810000</v>
          </cell>
          <cell r="E238" t="str">
            <v>NEWELL</v>
          </cell>
        </row>
        <row r="239">
          <cell r="C239" t="str">
            <v>118-19</v>
          </cell>
          <cell r="D239">
            <v>1110000</v>
          </cell>
          <cell r="E239" t="str">
            <v>STARKS</v>
          </cell>
        </row>
        <row r="240">
          <cell r="C240" t="str">
            <v>305-18</v>
          </cell>
          <cell r="D240">
            <v>970000</v>
          </cell>
          <cell r="E240" t="str">
            <v>JACKSON</v>
          </cell>
        </row>
        <row r="241">
          <cell r="C241" t="str">
            <v>120-19</v>
          </cell>
          <cell r="D241">
            <v>1430000</v>
          </cell>
          <cell r="E241" t="str">
            <v>LEDERHAUSE</v>
          </cell>
        </row>
        <row r="242">
          <cell r="C242" t="str">
            <v>214-18</v>
          </cell>
          <cell r="D242">
            <v>1820000</v>
          </cell>
          <cell r="E242" t="str">
            <v>ADANE</v>
          </cell>
        </row>
        <row r="243">
          <cell r="C243" t="str">
            <v>142-19</v>
          </cell>
          <cell r="D243">
            <v>1300000</v>
          </cell>
          <cell r="E243" t="str">
            <v>LEVIN</v>
          </cell>
        </row>
        <row r="244">
          <cell r="C244" t="str">
            <v>214-18</v>
          </cell>
          <cell r="D244">
            <v>1820000</v>
          </cell>
          <cell r="E244" t="str">
            <v>ADANE</v>
          </cell>
        </row>
        <row r="245">
          <cell r="C245" t="str">
            <v>157-19</v>
          </cell>
          <cell r="D245">
            <v>880000</v>
          </cell>
          <cell r="E245" t="str">
            <v>STEWART</v>
          </cell>
        </row>
        <row r="246">
          <cell r="C246" t="str">
            <v>101-19</v>
          </cell>
          <cell r="D246">
            <v>1300000</v>
          </cell>
          <cell r="E246" t="str">
            <v>LEVIN</v>
          </cell>
        </row>
        <row r="247">
          <cell r="C247" t="str">
            <v>188-19</v>
          </cell>
          <cell r="D247">
            <v>1770000</v>
          </cell>
          <cell r="E247" t="str">
            <v>BRUDER</v>
          </cell>
        </row>
        <row r="248">
          <cell r="C248" t="str">
            <v>225-18</v>
          </cell>
          <cell r="D248">
            <v>1410000</v>
          </cell>
          <cell r="E248" t="str">
            <v>GOLIGHTLY</v>
          </cell>
        </row>
        <row r="249">
          <cell r="C249" t="str">
            <v>194-19</v>
          </cell>
          <cell r="D249">
            <v>1090000</v>
          </cell>
          <cell r="E249" t="str">
            <v>SPECTOR</v>
          </cell>
        </row>
        <row r="250">
          <cell r="C250" t="str">
            <v>236-19</v>
          </cell>
          <cell r="D250">
            <v>1810000</v>
          </cell>
          <cell r="E250" t="str">
            <v>NEWELL</v>
          </cell>
        </row>
        <row r="251">
          <cell r="C251" t="str">
            <v>218-18</v>
          </cell>
          <cell r="D251">
            <v>1410000</v>
          </cell>
          <cell r="E251" t="str">
            <v>GOLIGHTLY</v>
          </cell>
        </row>
        <row r="252">
          <cell r="C252" t="str">
            <v>229-19</v>
          </cell>
          <cell r="D252">
            <v>1830000</v>
          </cell>
          <cell r="E252" t="str">
            <v>YORK</v>
          </cell>
        </row>
        <row r="253">
          <cell r="C253" t="str">
            <v>104-19</v>
          </cell>
          <cell r="D253">
            <v>1110000</v>
          </cell>
          <cell r="E253" t="str">
            <v>STARKS</v>
          </cell>
        </row>
        <row r="254">
          <cell r="C254" t="str">
            <v>211-19</v>
          </cell>
          <cell r="D254">
            <v>1290000</v>
          </cell>
          <cell r="E254" t="str">
            <v>COOLAHAN</v>
          </cell>
        </row>
        <row r="255">
          <cell r="C255" t="str">
            <v>131-19</v>
          </cell>
          <cell r="D255">
            <v>1110000</v>
          </cell>
          <cell r="E255" t="str">
            <v>STARKS</v>
          </cell>
        </row>
        <row r="256">
          <cell r="C256" t="str">
            <v>200-19</v>
          </cell>
          <cell r="D256">
            <v>1780000</v>
          </cell>
          <cell r="E256" t="str">
            <v>DE LA ROSA</v>
          </cell>
        </row>
        <row r="257">
          <cell r="C257" t="str">
            <v>153-19</v>
          </cell>
          <cell r="D257">
            <v>1770000</v>
          </cell>
          <cell r="E257" t="str">
            <v>BRUDER</v>
          </cell>
        </row>
        <row r="258">
          <cell r="C258" t="str">
            <v>178-19</v>
          </cell>
          <cell r="D258">
            <v>1280000</v>
          </cell>
          <cell r="E258" t="str">
            <v>BARTLETT</v>
          </cell>
        </row>
        <row r="259">
          <cell r="C259" t="str">
            <v>150-19</v>
          </cell>
          <cell r="D259">
            <v>1760000</v>
          </cell>
          <cell r="E259" t="str">
            <v>STRICKLAND</v>
          </cell>
        </row>
        <row r="260">
          <cell r="C260" t="str">
            <v>REBOLETTI-19</v>
          </cell>
          <cell r="D260">
            <v>1750000</v>
          </cell>
          <cell r="E260" t="str">
            <v>REBOLETTI</v>
          </cell>
        </row>
        <row r="261">
          <cell r="C261" t="str">
            <v>152-19</v>
          </cell>
          <cell r="D261">
            <v>1800000</v>
          </cell>
          <cell r="E261" t="str">
            <v>CHANDLER</v>
          </cell>
        </row>
        <row r="262">
          <cell r="C262" t="str">
            <v>144-19</v>
          </cell>
          <cell r="D262">
            <v>1200000</v>
          </cell>
          <cell r="E262" t="str">
            <v>CUSHING</v>
          </cell>
        </row>
        <row r="263">
          <cell r="C263" t="str">
            <v>154-19</v>
          </cell>
          <cell r="D263">
            <v>1770000</v>
          </cell>
          <cell r="E263" t="str">
            <v>BRUDER</v>
          </cell>
        </row>
        <row r="264">
          <cell r="C264" t="str">
            <v>149-19</v>
          </cell>
          <cell r="D264">
            <v>1760000</v>
          </cell>
          <cell r="E264" t="str">
            <v>STRICKLAND</v>
          </cell>
        </row>
        <row r="265">
          <cell r="C265" t="str">
            <v>170-19</v>
          </cell>
          <cell r="D265">
            <v>1770000</v>
          </cell>
          <cell r="E265" t="str">
            <v>BRUDER</v>
          </cell>
        </row>
        <row r="266">
          <cell r="C266" t="str">
            <v>145-19</v>
          </cell>
          <cell r="D266">
            <v>1110000</v>
          </cell>
          <cell r="E266" t="str">
            <v>STARKS</v>
          </cell>
        </row>
        <row r="267">
          <cell r="C267" t="str">
            <v>241-18</v>
          </cell>
          <cell r="D267">
            <v>1410000</v>
          </cell>
          <cell r="E267" t="str">
            <v>GOLIGHTLY</v>
          </cell>
        </row>
        <row r="268">
          <cell r="C268" t="str">
            <v>141-19</v>
          </cell>
          <cell r="D268">
            <v>1300000</v>
          </cell>
          <cell r="E268" t="str">
            <v>LEVIN</v>
          </cell>
        </row>
        <row r="269">
          <cell r="C269" t="str">
            <v>147-19</v>
          </cell>
          <cell r="D269">
            <v>1430000</v>
          </cell>
          <cell r="E269" t="str">
            <v>LEDERHAUSE</v>
          </cell>
        </row>
        <row r="270">
          <cell r="C270" t="str">
            <v>126-19</v>
          </cell>
          <cell r="D270">
            <v>1100000</v>
          </cell>
          <cell r="E270" t="str">
            <v>GEBRETEKLE</v>
          </cell>
        </row>
        <row r="271">
          <cell r="C271" t="str">
            <v>146-19</v>
          </cell>
          <cell r="D271">
            <v>1110000</v>
          </cell>
          <cell r="E271" t="str">
            <v>STARKS</v>
          </cell>
        </row>
        <row r="272">
          <cell r="C272" t="str">
            <v>107-19</v>
          </cell>
          <cell r="D272">
            <v>1760000</v>
          </cell>
          <cell r="E272" t="str">
            <v>STRICKLAND</v>
          </cell>
        </row>
        <row r="273">
          <cell r="C273" t="str">
            <v>REBOLETTI-19</v>
          </cell>
          <cell r="D273">
            <v>1750000</v>
          </cell>
          <cell r="E273" t="str">
            <v>REBOLETTI</v>
          </cell>
        </row>
        <row r="274">
          <cell r="C274" t="str">
            <v>243-19</v>
          </cell>
          <cell r="D274">
            <v>1810000</v>
          </cell>
          <cell r="E274" t="str">
            <v>NEWELL</v>
          </cell>
        </row>
        <row r="275">
          <cell r="C275" t="str">
            <v>186-19</v>
          </cell>
          <cell r="D275">
            <v>1780000</v>
          </cell>
          <cell r="E275" t="str">
            <v>DE LA ROSA</v>
          </cell>
        </row>
        <row r="276">
          <cell r="C276" t="str">
            <v>219-19</v>
          </cell>
          <cell r="D276">
            <v>1810000</v>
          </cell>
          <cell r="E276" t="str">
            <v>NEWELL</v>
          </cell>
        </row>
        <row r="277">
          <cell r="C277" t="str">
            <v>188-19</v>
          </cell>
          <cell r="D277">
            <v>1770000</v>
          </cell>
          <cell r="E277" t="str">
            <v>BRUDER</v>
          </cell>
        </row>
        <row r="278">
          <cell r="C278" t="str">
            <v>219-19</v>
          </cell>
          <cell r="D278">
            <v>1810000</v>
          </cell>
          <cell r="E278" t="str">
            <v>NEWELL</v>
          </cell>
        </row>
        <row r="279">
          <cell r="C279" t="str">
            <v>239-18</v>
          </cell>
          <cell r="D279">
            <v>1820000</v>
          </cell>
          <cell r="E279" t="str">
            <v>ADANE</v>
          </cell>
        </row>
        <row r="280">
          <cell r="C280" t="str">
            <v>212-19</v>
          </cell>
          <cell r="D280">
            <v>1290000</v>
          </cell>
          <cell r="E280" t="str">
            <v>COOLAHAN</v>
          </cell>
        </row>
        <row r="281">
          <cell r="C281" t="str">
            <v>308-19</v>
          </cell>
          <cell r="D281">
            <v>1800000</v>
          </cell>
          <cell r="E281" t="str">
            <v>CHANDLER</v>
          </cell>
        </row>
        <row r="282">
          <cell r="C282" t="str">
            <v>201-19</v>
          </cell>
          <cell r="D282">
            <v>1770000</v>
          </cell>
          <cell r="E282" t="str">
            <v>BRUDER</v>
          </cell>
        </row>
        <row r="283">
          <cell r="C283" t="str">
            <v>109-19</v>
          </cell>
          <cell r="D283">
            <v>1800000</v>
          </cell>
          <cell r="E283" t="str">
            <v>CHANDLER</v>
          </cell>
        </row>
        <row r="284">
          <cell r="C284" t="str">
            <v>160-19</v>
          </cell>
          <cell r="D284">
            <v>1200000</v>
          </cell>
          <cell r="E284" t="str">
            <v>CUSHING</v>
          </cell>
        </row>
        <row r="285">
          <cell r="C285" t="str">
            <v>127-19</v>
          </cell>
          <cell r="D285">
            <v>1300000</v>
          </cell>
          <cell r="E285" t="str">
            <v>LEVIN</v>
          </cell>
        </row>
        <row r="286">
          <cell r="C286" t="str">
            <v>161-19</v>
          </cell>
          <cell r="D286">
            <v>1090000</v>
          </cell>
          <cell r="E286" t="str">
            <v>SPECTOR</v>
          </cell>
        </row>
        <row r="287">
          <cell r="C287" t="str">
            <v>129-19</v>
          </cell>
          <cell r="D287">
            <v>1200000</v>
          </cell>
          <cell r="E287" t="str">
            <v>CUSHING</v>
          </cell>
        </row>
        <row r="288">
          <cell r="C288" t="str">
            <v>138-19</v>
          </cell>
          <cell r="D288">
            <v>1800000</v>
          </cell>
          <cell r="E288" t="str">
            <v>CHANDLER</v>
          </cell>
        </row>
        <row r="289">
          <cell r="C289" t="str">
            <v>143-19</v>
          </cell>
          <cell r="D289">
            <v>1200000</v>
          </cell>
          <cell r="E289" t="str">
            <v>CUSHING</v>
          </cell>
        </row>
        <row r="290">
          <cell r="C290" t="str">
            <v>110-20</v>
          </cell>
          <cell r="D290">
            <v>1750000</v>
          </cell>
          <cell r="E290" t="str">
            <v>REBOLETTI</v>
          </cell>
        </row>
        <row r="291">
          <cell r="C291" t="str">
            <v>235-18</v>
          </cell>
          <cell r="D291">
            <v>1810000</v>
          </cell>
          <cell r="E291" t="str">
            <v>NEWELL</v>
          </cell>
        </row>
        <row r="292">
          <cell r="C292" t="str">
            <v>115-20</v>
          </cell>
          <cell r="D292">
            <v>1360000</v>
          </cell>
          <cell r="E292" t="str">
            <v>SANTIZO</v>
          </cell>
        </row>
        <row r="293">
          <cell r="C293" t="str">
            <v>111-19</v>
          </cell>
          <cell r="D293">
            <v>1100000</v>
          </cell>
          <cell r="E293" t="str">
            <v>GEBRETEKLE</v>
          </cell>
        </row>
        <row r="294">
          <cell r="C294" t="str">
            <v>221-19</v>
          </cell>
          <cell r="D294">
            <v>1830000</v>
          </cell>
          <cell r="E294" t="str">
            <v>YORK</v>
          </cell>
        </row>
        <row r="295">
          <cell r="C295" t="str">
            <v>115-19</v>
          </cell>
          <cell r="D295">
            <v>1200000</v>
          </cell>
          <cell r="E295" t="str">
            <v>CUSHING</v>
          </cell>
        </row>
        <row r="296">
          <cell r="C296" t="str">
            <v>132-19</v>
          </cell>
          <cell r="D296">
            <v>1110000</v>
          </cell>
          <cell r="E296" t="str">
            <v>STARKS</v>
          </cell>
        </row>
        <row r="297">
          <cell r="C297" t="str">
            <v>132-19</v>
          </cell>
          <cell r="D297">
            <v>1110000</v>
          </cell>
          <cell r="E297" t="str">
            <v>STARKS</v>
          </cell>
        </row>
        <row r="298">
          <cell r="C298" t="str">
            <v>128-19</v>
          </cell>
          <cell r="D298">
            <v>1300000</v>
          </cell>
          <cell r="E298" t="str">
            <v>LEVIN</v>
          </cell>
        </row>
        <row r="299">
          <cell r="C299" t="str">
            <v>140-19</v>
          </cell>
          <cell r="D299">
            <v>1100000</v>
          </cell>
          <cell r="E299" t="str">
            <v>GEBRETEKLE</v>
          </cell>
        </row>
        <row r="300">
          <cell r="C300" t="str">
            <v>133-19</v>
          </cell>
          <cell r="D300">
            <v>1430000</v>
          </cell>
          <cell r="E300" t="str">
            <v>LEDERHAUSE</v>
          </cell>
        </row>
        <row r="301">
          <cell r="C301" t="str">
            <v>161-19</v>
          </cell>
          <cell r="D301">
            <v>1090000</v>
          </cell>
          <cell r="E301" t="str">
            <v>SPECTOR</v>
          </cell>
        </row>
        <row r="302">
          <cell r="C302" t="str">
            <v>244-18</v>
          </cell>
          <cell r="D302">
            <v>1810000</v>
          </cell>
          <cell r="E302" t="str">
            <v>NEWELL</v>
          </cell>
        </row>
        <row r="303">
          <cell r="C303" t="str">
            <v>160-19</v>
          </cell>
          <cell r="D303">
            <v>1200000</v>
          </cell>
          <cell r="E303" t="str">
            <v>CUSHING</v>
          </cell>
        </row>
        <row r="304">
          <cell r="C304" t="str">
            <v>238-19</v>
          </cell>
          <cell r="D304">
            <v>1830000</v>
          </cell>
          <cell r="E304" t="str">
            <v>YORK</v>
          </cell>
        </row>
        <row r="305">
          <cell r="C305" t="str">
            <v>203-19</v>
          </cell>
          <cell r="D305">
            <v>1140000</v>
          </cell>
          <cell r="E305" t="str">
            <v>YOUNG</v>
          </cell>
        </row>
        <row r="306">
          <cell r="C306" t="str">
            <v>235-19</v>
          </cell>
          <cell r="D306">
            <v>1810000</v>
          </cell>
          <cell r="E306" t="str">
            <v>NEWELL</v>
          </cell>
        </row>
        <row r="307">
          <cell r="C307" t="str">
            <v>240-19</v>
          </cell>
          <cell r="D307">
            <v>1820000</v>
          </cell>
          <cell r="E307" t="str">
            <v>ADANE</v>
          </cell>
        </row>
        <row r="308">
          <cell r="C308" t="str">
            <v>204-19</v>
          </cell>
          <cell r="D308">
            <v>1140000</v>
          </cell>
          <cell r="E308" t="str">
            <v>YOUNG</v>
          </cell>
        </row>
        <row r="309">
          <cell r="C309" t="str">
            <v>107-20</v>
          </cell>
          <cell r="D309">
            <v>1110000</v>
          </cell>
          <cell r="E309" t="str">
            <v>STARKS</v>
          </cell>
        </row>
        <row r="310">
          <cell r="C310" t="str">
            <v>181-19</v>
          </cell>
          <cell r="D310">
            <v>880000</v>
          </cell>
          <cell r="E310" t="str">
            <v>STEWART</v>
          </cell>
        </row>
        <row r="311">
          <cell r="C311" t="str">
            <v>111-20</v>
          </cell>
          <cell r="D311">
            <v>1760000</v>
          </cell>
          <cell r="E311" t="str">
            <v>STRICKLAND</v>
          </cell>
        </row>
        <row r="312">
          <cell r="C312" t="str">
            <v>177-19</v>
          </cell>
          <cell r="D312">
            <v>1280000</v>
          </cell>
          <cell r="E312" t="str">
            <v>BARTLETT</v>
          </cell>
        </row>
        <row r="313">
          <cell r="C313" t="str">
            <v>204-19</v>
          </cell>
          <cell r="D313">
            <v>1140000</v>
          </cell>
          <cell r="E313" t="str">
            <v>YOUNG</v>
          </cell>
        </row>
        <row r="314">
          <cell r="C314" t="str">
            <v>167-19</v>
          </cell>
          <cell r="D314">
            <v>1770000</v>
          </cell>
          <cell r="E314" t="str">
            <v>BRUDER</v>
          </cell>
        </row>
        <row r="315">
          <cell r="C315" t="str">
            <v>216-19</v>
          </cell>
          <cell r="D315">
            <v>1770000</v>
          </cell>
          <cell r="E315" t="str">
            <v>BRUDER</v>
          </cell>
        </row>
        <row r="316">
          <cell r="C316" t="str">
            <v>163-19</v>
          </cell>
          <cell r="D316">
            <v>1780000</v>
          </cell>
          <cell r="E316" t="str">
            <v>DE LA ROSA</v>
          </cell>
        </row>
        <row r="317">
          <cell r="C317" t="str">
            <v>231-19</v>
          </cell>
          <cell r="D317">
            <v>1820000</v>
          </cell>
          <cell r="E317" t="str">
            <v>ADANE</v>
          </cell>
        </row>
        <row r="318">
          <cell r="C318" t="str">
            <v>240-18</v>
          </cell>
          <cell r="D318">
            <v>1820000</v>
          </cell>
          <cell r="E318" t="str">
            <v>ADANE</v>
          </cell>
        </row>
        <row r="319">
          <cell r="C319" t="str">
            <v>232-19</v>
          </cell>
          <cell r="D319">
            <v>1820000</v>
          </cell>
          <cell r="E319" t="str">
            <v>ADANE</v>
          </cell>
        </row>
        <row r="320">
          <cell r="C320" t="str">
            <v>103-20</v>
          </cell>
          <cell r="D320">
            <v>1480000</v>
          </cell>
          <cell r="E320" t="str">
            <v>STURGEON</v>
          </cell>
        </row>
        <row r="321">
          <cell r="C321" t="str">
            <v>117-20</v>
          </cell>
          <cell r="D321">
            <v>1480000</v>
          </cell>
          <cell r="E321" t="str">
            <v>STURGEON</v>
          </cell>
        </row>
        <row r="322">
          <cell r="C322" t="str">
            <v>204-19</v>
          </cell>
          <cell r="D322">
            <v>1140000</v>
          </cell>
          <cell r="E322" t="str">
            <v>YOUNG</v>
          </cell>
        </row>
        <row r="323">
          <cell r="C323" t="str">
            <v>200-19</v>
          </cell>
          <cell r="D323">
            <v>1780000</v>
          </cell>
          <cell r="E323" t="str">
            <v>DE LA ROSA</v>
          </cell>
        </row>
        <row r="324">
          <cell r="C324" t="str">
            <v>196-19</v>
          </cell>
          <cell r="D324">
            <v>880000</v>
          </cell>
          <cell r="E324" t="str">
            <v>STEWART</v>
          </cell>
        </row>
        <row r="325">
          <cell r="C325" t="str">
            <v>212-19</v>
          </cell>
          <cell r="D325">
            <v>1290000</v>
          </cell>
          <cell r="E325" t="str">
            <v>COOLAHAN</v>
          </cell>
        </row>
        <row r="326">
          <cell r="C326" t="str">
            <v>181-19</v>
          </cell>
          <cell r="D326">
            <v>880000</v>
          </cell>
          <cell r="E326" t="str">
            <v>STEWART</v>
          </cell>
        </row>
        <row r="327">
          <cell r="C327" t="str">
            <v>218-19</v>
          </cell>
          <cell r="D327">
            <v>1840000</v>
          </cell>
          <cell r="E327" t="str">
            <v>CANFIELD</v>
          </cell>
        </row>
        <row r="328">
          <cell r="C328" t="str">
            <v>173-19</v>
          </cell>
          <cell r="D328">
            <v>1140000</v>
          </cell>
          <cell r="E328" t="str">
            <v>YOUNG</v>
          </cell>
        </row>
        <row r="329">
          <cell r="C329" t="str">
            <v>218-19</v>
          </cell>
          <cell r="D329">
            <v>1840000</v>
          </cell>
          <cell r="E329" t="str">
            <v>CANFIELD</v>
          </cell>
        </row>
        <row r="330">
          <cell r="C330" t="str">
            <v>108-19</v>
          </cell>
          <cell r="D330">
            <v>1760000</v>
          </cell>
          <cell r="E330" t="str">
            <v>STRICKLAND</v>
          </cell>
        </row>
        <row r="331">
          <cell r="C331" t="str">
            <v>114-20</v>
          </cell>
          <cell r="D331">
            <v>1430000</v>
          </cell>
          <cell r="E331" t="str">
            <v>LEDERHAUSE</v>
          </cell>
        </row>
        <row r="332">
          <cell r="C332" t="str">
            <v>113-19</v>
          </cell>
          <cell r="D332">
            <v>1300000</v>
          </cell>
          <cell r="E332" t="str">
            <v>LEVIN</v>
          </cell>
        </row>
        <row r="333">
          <cell r="C333" t="str">
            <v>209-19</v>
          </cell>
          <cell r="D333">
            <v>1830000</v>
          </cell>
          <cell r="E333" t="str">
            <v>YORK</v>
          </cell>
        </row>
        <row r="334">
          <cell r="C334" t="str">
            <v>238-18</v>
          </cell>
          <cell r="D334">
            <v>1280000</v>
          </cell>
          <cell r="E334" t="str">
            <v>BARTLETT</v>
          </cell>
        </row>
        <row r="335">
          <cell r="C335" t="str">
            <v>219-19</v>
          </cell>
          <cell r="D335">
            <v>1810000</v>
          </cell>
          <cell r="E335" t="str">
            <v>NEWELL</v>
          </cell>
        </row>
        <row r="336">
          <cell r="C336" t="str">
            <v>232-18</v>
          </cell>
          <cell r="D336">
            <v>1820000</v>
          </cell>
          <cell r="E336" t="str">
            <v>ADANE</v>
          </cell>
        </row>
        <row r="337">
          <cell r="C337" t="str">
            <v>218-19</v>
          </cell>
          <cell r="D337">
            <v>1840000</v>
          </cell>
          <cell r="E337" t="str">
            <v>CANFIELD</v>
          </cell>
        </row>
        <row r="338">
          <cell r="C338" t="str">
            <v>227-18</v>
          </cell>
          <cell r="D338">
            <v>1810000</v>
          </cell>
          <cell r="E338" t="str">
            <v>NEWELL</v>
          </cell>
        </row>
        <row r="339">
          <cell r="C339" t="str">
            <v>223-19</v>
          </cell>
          <cell r="D339">
            <v>1820000</v>
          </cell>
          <cell r="E339" t="str">
            <v>ADANE</v>
          </cell>
        </row>
        <row r="340">
          <cell r="C340" t="str">
            <v>221-18</v>
          </cell>
          <cell r="D340">
            <v>1280000</v>
          </cell>
          <cell r="E340" t="str">
            <v>BARTLETT</v>
          </cell>
        </row>
        <row r="341">
          <cell r="C341" t="str">
            <v>227-19</v>
          </cell>
          <cell r="D341">
            <v>1810000</v>
          </cell>
          <cell r="E341" t="str">
            <v>NEWELL</v>
          </cell>
        </row>
        <row r="342">
          <cell r="C342" t="str">
            <v>151-19</v>
          </cell>
          <cell r="D342">
            <v>1800000</v>
          </cell>
          <cell r="E342" t="str">
            <v>CHANDLER</v>
          </cell>
        </row>
      </sheetData>
      <sheetData sheetId="4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237-25</v>
          </cell>
          <cell r="D1">
            <v>1740000</v>
          </cell>
          <cell r="E1" t="str">
            <v>STORY</v>
          </cell>
        </row>
        <row r="2">
          <cell r="C2" t="str">
            <v>179-26</v>
          </cell>
          <cell r="D2">
            <v>1740000</v>
          </cell>
          <cell r="E2" t="str">
            <v>STORY</v>
          </cell>
        </row>
        <row r="3">
          <cell r="C3" t="str">
            <v>181-26</v>
          </cell>
          <cell r="D3">
            <v>900000</v>
          </cell>
          <cell r="E3" t="str">
            <v>ROCHA</v>
          </cell>
        </row>
        <row r="4">
          <cell r="C4" t="str">
            <v>198-26</v>
          </cell>
          <cell r="D4">
            <v>1140000</v>
          </cell>
          <cell r="E4" t="str">
            <v>YOUNG</v>
          </cell>
        </row>
        <row r="5">
          <cell r="C5" t="str">
            <v>168-26</v>
          </cell>
          <cell r="D5">
            <v>900000</v>
          </cell>
          <cell r="E5" t="str">
            <v>ROCHA</v>
          </cell>
        </row>
        <row r="6">
          <cell r="C6" t="str">
            <v>148-26</v>
          </cell>
          <cell r="D6">
            <v>1430000</v>
          </cell>
          <cell r="E6" t="str">
            <v>LEDERHAUSE</v>
          </cell>
        </row>
        <row r="7">
          <cell r="C7" t="str">
            <v>169-26</v>
          </cell>
          <cell r="D7">
            <v>1140000</v>
          </cell>
          <cell r="E7" t="str">
            <v>YOUNG</v>
          </cell>
        </row>
        <row r="8">
          <cell r="C8" t="str">
            <v>173-26</v>
          </cell>
          <cell r="D8">
            <v>1280000</v>
          </cell>
          <cell r="E8" t="str">
            <v>BARTLETT</v>
          </cell>
        </row>
        <row r="9">
          <cell r="C9" t="str">
            <v>192-26</v>
          </cell>
          <cell r="D9">
            <v>1760000</v>
          </cell>
          <cell r="E9" t="str">
            <v>STRICKLAND</v>
          </cell>
        </row>
        <row r="10">
          <cell r="C10" t="str">
            <v>218-26</v>
          </cell>
          <cell r="D10">
            <v>1810000</v>
          </cell>
          <cell r="E10" t="str">
            <v>NEWELL</v>
          </cell>
        </row>
        <row r="11">
          <cell r="C11" t="str">
            <v>138-26</v>
          </cell>
          <cell r="D11">
            <v>1460000</v>
          </cell>
          <cell r="E11" t="str">
            <v>NELSON</v>
          </cell>
        </row>
        <row r="12">
          <cell r="C12" t="str">
            <v>227-26</v>
          </cell>
          <cell r="D12">
            <v>1240000</v>
          </cell>
          <cell r="E12" t="str">
            <v>GRASTON</v>
          </cell>
        </row>
        <row r="13">
          <cell r="C13" t="str">
            <v>243-26</v>
          </cell>
          <cell r="D13">
            <v>1240000</v>
          </cell>
          <cell r="E13" t="str">
            <v>GRASTON</v>
          </cell>
        </row>
        <row r="14">
          <cell r="C14" t="str">
            <v>101-27</v>
          </cell>
          <cell r="D14">
            <v>1430000</v>
          </cell>
          <cell r="E14" t="str">
            <v>LEDERHAUSE</v>
          </cell>
        </row>
        <row r="15">
          <cell r="C15" t="str">
            <v>226-26</v>
          </cell>
          <cell r="D15">
            <v>1810000</v>
          </cell>
          <cell r="E15" t="str">
            <v>NEWELL</v>
          </cell>
        </row>
        <row r="16">
          <cell r="C16" t="str">
            <v>102-27</v>
          </cell>
          <cell r="D16">
            <v>1430000</v>
          </cell>
          <cell r="E16" t="str">
            <v>LEDERHAUSE</v>
          </cell>
        </row>
        <row r="17">
          <cell r="C17" t="str">
            <v>217-26</v>
          </cell>
          <cell r="D17">
            <v>1810000</v>
          </cell>
          <cell r="E17" t="str">
            <v>NEWELL</v>
          </cell>
        </row>
        <row r="18">
          <cell r="C18" t="str">
            <v>221-25</v>
          </cell>
          <cell r="D18">
            <v>1740000</v>
          </cell>
          <cell r="E18" t="str">
            <v>STORY</v>
          </cell>
        </row>
        <row r="19">
          <cell r="C19" t="str">
            <v>202-26</v>
          </cell>
          <cell r="D19">
            <v>1280000</v>
          </cell>
          <cell r="E19" t="str">
            <v>BARTLETT</v>
          </cell>
        </row>
        <row r="20">
          <cell r="C20" t="str">
            <v>229-25</v>
          </cell>
          <cell r="D20">
            <v>1740000</v>
          </cell>
          <cell r="E20" t="str">
            <v>STORY</v>
          </cell>
        </row>
        <row r="21">
          <cell r="C21" t="str">
            <v>196-26</v>
          </cell>
          <cell r="D21">
            <v>900000</v>
          </cell>
          <cell r="E21" t="str">
            <v>ROCHA</v>
          </cell>
        </row>
        <row r="22">
          <cell r="C22" t="str">
            <v>214-26</v>
          </cell>
          <cell r="D22">
            <v>1180000</v>
          </cell>
          <cell r="E22" t="str">
            <v>LEVERE</v>
          </cell>
        </row>
        <row r="23">
          <cell r="C23" t="str">
            <v>172-26</v>
          </cell>
          <cell r="D23">
            <v>880000</v>
          </cell>
          <cell r="E23" t="str">
            <v>STEWART</v>
          </cell>
        </row>
        <row r="24">
          <cell r="C24" t="str">
            <v>227-25</v>
          </cell>
          <cell r="D24">
            <v>1240000</v>
          </cell>
          <cell r="E24" t="str">
            <v>GRASTON</v>
          </cell>
        </row>
        <row r="25">
          <cell r="C25" t="str">
            <v>134-26</v>
          </cell>
          <cell r="D25">
            <v>1430000</v>
          </cell>
          <cell r="E25" t="str">
            <v>LEDERHAUSE</v>
          </cell>
        </row>
        <row r="26">
          <cell r="C26" t="str">
            <v>101-26</v>
          </cell>
          <cell r="D26">
            <v>1290000</v>
          </cell>
          <cell r="E26" t="str">
            <v>COOLAHAN</v>
          </cell>
        </row>
        <row r="27">
          <cell r="C27" t="str">
            <v>235-26</v>
          </cell>
          <cell r="D27">
            <v>1240000</v>
          </cell>
          <cell r="E27" t="str">
            <v>GRASTON</v>
          </cell>
        </row>
        <row r="28">
          <cell r="C28" t="str">
            <v>123-26</v>
          </cell>
          <cell r="D28">
            <v>1460000</v>
          </cell>
          <cell r="E28" t="str">
            <v>NELSON</v>
          </cell>
        </row>
        <row r="29">
          <cell r="C29" t="str">
            <v>171-26</v>
          </cell>
          <cell r="D29">
            <v>880000</v>
          </cell>
          <cell r="E29" t="str">
            <v>STEWART</v>
          </cell>
        </row>
        <row r="30">
          <cell r="C30" t="str">
            <v>146-26</v>
          </cell>
          <cell r="D30">
            <v>1110000</v>
          </cell>
          <cell r="E30" t="str">
            <v>STARKS</v>
          </cell>
        </row>
        <row r="31">
          <cell r="C31" t="str">
            <v>154-26</v>
          </cell>
          <cell r="D31">
            <v>900000</v>
          </cell>
          <cell r="E31" t="str">
            <v>ROCHA</v>
          </cell>
        </row>
        <row r="32">
          <cell r="C32" t="str">
            <v>198-26</v>
          </cell>
          <cell r="D32">
            <v>1140000</v>
          </cell>
          <cell r="E32" t="str">
            <v>YOUNG</v>
          </cell>
        </row>
        <row r="33">
          <cell r="C33" t="str">
            <v>144-26</v>
          </cell>
          <cell r="D33">
            <v>1310000</v>
          </cell>
          <cell r="E33" t="str">
            <v>MALAVE</v>
          </cell>
        </row>
        <row r="34">
          <cell r="C34" t="str">
            <v>206-26</v>
          </cell>
          <cell r="D34">
            <v>1760000</v>
          </cell>
          <cell r="E34" t="str">
            <v>STRICKLAND</v>
          </cell>
        </row>
        <row r="35">
          <cell r="C35" t="str">
            <v>132-26</v>
          </cell>
          <cell r="D35">
            <v>1110000</v>
          </cell>
          <cell r="E35" t="str">
            <v>STARKS</v>
          </cell>
        </row>
        <row r="36">
          <cell r="C36" t="str">
            <v>239-26</v>
          </cell>
          <cell r="D36">
            <v>1180000</v>
          </cell>
          <cell r="E36" t="str">
            <v>LEVERE</v>
          </cell>
        </row>
        <row r="37">
          <cell r="C37" t="str">
            <v>110-26</v>
          </cell>
          <cell r="D37">
            <v>1460000</v>
          </cell>
          <cell r="E37" t="str">
            <v>NELSON</v>
          </cell>
        </row>
        <row r="38">
          <cell r="C38" t="str">
            <v>115-27</v>
          </cell>
          <cell r="D38">
            <v>1360000</v>
          </cell>
          <cell r="E38" t="str">
            <v>SANTIZO</v>
          </cell>
        </row>
        <row r="39">
          <cell r="C39" t="str">
            <v>228-25</v>
          </cell>
          <cell r="D39">
            <v>1240000</v>
          </cell>
          <cell r="E39" t="str">
            <v>GRASTON</v>
          </cell>
        </row>
        <row r="40">
          <cell r="C40" t="str">
            <v>119-27</v>
          </cell>
          <cell r="D40">
            <v>1340000</v>
          </cell>
          <cell r="E40" t="str">
            <v>BEAM</v>
          </cell>
        </row>
        <row r="41">
          <cell r="C41" t="str">
            <v>229-25</v>
          </cell>
          <cell r="D41">
            <v>1740000</v>
          </cell>
          <cell r="E41" t="str">
            <v>STORY</v>
          </cell>
        </row>
        <row r="42">
          <cell r="C42" t="str">
            <v>116-27</v>
          </cell>
          <cell r="D42">
            <v>1360000</v>
          </cell>
          <cell r="E42" t="str">
            <v>SANTIZO</v>
          </cell>
        </row>
        <row r="43">
          <cell r="C43" t="str">
            <v>106-27</v>
          </cell>
          <cell r="D43">
            <v>1340000</v>
          </cell>
          <cell r="E43" t="str">
            <v>BEAM</v>
          </cell>
        </row>
        <row r="44">
          <cell r="C44" t="str">
            <v>123-27</v>
          </cell>
          <cell r="D44">
            <v>1310000</v>
          </cell>
          <cell r="E44" t="str">
            <v>MALAVE</v>
          </cell>
        </row>
        <row r="45">
          <cell r="C45" t="str">
            <v>242-26</v>
          </cell>
          <cell r="D45">
            <v>1810000</v>
          </cell>
          <cell r="E45" t="str">
            <v>NEWELL</v>
          </cell>
        </row>
        <row r="46">
          <cell r="C46" t="str">
            <v>221-25</v>
          </cell>
          <cell r="D46">
            <v>1740000</v>
          </cell>
          <cell r="E46" t="str">
            <v>STORY</v>
          </cell>
        </row>
        <row r="47">
          <cell r="C47" t="str">
            <v>238-26</v>
          </cell>
          <cell r="D47">
            <v>1830000</v>
          </cell>
          <cell r="E47" t="str">
            <v>YORK</v>
          </cell>
        </row>
        <row r="48">
          <cell r="C48" t="str">
            <v>225-25</v>
          </cell>
          <cell r="D48">
            <v>1750000</v>
          </cell>
          <cell r="E48" t="str">
            <v>REBOLETTI</v>
          </cell>
        </row>
        <row r="49">
          <cell r="C49" t="str">
            <v>233-26</v>
          </cell>
          <cell r="D49">
            <v>1810000</v>
          </cell>
          <cell r="E49" t="str">
            <v>NEWELL</v>
          </cell>
        </row>
        <row r="50">
          <cell r="C50" t="str">
            <v>125-26</v>
          </cell>
          <cell r="D50">
            <v>1100000</v>
          </cell>
          <cell r="E50" t="str">
            <v>GEBRETEKLE</v>
          </cell>
        </row>
        <row r="51">
          <cell r="C51" t="str">
            <v>223-26</v>
          </cell>
          <cell r="D51">
            <v>1180000</v>
          </cell>
          <cell r="E51" t="str">
            <v>LEVERE</v>
          </cell>
        </row>
        <row r="52">
          <cell r="C52" t="str">
            <v>122-26</v>
          </cell>
          <cell r="D52">
            <v>1360000</v>
          </cell>
          <cell r="E52" t="str">
            <v>SANTIZO</v>
          </cell>
        </row>
        <row r="53">
          <cell r="C53" t="str">
            <v>156-26</v>
          </cell>
          <cell r="D53">
            <v>1100000</v>
          </cell>
          <cell r="E53" t="str">
            <v>GEBRETEKLE</v>
          </cell>
        </row>
        <row r="54">
          <cell r="C54" t="str">
            <v>102-26</v>
          </cell>
          <cell r="D54">
            <v>1290000</v>
          </cell>
          <cell r="E54" t="str">
            <v>COOLAHAN</v>
          </cell>
        </row>
        <row r="55">
          <cell r="C55" t="str">
            <v>140-26</v>
          </cell>
          <cell r="D55">
            <v>1100000</v>
          </cell>
          <cell r="E55" t="str">
            <v>GEBRETEKLE</v>
          </cell>
        </row>
        <row r="56">
          <cell r="C56" t="str">
            <v>235-25</v>
          </cell>
          <cell r="D56">
            <v>1240000</v>
          </cell>
          <cell r="E56" t="str">
            <v>GRASTON</v>
          </cell>
        </row>
        <row r="57">
          <cell r="C57" t="str">
            <v>139-26</v>
          </cell>
          <cell r="D57">
            <v>1100000</v>
          </cell>
          <cell r="E57" t="str">
            <v>GEBRETEKLE</v>
          </cell>
        </row>
        <row r="58">
          <cell r="C58" t="str">
            <v>222-25</v>
          </cell>
          <cell r="D58">
            <v>1740000</v>
          </cell>
          <cell r="E58" t="str">
            <v>STORY</v>
          </cell>
        </row>
        <row r="59">
          <cell r="C59" t="str">
            <v>126-26</v>
          </cell>
          <cell r="D59">
            <v>1100000</v>
          </cell>
          <cell r="E59" t="str">
            <v>GEBRETEKLE</v>
          </cell>
        </row>
        <row r="60">
          <cell r="C60" t="str">
            <v>239-25</v>
          </cell>
          <cell r="D60">
            <v>1180000</v>
          </cell>
          <cell r="E60" t="str">
            <v>LEVERE</v>
          </cell>
        </row>
        <row r="61">
          <cell r="C61" t="str">
            <v>118-26</v>
          </cell>
          <cell r="D61">
            <v>1110000</v>
          </cell>
          <cell r="E61" t="str">
            <v>STARKS</v>
          </cell>
        </row>
        <row r="62">
          <cell r="C62" t="str">
            <v>243-25</v>
          </cell>
          <cell r="D62">
            <v>1240000</v>
          </cell>
          <cell r="E62" t="str">
            <v>GRASTON</v>
          </cell>
        </row>
        <row r="63">
          <cell r="C63" t="str">
            <v>114-26</v>
          </cell>
          <cell r="D63">
            <v>1290000</v>
          </cell>
          <cell r="E63" t="str">
            <v>COOLAHAN</v>
          </cell>
        </row>
        <row r="64">
          <cell r="C64" t="str">
            <v>242-25</v>
          </cell>
          <cell r="D64">
            <v>1750000</v>
          </cell>
          <cell r="E64" t="str">
            <v>REBOLETTI</v>
          </cell>
        </row>
        <row r="65">
          <cell r="C65" t="str">
            <v>112-26</v>
          </cell>
          <cell r="D65">
            <v>1100000</v>
          </cell>
          <cell r="E65" t="str">
            <v>GEBRETEKLE</v>
          </cell>
        </row>
        <row r="66">
          <cell r="C66" t="str">
            <v>111-26</v>
          </cell>
          <cell r="D66">
            <v>1100000</v>
          </cell>
          <cell r="E66" t="str">
            <v>GEBRETEKLE</v>
          </cell>
        </row>
        <row r="67">
          <cell r="C67" t="str">
            <v>225-26</v>
          </cell>
          <cell r="D67">
            <v>1810000</v>
          </cell>
          <cell r="E67" t="str">
            <v>NEWELL</v>
          </cell>
        </row>
        <row r="68">
          <cell r="C68" t="str">
            <v>117-26</v>
          </cell>
          <cell r="D68">
            <v>1110000</v>
          </cell>
          <cell r="E68" t="str">
            <v>STARKS</v>
          </cell>
        </row>
        <row r="69">
          <cell r="C69" t="str">
            <v>141-26</v>
          </cell>
          <cell r="D69">
            <v>1290000</v>
          </cell>
          <cell r="E69" t="str">
            <v>COOLAHAN</v>
          </cell>
        </row>
        <row r="70">
          <cell r="C70" t="str">
            <v>121-26</v>
          </cell>
          <cell r="D70">
            <v>1360000</v>
          </cell>
          <cell r="E70" t="str">
            <v>SANTIZO</v>
          </cell>
        </row>
        <row r="71">
          <cell r="C71" t="str">
            <v>116-26</v>
          </cell>
          <cell r="D71">
            <v>1310000</v>
          </cell>
          <cell r="E71" t="str">
            <v>MALAVE</v>
          </cell>
        </row>
        <row r="72">
          <cell r="C72" t="str">
            <v>155-26</v>
          </cell>
          <cell r="D72">
            <v>1100000</v>
          </cell>
          <cell r="E72" t="str">
            <v>GEBRETEKLE</v>
          </cell>
        </row>
        <row r="73">
          <cell r="C73" t="str">
            <v>117-26</v>
          </cell>
          <cell r="D73">
            <v>1110000</v>
          </cell>
          <cell r="E73" t="str">
            <v>STARKS</v>
          </cell>
        </row>
        <row r="74">
          <cell r="C74" t="str">
            <v>223-25</v>
          </cell>
          <cell r="D74">
            <v>1180000</v>
          </cell>
          <cell r="E74" t="str">
            <v>LEVERE</v>
          </cell>
        </row>
        <row r="75">
          <cell r="C75" t="str">
            <v>118-27</v>
          </cell>
          <cell r="D75">
            <v>1480000</v>
          </cell>
          <cell r="E75" t="str">
            <v>STURGEON</v>
          </cell>
        </row>
        <row r="76">
          <cell r="C76" t="str">
            <v>238-25</v>
          </cell>
          <cell r="D76">
            <v>1740000</v>
          </cell>
          <cell r="E76" t="str">
            <v>STORY</v>
          </cell>
        </row>
        <row r="77">
          <cell r="C77" t="str">
            <v>119-27</v>
          </cell>
          <cell r="D77">
            <v>1340000</v>
          </cell>
          <cell r="E77" t="str">
            <v>BEAM</v>
          </cell>
        </row>
        <row r="78">
          <cell r="C78" t="str">
            <v>136-26</v>
          </cell>
          <cell r="D78">
            <v>1360000</v>
          </cell>
          <cell r="E78" t="str">
            <v>SANTIZO</v>
          </cell>
        </row>
        <row r="79">
          <cell r="C79" t="str">
            <v>244-26</v>
          </cell>
          <cell r="D79">
            <v>1240000</v>
          </cell>
          <cell r="E79" t="str">
            <v>GRASTON</v>
          </cell>
        </row>
        <row r="80">
          <cell r="C80" t="str">
            <v>161-26</v>
          </cell>
          <cell r="D80">
            <v>1110000</v>
          </cell>
          <cell r="E80" t="str">
            <v>STARKS</v>
          </cell>
        </row>
        <row r="81">
          <cell r="C81" t="str">
            <v>231-26</v>
          </cell>
          <cell r="D81">
            <v>1180000</v>
          </cell>
          <cell r="E81" t="str">
            <v>LEVERE</v>
          </cell>
        </row>
        <row r="82">
          <cell r="C82" t="str">
            <v>177-26</v>
          </cell>
          <cell r="D82">
            <v>1760000</v>
          </cell>
          <cell r="E82" t="str">
            <v>STRICKLAND</v>
          </cell>
        </row>
        <row r="83">
          <cell r="C83" t="str">
            <v>229-26</v>
          </cell>
          <cell r="D83">
            <v>1830000</v>
          </cell>
          <cell r="E83" t="str">
            <v>YORK</v>
          </cell>
        </row>
        <row r="84">
          <cell r="C84" t="str">
            <v>198-26</v>
          </cell>
          <cell r="D84">
            <v>1140000</v>
          </cell>
          <cell r="E84" t="str">
            <v>YOUNG</v>
          </cell>
        </row>
        <row r="85">
          <cell r="C85" t="str">
            <v>209-26</v>
          </cell>
          <cell r="D85">
            <v>1830000</v>
          </cell>
          <cell r="E85" t="str">
            <v>YORK</v>
          </cell>
        </row>
        <row r="86">
          <cell r="C86" t="str">
            <v>208-26</v>
          </cell>
          <cell r="D86">
            <v>1740000</v>
          </cell>
          <cell r="E86" t="str">
            <v>STORY</v>
          </cell>
        </row>
        <row r="87">
          <cell r="C87" t="str">
            <v>195-26</v>
          </cell>
          <cell r="D87">
            <v>900000</v>
          </cell>
          <cell r="E87" t="str">
            <v>ROCHA</v>
          </cell>
        </row>
        <row r="88">
          <cell r="C88" t="str">
            <v>176-26</v>
          </cell>
          <cell r="D88">
            <v>1090000</v>
          </cell>
          <cell r="E88" t="str">
            <v>SPECTOR</v>
          </cell>
        </row>
        <row r="89">
          <cell r="C89" t="str">
            <v>184-26</v>
          </cell>
          <cell r="D89">
            <v>0</v>
          </cell>
          <cell r="E89" t="str">
            <v>HAUSER</v>
          </cell>
        </row>
        <row r="90">
          <cell r="C90" t="str">
            <v>185-26</v>
          </cell>
          <cell r="D90">
            <v>880000</v>
          </cell>
          <cell r="E90" t="str">
            <v>STEWART</v>
          </cell>
        </row>
        <row r="91">
          <cell r="C91" t="str">
            <v>164-26</v>
          </cell>
          <cell r="D91">
            <v>1360000</v>
          </cell>
          <cell r="E91" t="str">
            <v>SANTIZO</v>
          </cell>
        </row>
        <row r="92">
          <cell r="C92" t="str">
            <v>191-26</v>
          </cell>
          <cell r="D92">
            <v>1760000</v>
          </cell>
          <cell r="E92" t="str">
            <v>STRICKLAND</v>
          </cell>
        </row>
        <row r="93">
          <cell r="C93" t="str">
            <v>151-26</v>
          </cell>
          <cell r="D93">
            <v>1460000</v>
          </cell>
          <cell r="E93" t="str">
            <v>NELSON</v>
          </cell>
        </row>
        <row r="94">
          <cell r="C94" t="str">
            <v>188-26</v>
          </cell>
          <cell r="D94">
            <v>1280000</v>
          </cell>
          <cell r="E94" t="str">
            <v>BARTLETT</v>
          </cell>
        </row>
        <row r="95">
          <cell r="C95" t="str">
            <v>107-26</v>
          </cell>
          <cell r="D95">
            <v>1360000</v>
          </cell>
          <cell r="E95" t="str">
            <v>SANTIZO</v>
          </cell>
        </row>
        <row r="96">
          <cell r="C96" t="str">
            <v>109-27</v>
          </cell>
          <cell r="D96">
            <v>1310000</v>
          </cell>
          <cell r="E96" t="str">
            <v>MALAVE</v>
          </cell>
        </row>
        <row r="97">
          <cell r="C97" t="str">
            <v>106-27</v>
          </cell>
          <cell r="D97">
            <v>1340000</v>
          </cell>
          <cell r="E97" t="str">
            <v>BEAM</v>
          </cell>
        </row>
        <row r="98">
          <cell r="C98" t="str">
            <v>104-27</v>
          </cell>
          <cell r="D98">
            <v>1480000</v>
          </cell>
          <cell r="E98" t="str">
            <v>STURGEON</v>
          </cell>
        </row>
        <row r="99">
          <cell r="C99" t="str">
            <v>232-26</v>
          </cell>
          <cell r="D99">
            <v>1180000</v>
          </cell>
          <cell r="E99" t="str">
            <v>LEVERE</v>
          </cell>
        </row>
        <row r="100">
          <cell r="C100" t="str">
            <v>205-26</v>
          </cell>
          <cell r="D100">
            <v>1760000</v>
          </cell>
          <cell r="E100" t="str">
            <v>STRICKLAND</v>
          </cell>
        </row>
        <row r="101">
          <cell r="C101" t="str">
            <v>211-26</v>
          </cell>
          <cell r="D101">
            <v>1140000</v>
          </cell>
          <cell r="E101" t="str">
            <v>YOUNG</v>
          </cell>
        </row>
        <row r="102">
          <cell r="C102" t="str">
            <v>200-26</v>
          </cell>
          <cell r="D102">
            <v>880000</v>
          </cell>
          <cell r="E102" t="str">
            <v>STEWART</v>
          </cell>
        </row>
        <row r="103">
          <cell r="C103" t="str">
            <v>198-26</v>
          </cell>
          <cell r="D103">
            <v>1140000</v>
          </cell>
          <cell r="E103" t="str">
            <v>YOUNG</v>
          </cell>
        </row>
        <row r="104">
          <cell r="C104" t="str">
            <v>210-26</v>
          </cell>
          <cell r="D104">
            <v>1830000</v>
          </cell>
          <cell r="E104" t="str">
            <v>YORK</v>
          </cell>
        </row>
        <row r="105">
          <cell r="C105" t="str">
            <v>149-26</v>
          </cell>
          <cell r="D105">
            <v>1360000</v>
          </cell>
          <cell r="E105" t="str">
            <v>SANTIZO</v>
          </cell>
        </row>
        <row r="106">
          <cell r="C106" t="str">
            <v>221-26</v>
          </cell>
          <cell r="D106">
            <v>1830000</v>
          </cell>
          <cell r="E106" t="str">
            <v>YORK</v>
          </cell>
        </row>
        <row r="107">
          <cell r="C107" t="str">
            <v>135-26</v>
          </cell>
          <cell r="D107">
            <v>1360000</v>
          </cell>
          <cell r="E107" t="str">
            <v>SANTIZO</v>
          </cell>
        </row>
        <row r="108">
          <cell r="C108" t="str">
            <v>108-27</v>
          </cell>
          <cell r="D108">
            <v>1110000</v>
          </cell>
          <cell r="E108" t="str">
            <v>STARKS</v>
          </cell>
        </row>
        <row r="109">
          <cell r="C109" t="str">
            <v>117-26</v>
          </cell>
          <cell r="D109">
            <v>1110000</v>
          </cell>
          <cell r="E109" t="str">
            <v>STARKS</v>
          </cell>
        </row>
        <row r="110">
          <cell r="C110" t="str">
            <v>125-27</v>
          </cell>
          <cell r="D110">
            <v>1100000</v>
          </cell>
          <cell r="E110" t="str">
            <v>GEBRETEKLE</v>
          </cell>
        </row>
        <row r="111">
          <cell r="C111" t="str">
            <v>111-27</v>
          </cell>
          <cell r="D111">
            <v>1100000</v>
          </cell>
          <cell r="E111" t="str">
            <v>GEBRETEKLE</v>
          </cell>
        </row>
        <row r="112">
          <cell r="C112" t="str">
            <v>183-26</v>
          </cell>
          <cell r="D112">
            <v>1520000</v>
          </cell>
          <cell r="E112" t="str">
            <v>MAYBERRY</v>
          </cell>
        </row>
        <row r="113">
          <cell r="C113" t="str">
            <v>241-26</v>
          </cell>
          <cell r="D113">
            <v>1810000</v>
          </cell>
          <cell r="E113" t="str">
            <v>NEWELL</v>
          </cell>
        </row>
        <row r="114">
          <cell r="C114" t="str">
            <v>229-26</v>
          </cell>
          <cell r="D114">
            <v>1830000</v>
          </cell>
          <cell r="E114" t="str">
            <v>YORK</v>
          </cell>
        </row>
        <row r="115">
          <cell r="C115" t="str">
            <v>224-26</v>
          </cell>
          <cell r="D115">
            <v>1180000</v>
          </cell>
          <cell r="E115" t="str">
            <v>LEVERE</v>
          </cell>
        </row>
        <row r="116">
          <cell r="C116" t="str">
            <v>237-26</v>
          </cell>
          <cell r="D116">
            <v>1830000</v>
          </cell>
          <cell r="E116" t="str">
            <v>YORK</v>
          </cell>
        </row>
        <row r="117">
          <cell r="C117" t="str">
            <v>220-26</v>
          </cell>
          <cell r="D117">
            <v>1240000</v>
          </cell>
          <cell r="E117" t="str">
            <v>GRASTON</v>
          </cell>
        </row>
        <row r="118">
          <cell r="C118" t="str">
            <v>107-27</v>
          </cell>
          <cell r="D118">
            <v>1110000</v>
          </cell>
          <cell r="E118" t="str">
            <v>STARKS</v>
          </cell>
        </row>
        <row r="119">
          <cell r="C119" t="str">
            <v>197-26</v>
          </cell>
          <cell r="D119">
            <v>1140000</v>
          </cell>
          <cell r="E119" t="str">
            <v>YOUNG</v>
          </cell>
        </row>
        <row r="120">
          <cell r="C120" t="str">
            <v>119-27</v>
          </cell>
          <cell r="D120">
            <v>1340000</v>
          </cell>
          <cell r="E120" t="str">
            <v>BEAM</v>
          </cell>
        </row>
        <row r="121">
          <cell r="C121" t="str">
            <v>193-26</v>
          </cell>
          <cell r="D121">
            <v>1740000</v>
          </cell>
          <cell r="E121" t="str">
            <v>STORY</v>
          </cell>
        </row>
        <row r="122">
          <cell r="C122" t="str">
            <v>143-26</v>
          </cell>
          <cell r="D122">
            <v>1310000</v>
          </cell>
          <cell r="E122" t="str">
            <v>MALAVE</v>
          </cell>
        </row>
        <row r="123">
          <cell r="C123" t="str">
            <v>142-26</v>
          </cell>
          <cell r="D123">
            <v>1290000</v>
          </cell>
          <cell r="E123" t="str">
            <v>COOLAHAN</v>
          </cell>
        </row>
        <row r="124">
          <cell r="C124" t="str">
            <v>212-26</v>
          </cell>
          <cell r="D124">
            <v>1140000</v>
          </cell>
          <cell r="E124" t="str">
            <v>YOUNG</v>
          </cell>
        </row>
        <row r="125">
          <cell r="C125" t="str">
            <v>237-25</v>
          </cell>
          <cell r="D125">
            <v>1740000</v>
          </cell>
          <cell r="E125" t="str">
            <v>STORY</v>
          </cell>
        </row>
        <row r="126">
          <cell r="C126" t="str">
            <v>113-26</v>
          </cell>
          <cell r="D126">
            <v>1290000</v>
          </cell>
          <cell r="E126" t="str">
            <v>COOLAHAN</v>
          </cell>
        </row>
        <row r="127">
          <cell r="C127" t="str">
            <v>241-25</v>
          </cell>
          <cell r="D127">
            <v>1750000</v>
          </cell>
          <cell r="E127" t="str">
            <v>REBOLETTI</v>
          </cell>
        </row>
        <row r="128">
          <cell r="C128" t="str">
            <v>147-26</v>
          </cell>
          <cell r="D128">
            <v>1430000</v>
          </cell>
          <cell r="E128" t="str">
            <v>LEDERHAUSE</v>
          </cell>
        </row>
        <row r="129">
          <cell r="C129" t="str">
            <v>244-25</v>
          </cell>
          <cell r="D129">
            <v>1240000</v>
          </cell>
          <cell r="E129" t="str">
            <v>GRASTON</v>
          </cell>
        </row>
        <row r="130">
          <cell r="C130" t="str">
            <v>157-26</v>
          </cell>
          <cell r="D130">
            <v>880000</v>
          </cell>
          <cell r="E130" t="str">
            <v>STEWART</v>
          </cell>
        </row>
        <row r="131">
          <cell r="C131" t="str">
            <v>218-25</v>
          </cell>
          <cell r="D131">
            <v>1750000</v>
          </cell>
          <cell r="E131" t="str">
            <v>REBOLETTI</v>
          </cell>
        </row>
        <row r="132">
          <cell r="C132" t="str">
            <v>194-26</v>
          </cell>
          <cell r="D132">
            <v>1740000</v>
          </cell>
          <cell r="E132" t="str">
            <v>STORY</v>
          </cell>
        </row>
        <row r="133">
          <cell r="C133" t="str">
            <v>226-25</v>
          </cell>
          <cell r="D133">
            <v>1750000</v>
          </cell>
          <cell r="E133" t="str">
            <v>REBOLETTI</v>
          </cell>
        </row>
        <row r="134">
          <cell r="C134" t="str">
            <v>203-26</v>
          </cell>
          <cell r="D134">
            <v>1090000</v>
          </cell>
          <cell r="E134" t="str">
            <v>SPECTOR</v>
          </cell>
        </row>
        <row r="135">
          <cell r="C135" t="str">
            <v>243-26</v>
          </cell>
          <cell r="D135">
            <v>1240000</v>
          </cell>
          <cell r="E135" t="str">
            <v>GRASTON</v>
          </cell>
        </row>
        <row r="136">
          <cell r="C136" t="str">
            <v>198-26</v>
          </cell>
          <cell r="D136">
            <v>1140000</v>
          </cell>
          <cell r="E136" t="str">
            <v>YOUNG</v>
          </cell>
        </row>
        <row r="137">
          <cell r="C137" t="str">
            <v>137-26</v>
          </cell>
          <cell r="D137">
            <v>1460000</v>
          </cell>
          <cell r="E137" t="str">
            <v>NELSON</v>
          </cell>
        </row>
        <row r="138">
          <cell r="C138" t="str">
            <v>231-25</v>
          </cell>
          <cell r="D138">
            <v>1180000</v>
          </cell>
          <cell r="E138" t="str">
            <v>LEVERE</v>
          </cell>
        </row>
        <row r="139">
          <cell r="C139" t="str">
            <v>130-26</v>
          </cell>
          <cell r="D139">
            <v>1310000</v>
          </cell>
          <cell r="E139" t="str">
            <v>MALAVE</v>
          </cell>
        </row>
        <row r="140">
          <cell r="C140" t="str">
            <v>230-25</v>
          </cell>
          <cell r="D140">
            <v>1740000</v>
          </cell>
          <cell r="E140" t="str">
            <v>STORY</v>
          </cell>
        </row>
        <row r="141">
          <cell r="C141" t="str">
            <v>124-26</v>
          </cell>
          <cell r="D141">
            <v>1460000</v>
          </cell>
          <cell r="E141" t="str">
            <v>NELSON</v>
          </cell>
        </row>
        <row r="142">
          <cell r="C142" t="str">
            <v>106-26</v>
          </cell>
          <cell r="D142">
            <v>1430000</v>
          </cell>
          <cell r="E142" t="str">
            <v>LEDERHAUSE</v>
          </cell>
        </row>
        <row r="143">
          <cell r="C143" t="str">
            <v>117-26</v>
          </cell>
          <cell r="D143">
            <v>1110000</v>
          </cell>
          <cell r="E143" t="str">
            <v>STARKS</v>
          </cell>
        </row>
        <row r="144">
          <cell r="C144" t="str">
            <v>150-26</v>
          </cell>
          <cell r="D144">
            <v>1360000</v>
          </cell>
          <cell r="E144" t="str">
            <v>SANTIZO</v>
          </cell>
        </row>
        <row r="145">
          <cell r="C145" t="str">
            <v>234-25</v>
          </cell>
          <cell r="D145">
            <v>1750000</v>
          </cell>
          <cell r="E145" t="str">
            <v>REBOLETTI</v>
          </cell>
        </row>
        <row r="146">
          <cell r="C146" t="str">
            <v>215-26</v>
          </cell>
          <cell r="D146">
            <v>1280000</v>
          </cell>
          <cell r="E146" t="str">
            <v>BARTLETT</v>
          </cell>
        </row>
        <row r="147">
          <cell r="C147" t="str">
            <v>229-26</v>
          </cell>
          <cell r="D147">
            <v>1830000</v>
          </cell>
          <cell r="E147" t="str">
            <v>YORK</v>
          </cell>
        </row>
        <row r="148">
          <cell r="C148" t="str">
            <v>220-25</v>
          </cell>
          <cell r="D148">
            <v>1240000</v>
          </cell>
          <cell r="E148" t="str">
            <v>GRASTON</v>
          </cell>
        </row>
        <row r="149">
          <cell r="C149" t="str">
            <v>222-26</v>
          </cell>
          <cell r="D149">
            <v>1830000</v>
          </cell>
          <cell r="E149" t="str">
            <v>YORK</v>
          </cell>
        </row>
        <row r="150">
          <cell r="C150" t="str">
            <v>160-26</v>
          </cell>
          <cell r="D150">
            <v>1310000</v>
          </cell>
          <cell r="E150" t="str">
            <v>MALAVE</v>
          </cell>
        </row>
        <row r="151">
          <cell r="C151" t="str">
            <v>167-26</v>
          </cell>
          <cell r="D151">
            <v>900000</v>
          </cell>
          <cell r="E151" t="str">
            <v>ROCHA</v>
          </cell>
        </row>
        <row r="152">
          <cell r="C152" t="str">
            <v>178-26</v>
          </cell>
          <cell r="D152">
            <v>1760000</v>
          </cell>
          <cell r="E152" t="str">
            <v>STRICKLAND</v>
          </cell>
        </row>
        <row r="153">
          <cell r="C153" t="str">
            <v>108-26</v>
          </cell>
          <cell r="D153">
            <v>1360000</v>
          </cell>
          <cell r="E153" t="str">
            <v>SANTIZO</v>
          </cell>
        </row>
        <row r="154">
          <cell r="C154" t="str">
            <v>186-26</v>
          </cell>
          <cell r="D154">
            <v>880000</v>
          </cell>
          <cell r="E154" t="str">
            <v>STEWART</v>
          </cell>
        </row>
        <row r="155">
          <cell r="C155" t="str">
            <v>240-25</v>
          </cell>
          <cell r="D155">
            <v>1180000</v>
          </cell>
          <cell r="E155" t="str">
            <v>LEVERE</v>
          </cell>
        </row>
        <row r="156">
          <cell r="C156" t="str">
            <v>229-25</v>
          </cell>
          <cell r="D156">
            <v>1740000</v>
          </cell>
          <cell r="E156" t="str">
            <v>STORY</v>
          </cell>
        </row>
        <row r="157">
          <cell r="C157" t="str">
            <v>213-26</v>
          </cell>
          <cell r="D157">
            <v>1180000</v>
          </cell>
          <cell r="E157" t="str">
            <v>LEVERE</v>
          </cell>
        </row>
        <row r="158">
          <cell r="C158" t="str">
            <v>119-26</v>
          </cell>
          <cell r="D158">
            <v>1430000</v>
          </cell>
          <cell r="E158" t="str">
            <v>LEDERHAUSE</v>
          </cell>
        </row>
        <row r="159">
          <cell r="C159" t="str">
            <v>182-26</v>
          </cell>
          <cell r="D159">
            <v>900000</v>
          </cell>
          <cell r="E159" t="str">
            <v>ROCHA</v>
          </cell>
        </row>
        <row r="160">
          <cell r="C160" t="str">
            <v>129-26</v>
          </cell>
          <cell r="D160">
            <v>1310000</v>
          </cell>
          <cell r="E160" t="str">
            <v>MALAVE</v>
          </cell>
        </row>
        <row r="161">
          <cell r="C161" t="str">
            <v>175-26</v>
          </cell>
          <cell r="D161">
            <v>1090000</v>
          </cell>
          <cell r="E161" t="str">
            <v>SPECTOR</v>
          </cell>
        </row>
        <row r="162">
          <cell r="C162" t="str">
            <v>224-25</v>
          </cell>
          <cell r="D162">
            <v>1180000</v>
          </cell>
          <cell r="E162" t="str">
            <v>LEVERE</v>
          </cell>
        </row>
        <row r="163">
          <cell r="C163" t="str">
            <v>159-26</v>
          </cell>
          <cell r="D163">
            <v>1310000</v>
          </cell>
          <cell r="E163" t="str">
            <v>MALAVE</v>
          </cell>
        </row>
        <row r="164">
          <cell r="C164" t="str">
            <v>232-25</v>
          </cell>
          <cell r="D164">
            <v>1180000</v>
          </cell>
          <cell r="E164" t="str">
            <v>LEVERE</v>
          </cell>
        </row>
        <row r="165">
          <cell r="C165" t="str">
            <v>109-26</v>
          </cell>
          <cell r="D165">
            <v>1460000</v>
          </cell>
          <cell r="E165" t="str">
            <v>NELSON</v>
          </cell>
        </row>
        <row r="166">
          <cell r="C166" t="str">
            <v>127-26</v>
          </cell>
          <cell r="D166">
            <v>1290000</v>
          </cell>
          <cell r="E166" t="str">
            <v>COOLAHAN</v>
          </cell>
        </row>
        <row r="167">
          <cell r="C167" t="str">
            <v>243-25</v>
          </cell>
          <cell r="D167">
            <v>1240000</v>
          </cell>
          <cell r="E167" t="str">
            <v>GRASTON</v>
          </cell>
        </row>
        <row r="168">
          <cell r="C168" t="str">
            <v>145-26</v>
          </cell>
          <cell r="D168">
            <v>1110000</v>
          </cell>
          <cell r="E168" t="str">
            <v>STARKS</v>
          </cell>
        </row>
        <row r="169">
          <cell r="C169" t="str">
            <v>204-26</v>
          </cell>
          <cell r="D169">
            <v>1090000</v>
          </cell>
          <cell r="E169" t="str">
            <v>SPECTOR</v>
          </cell>
        </row>
        <row r="170">
          <cell r="C170" t="str">
            <v>190-26</v>
          </cell>
          <cell r="D170">
            <v>1090000</v>
          </cell>
          <cell r="E170" t="str">
            <v>SPECTOR</v>
          </cell>
        </row>
        <row r="171">
          <cell r="C171" t="str">
            <v>189-26</v>
          </cell>
          <cell r="D171">
            <v>1090000</v>
          </cell>
          <cell r="E171" t="str">
            <v>SPECTOR</v>
          </cell>
        </row>
        <row r="172">
          <cell r="C172" t="str">
            <v>216-26</v>
          </cell>
          <cell r="D172">
            <v>1280000</v>
          </cell>
          <cell r="E172" t="str">
            <v>BARTLETT</v>
          </cell>
        </row>
        <row r="173">
          <cell r="C173" t="str">
            <v>153-26</v>
          </cell>
          <cell r="D173">
            <v>900000</v>
          </cell>
          <cell r="E173" t="str">
            <v>ROCHA</v>
          </cell>
        </row>
        <row r="174">
          <cell r="C174" t="str">
            <v>120-26</v>
          </cell>
          <cell r="D174">
            <v>1430000</v>
          </cell>
          <cell r="E174" t="str">
            <v>LEDERHAUSE</v>
          </cell>
        </row>
        <row r="175">
          <cell r="C175" t="str">
            <v>133-26</v>
          </cell>
          <cell r="D175">
            <v>1430000</v>
          </cell>
          <cell r="E175" t="str">
            <v>LEDERHAUSE</v>
          </cell>
        </row>
        <row r="176">
          <cell r="C176" t="str">
            <v>158-26</v>
          </cell>
          <cell r="D176">
            <v>880000</v>
          </cell>
          <cell r="E176" t="str">
            <v>STEWART</v>
          </cell>
        </row>
        <row r="177">
          <cell r="C177" t="str">
            <v>110-27</v>
          </cell>
          <cell r="D177">
            <v>1310000</v>
          </cell>
          <cell r="E177" t="str">
            <v>MALAVE</v>
          </cell>
        </row>
        <row r="178">
          <cell r="C178" t="str">
            <v>165-26</v>
          </cell>
          <cell r="D178">
            <v>1490000</v>
          </cell>
          <cell r="E178" t="str">
            <v>BUTLER</v>
          </cell>
        </row>
        <row r="179">
          <cell r="C179" t="str">
            <v>240-26</v>
          </cell>
          <cell r="D179">
            <v>1180000</v>
          </cell>
          <cell r="E179" t="str">
            <v>LEVERE</v>
          </cell>
        </row>
        <row r="180">
          <cell r="C180" t="str">
            <v>166-26</v>
          </cell>
          <cell r="D180">
            <v>1490000</v>
          </cell>
          <cell r="E180" t="str">
            <v>BUTLER</v>
          </cell>
        </row>
        <row r="181">
          <cell r="C181" t="str">
            <v>233-26</v>
          </cell>
          <cell r="D181">
            <v>1810000</v>
          </cell>
          <cell r="E181" t="str">
            <v>NEWELL</v>
          </cell>
        </row>
        <row r="182">
          <cell r="C182" t="str">
            <v>174-26</v>
          </cell>
          <cell r="D182">
            <v>1280000</v>
          </cell>
          <cell r="E182" t="str">
            <v>BARTLETT</v>
          </cell>
        </row>
        <row r="183">
          <cell r="C183" t="str">
            <v>181-26</v>
          </cell>
          <cell r="D183">
            <v>900000</v>
          </cell>
          <cell r="E183" t="str">
            <v>ROCHA</v>
          </cell>
        </row>
        <row r="184">
          <cell r="C184" t="str">
            <v>187-26</v>
          </cell>
          <cell r="D184">
            <v>1280000</v>
          </cell>
          <cell r="E184" t="str">
            <v>BARTLETT</v>
          </cell>
        </row>
        <row r="185">
          <cell r="C185" t="str">
            <v>170-26</v>
          </cell>
          <cell r="D185">
            <v>1140000</v>
          </cell>
          <cell r="E185" t="str">
            <v>YOUNG</v>
          </cell>
        </row>
        <row r="186">
          <cell r="C186" t="str">
            <v>207-26</v>
          </cell>
          <cell r="D186">
            <v>1740000</v>
          </cell>
          <cell r="E186" t="str">
            <v>STORY</v>
          </cell>
        </row>
        <row r="187">
          <cell r="C187" t="str">
            <v>219-26</v>
          </cell>
          <cell r="D187">
            <v>1240000</v>
          </cell>
          <cell r="E187" t="str">
            <v>GRASTON</v>
          </cell>
        </row>
        <row r="188">
          <cell r="C188" t="str">
            <v>113-27</v>
          </cell>
          <cell r="D188">
            <v>1430000</v>
          </cell>
          <cell r="E188" t="str">
            <v>LEDERHAUSE</v>
          </cell>
        </row>
        <row r="189">
          <cell r="C189" t="str">
            <v>201-26</v>
          </cell>
          <cell r="D189">
            <v>1280000</v>
          </cell>
          <cell r="E189" t="str">
            <v>BARTLETT</v>
          </cell>
        </row>
        <row r="190">
          <cell r="C190" t="str">
            <v>121-27</v>
          </cell>
          <cell r="D190">
            <v>1110000</v>
          </cell>
          <cell r="E190" t="str">
            <v>STARKS</v>
          </cell>
        </row>
        <row r="191">
          <cell r="C191" t="str">
            <v>199-26</v>
          </cell>
          <cell r="D191">
            <v>880000</v>
          </cell>
          <cell r="E191" t="str">
            <v>STEWART</v>
          </cell>
        </row>
        <row r="192">
          <cell r="C192" t="str">
            <v>230-26</v>
          </cell>
          <cell r="D192">
            <v>1830000</v>
          </cell>
          <cell r="E192" t="str">
            <v>YORK</v>
          </cell>
        </row>
        <row r="193">
          <cell r="C193" t="str">
            <v>180-26</v>
          </cell>
          <cell r="D193">
            <v>1740000</v>
          </cell>
          <cell r="E193" t="str">
            <v>STORY</v>
          </cell>
        </row>
        <row r="194">
          <cell r="C194" t="str">
            <v>235-26</v>
          </cell>
          <cell r="D194">
            <v>1240000</v>
          </cell>
          <cell r="E194" t="str">
            <v>GRASTON</v>
          </cell>
        </row>
        <row r="195">
          <cell r="C195" t="str">
            <v>131-26</v>
          </cell>
          <cell r="D195">
            <v>1110000</v>
          </cell>
          <cell r="E195" t="str">
            <v>STARKS</v>
          </cell>
        </row>
        <row r="196">
          <cell r="C196" t="str">
            <v>119-27</v>
          </cell>
          <cell r="D196">
            <v>1340000</v>
          </cell>
          <cell r="E196" t="str">
            <v>BEAM</v>
          </cell>
        </row>
        <row r="197">
          <cell r="C197" t="str">
            <v>236-25</v>
          </cell>
          <cell r="D197">
            <v>1240000</v>
          </cell>
          <cell r="E197" t="str">
            <v>GRASTON</v>
          </cell>
        </row>
        <row r="198">
          <cell r="C198" t="str">
            <v>228-26</v>
          </cell>
          <cell r="D198">
            <v>1240000</v>
          </cell>
          <cell r="E198" t="str">
            <v>GRASTON</v>
          </cell>
        </row>
        <row r="199">
          <cell r="C199" t="str">
            <v>114-27</v>
          </cell>
          <cell r="D199">
            <v>1430000</v>
          </cell>
          <cell r="E199" t="str">
            <v>LEDERHAUSE</v>
          </cell>
        </row>
        <row r="200">
          <cell r="C200" t="str">
            <v>120-27</v>
          </cell>
          <cell r="D200">
            <v>1340000</v>
          </cell>
          <cell r="E200" t="str">
            <v>BEAM</v>
          </cell>
        </row>
        <row r="201">
          <cell r="C201" t="str">
            <v>117-27</v>
          </cell>
          <cell r="D201">
            <v>1480000</v>
          </cell>
          <cell r="E201" t="str">
            <v>STURGEON</v>
          </cell>
        </row>
        <row r="202">
          <cell r="C202" t="str">
            <v>234-26</v>
          </cell>
          <cell r="D202">
            <v>1810000</v>
          </cell>
          <cell r="E202" t="str">
            <v>NEWELL</v>
          </cell>
        </row>
        <row r="203">
          <cell r="C203" t="str">
            <v>163-26</v>
          </cell>
          <cell r="D203">
            <v>1360000</v>
          </cell>
          <cell r="E203" t="str">
            <v>SANTIZO</v>
          </cell>
        </row>
        <row r="204">
          <cell r="C204" t="str">
            <v>236-26</v>
          </cell>
          <cell r="D204">
            <v>1240000</v>
          </cell>
          <cell r="E204" t="str">
            <v>GRASTON</v>
          </cell>
        </row>
        <row r="205">
          <cell r="C205" t="str">
            <v>152-26</v>
          </cell>
          <cell r="D205">
            <v>1460000</v>
          </cell>
          <cell r="E205" t="str">
            <v>NELSON</v>
          </cell>
        </row>
        <row r="206">
          <cell r="C206" t="str">
            <v>105-27</v>
          </cell>
          <cell r="D206">
            <v>1340000</v>
          </cell>
          <cell r="E206" t="str">
            <v>BEAM</v>
          </cell>
        </row>
        <row r="207">
          <cell r="C207" t="str">
            <v>128-26</v>
          </cell>
          <cell r="D207">
            <v>1290000</v>
          </cell>
          <cell r="E207" t="str">
            <v>COOLAHAN</v>
          </cell>
        </row>
        <row r="208">
          <cell r="C208" t="str">
            <v>103-27</v>
          </cell>
          <cell r="D208">
            <v>1480000</v>
          </cell>
          <cell r="E208" t="str">
            <v>STURGEON</v>
          </cell>
        </row>
        <row r="209">
          <cell r="C209" t="str">
            <v>105-26</v>
          </cell>
          <cell r="D209">
            <v>1430000</v>
          </cell>
          <cell r="E209" t="str">
            <v>LEDERHAUSE</v>
          </cell>
        </row>
        <row r="210">
          <cell r="C210" t="str">
            <v>112-27</v>
          </cell>
          <cell r="D210">
            <v>1100000</v>
          </cell>
          <cell r="E210" t="str">
            <v>GEBRETEKLE</v>
          </cell>
        </row>
        <row r="211">
          <cell r="C211" t="str">
            <v>233-25</v>
          </cell>
          <cell r="D211">
            <v>1750000</v>
          </cell>
          <cell r="E211" t="str">
            <v>REBOLETTI</v>
          </cell>
        </row>
        <row r="213">
          <cell r="C213" t="str">
            <v>209-25</v>
          </cell>
          <cell r="D213">
            <v>1740000</v>
          </cell>
          <cell r="E213" t="str">
            <v>STORY</v>
          </cell>
        </row>
        <row r="214">
          <cell r="C214" t="str">
            <v>189-25</v>
          </cell>
          <cell r="D214">
            <v>890000</v>
          </cell>
          <cell r="E214" t="str">
            <v>LOZA</v>
          </cell>
        </row>
        <row r="215">
          <cell r="C215" t="str">
            <v>211-25</v>
          </cell>
          <cell r="D215">
            <v>880000</v>
          </cell>
          <cell r="E215" t="str">
            <v>STEWART</v>
          </cell>
        </row>
        <row r="216">
          <cell r="C216" t="str">
            <v>159-25</v>
          </cell>
          <cell r="D216">
            <v>900000</v>
          </cell>
          <cell r="E216" t="str">
            <v>ROCHA</v>
          </cell>
        </row>
        <row r="217">
          <cell r="C217" t="str">
            <v>231-25</v>
          </cell>
          <cell r="D217">
            <v>1180000</v>
          </cell>
          <cell r="E217" t="str">
            <v>LEVERE</v>
          </cell>
        </row>
        <row r="218">
          <cell r="C218" t="str">
            <v>116-25</v>
          </cell>
          <cell r="D218">
            <v>900000</v>
          </cell>
          <cell r="E218" t="str">
            <v>ROCHA</v>
          </cell>
        </row>
        <row r="219">
          <cell r="C219" t="str">
            <v>106-26</v>
          </cell>
          <cell r="D219">
            <v>1430000</v>
          </cell>
          <cell r="E219" t="str">
            <v>LEDERHAUSE</v>
          </cell>
        </row>
        <row r="220">
          <cell r="C220" t="str">
            <v>223-24</v>
          </cell>
          <cell r="D220">
            <v>1240000</v>
          </cell>
          <cell r="E220" t="str">
            <v>GRASTON</v>
          </cell>
        </row>
        <row r="221">
          <cell r="C221" t="str">
            <v>162-25</v>
          </cell>
          <cell r="D221">
            <v>890000</v>
          </cell>
          <cell r="E221" t="str">
            <v>LOZA</v>
          </cell>
        </row>
        <row r="222">
          <cell r="C222" t="str">
            <v>175-25</v>
          </cell>
          <cell r="D222">
            <v>890000</v>
          </cell>
          <cell r="E222" t="str">
            <v>LOZA</v>
          </cell>
        </row>
        <row r="223">
          <cell r="C223" t="str">
            <v>172-25</v>
          </cell>
          <cell r="D223">
            <v>1470000</v>
          </cell>
          <cell r="E223" t="str">
            <v>RIVERA</v>
          </cell>
        </row>
        <row r="224">
          <cell r="C224" t="str">
            <v>158-25</v>
          </cell>
          <cell r="D224">
            <v>1470000</v>
          </cell>
          <cell r="E224" t="str">
            <v>RIVERA</v>
          </cell>
        </row>
        <row r="225">
          <cell r="C225" t="str">
            <v>220-25</v>
          </cell>
          <cell r="D225">
            <v>1240000</v>
          </cell>
          <cell r="E225" t="str">
            <v>GRASTON</v>
          </cell>
        </row>
        <row r="226">
          <cell r="C226" t="str">
            <v>157-25</v>
          </cell>
          <cell r="D226">
            <v>1470000</v>
          </cell>
          <cell r="E226" t="str">
            <v>RIVERA</v>
          </cell>
        </row>
        <row r="227">
          <cell r="C227" t="str">
            <v>232-25</v>
          </cell>
          <cell r="D227">
            <v>1180000</v>
          </cell>
          <cell r="E227" t="str">
            <v>LEVERE</v>
          </cell>
        </row>
        <row r="228">
          <cell r="C228" t="str">
            <v>103-25</v>
          </cell>
          <cell r="D228">
            <v>1230000</v>
          </cell>
          <cell r="E228" t="str">
            <v>YANAI</v>
          </cell>
        </row>
        <row r="229">
          <cell r="C229" t="str">
            <v>129-26</v>
          </cell>
          <cell r="D229">
            <v>1310000</v>
          </cell>
          <cell r="E229" t="str">
            <v>MALAVE</v>
          </cell>
        </row>
        <row r="230">
          <cell r="C230" t="str">
            <v>232-24</v>
          </cell>
          <cell r="D230">
            <v>1180000</v>
          </cell>
          <cell r="E230" t="str">
            <v>LEVERE</v>
          </cell>
        </row>
        <row r="232">
          <cell r="C232" t="str">
            <v>152-19</v>
          </cell>
          <cell r="D232">
            <v>1800000</v>
          </cell>
          <cell r="E232" t="str">
            <v>CHANDLER</v>
          </cell>
        </row>
        <row r="233">
          <cell r="C233" t="str">
            <v>105-20</v>
          </cell>
          <cell r="D233">
            <v>1740000</v>
          </cell>
          <cell r="E233" t="str">
            <v>STORY</v>
          </cell>
        </row>
        <row r="234">
          <cell r="C234" t="str">
            <v>139-19</v>
          </cell>
          <cell r="D234">
            <v>1100000</v>
          </cell>
          <cell r="E234" t="str">
            <v>GEBRETEKLE</v>
          </cell>
        </row>
        <row r="235">
          <cell r="C235" t="str">
            <v>224-18</v>
          </cell>
          <cell r="D235">
            <v>1820000</v>
          </cell>
          <cell r="E235" t="str">
            <v>ADANE</v>
          </cell>
        </row>
        <row r="236">
          <cell r="C236" t="str">
            <v>110-19</v>
          </cell>
          <cell r="D236">
            <v>1800000</v>
          </cell>
          <cell r="E236" t="str">
            <v>CHANDLER</v>
          </cell>
        </row>
        <row r="237">
          <cell r="C237" t="str">
            <v>103-19</v>
          </cell>
          <cell r="D237">
            <v>1110000</v>
          </cell>
          <cell r="E237" t="str">
            <v>STARKS</v>
          </cell>
        </row>
        <row r="238">
          <cell r="C238" t="str">
            <v>243-18</v>
          </cell>
          <cell r="D238">
            <v>1810000</v>
          </cell>
          <cell r="E238" t="str">
            <v>NEWELL</v>
          </cell>
        </row>
        <row r="239">
          <cell r="C239" t="str">
            <v>118-19</v>
          </cell>
          <cell r="D239">
            <v>1110000</v>
          </cell>
          <cell r="E239" t="str">
            <v>STARKS</v>
          </cell>
        </row>
        <row r="240">
          <cell r="C240" t="str">
            <v>305-18</v>
          </cell>
          <cell r="D240">
            <v>970000</v>
          </cell>
          <cell r="E240" t="str">
            <v>JACKSON</v>
          </cell>
        </row>
        <row r="241">
          <cell r="C241" t="str">
            <v>120-19</v>
          </cell>
          <cell r="D241">
            <v>1430000</v>
          </cell>
          <cell r="E241" t="str">
            <v>LEDERHAUSE</v>
          </cell>
        </row>
        <row r="242">
          <cell r="C242" t="str">
            <v>214-18</v>
          </cell>
          <cell r="D242">
            <v>1820000</v>
          </cell>
          <cell r="E242" t="str">
            <v>ADANE</v>
          </cell>
        </row>
        <row r="243">
          <cell r="C243" t="str">
            <v>142-19</v>
          </cell>
          <cell r="D243">
            <v>1300000</v>
          </cell>
          <cell r="E243" t="str">
            <v>LEVIN</v>
          </cell>
        </row>
        <row r="244">
          <cell r="C244" t="str">
            <v>214-18</v>
          </cell>
          <cell r="D244">
            <v>1820000</v>
          </cell>
          <cell r="E244" t="str">
            <v>ADANE</v>
          </cell>
        </row>
        <row r="245">
          <cell r="C245" t="str">
            <v>157-19</v>
          </cell>
          <cell r="D245">
            <v>880000</v>
          </cell>
          <cell r="E245" t="str">
            <v>STEWART</v>
          </cell>
        </row>
        <row r="246">
          <cell r="C246" t="str">
            <v>101-19</v>
          </cell>
          <cell r="D246">
            <v>1300000</v>
          </cell>
          <cell r="E246" t="str">
            <v>LEVIN</v>
          </cell>
        </row>
        <row r="247">
          <cell r="C247" t="str">
            <v>188-19</v>
          </cell>
          <cell r="D247">
            <v>1770000</v>
          </cell>
          <cell r="E247" t="str">
            <v>BRUDER</v>
          </cell>
        </row>
        <row r="248">
          <cell r="C248" t="str">
            <v>225-18</v>
          </cell>
          <cell r="D248">
            <v>1410000</v>
          </cell>
          <cell r="E248" t="str">
            <v>GOLIGHTLY</v>
          </cell>
        </row>
        <row r="249">
          <cell r="C249" t="str">
            <v>194-19</v>
          </cell>
          <cell r="D249">
            <v>1090000</v>
          </cell>
          <cell r="E249" t="str">
            <v>SPECTOR</v>
          </cell>
        </row>
        <row r="250">
          <cell r="C250" t="str">
            <v>236-19</v>
          </cell>
          <cell r="D250">
            <v>1810000</v>
          </cell>
          <cell r="E250" t="str">
            <v>NEWELL</v>
          </cell>
        </row>
        <row r="251">
          <cell r="C251" t="str">
            <v>218-18</v>
          </cell>
          <cell r="D251">
            <v>1410000</v>
          </cell>
          <cell r="E251" t="str">
            <v>GOLIGHTLY</v>
          </cell>
        </row>
        <row r="252">
          <cell r="C252" t="str">
            <v>229-19</v>
          </cell>
          <cell r="D252">
            <v>1830000</v>
          </cell>
          <cell r="E252" t="str">
            <v>YORK</v>
          </cell>
        </row>
        <row r="253">
          <cell r="C253" t="str">
            <v>104-19</v>
          </cell>
          <cell r="D253">
            <v>1110000</v>
          </cell>
          <cell r="E253" t="str">
            <v>STARKS</v>
          </cell>
        </row>
        <row r="254">
          <cell r="C254" t="str">
            <v>211-19</v>
          </cell>
          <cell r="D254">
            <v>1290000</v>
          </cell>
          <cell r="E254" t="str">
            <v>COOLAHAN</v>
          </cell>
        </row>
        <row r="255">
          <cell r="C255" t="str">
            <v>131-19</v>
          </cell>
          <cell r="D255">
            <v>1110000</v>
          </cell>
          <cell r="E255" t="str">
            <v>STARKS</v>
          </cell>
        </row>
        <row r="256">
          <cell r="C256" t="str">
            <v>200-19</v>
          </cell>
          <cell r="D256">
            <v>1780000</v>
          </cell>
          <cell r="E256" t="str">
            <v>DE LA ROSA</v>
          </cell>
        </row>
        <row r="257">
          <cell r="C257" t="str">
            <v>153-19</v>
          </cell>
          <cell r="D257">
            <v>1770000</v>
          </cell>
          <cell r="E257" t="str">
            <v>BRUDER</v>
          </cell>
        </row>
        <row r="258">
          <cell r="C258" t="str">
            <v>178-19</v>
          </cell>
          <cell r="D258">
            <v>1280000</v>
          </cell>
          <cell r="E258" t="str">
            <v>BARTLETT</v>
          </cell>
        </row>
        <row r="259">
          <cell r="C259" t="str">
            <v>150-19</v>
          </cell>
          <cell r="D259">
            <v>1760000</v>
          </cell>
          <cell r="E259" t="str">
            <v>STRICKLAND</v>
          </cell>
        </row>
        <row r="260">
          <cell r="C260" t="str">
            <v>REBOLETTI-19</v>
          </cell>
          <cell r="D260">
            <v>1750000</v>
          </cell>
          <cell r="E260" t="str">
            <v>REBOLETTI</v>
          </cell>
        </row>
        <row r="261">
          <cell r="C261" t="str">
            <v>152-19</v>
          </cell>
          <cell r="D261">
            <v>1800000</v>
          </cell>
          <cell r="E261" t="str">
            <v>CHANDLER</v>
          </cell>
        </row>
        <row r="262">
          <cell r="C262" t="str">
            <v>144-19</v>
          </cell>
          <cell r="D262">
            <v>1200000</v>
          </cell>
          <cell r="E262" t="str">
            <v>CUSHING</v>
          </cell>
        </row>
        <row r="263">
          <cell r="C263" t="str">
            <v>154-19</v>
          </cell>
          <cell r="D263">
            <v>1770000</v>
          </cell>
          <cell r="E263" t="str">
            <v>BRUDER</v>
          </cell>
        </row>
        <row r="264">
          <cell r="C264" t="str">
            <v>149-19</v>
          </cell>
          <cell r="D264">
            <v>1760000</v>
          </cell>
          <cell r="E264" t="str">
            <v>STRICKLAND</v>
          </cell>
        </row>
        <row r="265">
          <cell r="C265" t="str">
            <v>170-19</v>
          </cell>
          <cell r="D265">
            <v>1770000</v>
          </cell>
          <cell r="E265" t="str">
            <v>BRUDER</v>
          </cell>
        </row>
        <row r="266">
          <cell r="C266" t="str">
            <v>145-19</v>
          </cell>
          <cell r="D266">
            <v>1110000</v>
          </cell>
          <cell r="E266" t="str">
            <v>STARKS</v>
          </cell>
        </row>
        <row r="267">
          <cell r="C267" t="str">
            <v>241-18</v>
          </cell>
          <cell r="D267">
            <v>1410000</v>
          </cell>
          <cell r="E267" t="str">
            <v>GOLIGHTLY</v>
          </cell>
        </row>
        <row r="268">
          <cell r="C268" t="str">
            <v>141-19</v>
          </cell>
          <cell r="D268">
            <v>1300000</v>
          </cell>
          <cell r="E268" t="str">
            <v>LEVIN</v>
          </cell>
        </row>
        <row r="269">
          <cell r="C269" t="str">
            <v>147-19</v>
          </cell>
          <cell r="D269">
            <v>1430000</v>
          </cell>
          <cell r="E269" t="str">
            <v>LEDERHAUSE</v>
          </cell>
        </row>
        <row r="270">
          <cell r="C270" t="str">
            <v>126-19</v>
          </cell>
          <cell r="D270">
            <v>1100000</v>
          </cell>
          <cell r="E270" t="str">
            <v>GEBRETEKLE</v>
          </cell>
        </row>
        <row r="271">
          <cell r="C271" t="str">
            <v>146-19</v>
          </cell>
          <cell r="D271">
            <v>1110000</v>
          </cell>
          <cell r="E271" t="str">
            <v>STARKS</v>
          </cell>
        </row>
        <row r="272">
          <cell r="C272" t="str">
            <v>107-19</v>
          </cell>
          <cell r="D272">
            <v>1760000</v>
          </cell>
          <cell r="E272" t="str">
            <v>STRICKLAND</v>
          </cell>
        </row>
        <row r="273">
          <cell r="C273" t="str">
            <v>REBOLETTI-19</v>
          </cell>
          <cell r="D273">
            <v>1750000</v>
          </cell>
          <cell r="E273" t="str">
            <v>REBOLETTI</v>
          </cell>
        </row>
        <row r="274">
          <cell r="C274" t="str">
            <v>243-19</v>
          </cell>
          <cell r="D274">
            <v>1810000</v>
          </cell>
          <cell r="E274" t="str">
            <v>NEWELL</v>
          </cell>
        </row>
        <row r="275">
          <cell r="C275" t="str">
            <v>186-19</v>
          </cell>
          <cell r="D275">
            <v>1780000</v>
          </cell>
          <cell r="E275" t="str">
            <v>DE LA ROSA</v>
          </cell>
        </row>
        <row r="276">
          <cell r="C276" t="str">
            <v>219-19</v>
          </cell>
          <cell r="D276">
            <v>1810000</v>
          </cell>
          <cell r="E276" t="str">
            <v>NEWELL</v>
          </cell>
        </row>
        <row r="277">
          <cell r="C277" t="str">
            <v>188-19</v>
          </cell>
          <cell r="D277">
            <v>1770000</v>
          </cell>
          <cell r="E277" t="str">
            <v>BRUDER</v>
          </cell>
        </row>
        <row r="278">
          <cell r="C278" t="str">
            <v>219-19</v>
          </cell>
          <cell r="D278">
            <v>1810000</v>
          </cell>
          <cell r="E278" t="str">
            <v>NEWELL</v>
          </cell>
        </row>
        <row r="279">
          <cell r="C279" t="str">
            <v>239-18</v>
          </cell>
          <cell r="D279">
            <v>1820000</v>
          </cell>
          <cell r="E279" t="str">
            <v>ADANE</v>
          </cell>
        </row>
        <row r="280">
          <cell r="C280" t="str">
            <v>212-19</v>
          </cell>
          <cell r="D280">
            <v>1290000</v>
          </cell>
          <cell r="E280" t="str">
            <v>COOLAHAN</v>
          </cell>
        </row>
        <row r="281">
          <cell r="C281" t="str">
            <v>308-19</v>
          </cell>
          <cell r="D281">
            <v>1800000</v>
          </cell>
          <cell r="E281" t="str">
            <v>CHANDLER</v>
          </cell>
        </row>
        <row r="282">
          <cell r="C282" t="str">
            <v>201-19</v>
          </cell>
          <cell r="D282">
            <v>1770000</v>
          </cell>
          <cell r="E282" t="str">
            <v>BRUDER</v>
          </cell>
        </row>
        <row r="283">
          <cell r="C283" t="str">
            <v>109-19</v>
          </cell>
          <cell r="D283">
            <v>1800000</v>
          </cell>
          <cell r="E283" t="str">
            <v>CHANDLER</v>
          </cell>
        </row>
        <row r="284">
          <cell r="C284" t="str">
            <v>160-19</v>
          </cell>
          <cell r="D284">
            <v>1200000</v>
          </cell>
          <cell r="E284" t="str">
            <v>CUSHING</v>
          </cell>
        </row>
        <row r="285">
          <cell r="C285" t="str">
            <v>127-19</v>
          </cell>
          <cell r="D285">
            <v>1300000</v>
          </cell>
          <cell r="E285" t="str">
            <v>LEVIN</v>
          </cell>
        </row>
        <row r="286">
          <cell r="C286" t="str">
            <v>161-19</v>
          </cell>
          <cell r="D286">
            <v>1090000</v>
          </cell>
          <cell r="E286" t="str">
            <v>SPECTOR</v>
          </cell>
        </row>
        <row r="287">
          <cell r="C287" t="str">
            <v>129-19</v>
          </cell>
          <cell r="D287">
            <v>1200000</v>
          </cell>
          <cell r="E287" t="str">
            <v>CUSHING</v>
          </cell>
        </row>
        <row r="288">
          <cell r="C288" t="str">
            <v>138-19</v>
          </cell>
          <cell r="D288">
            <v>1800000</v>
          </cell>
          <cell r="E288" t="str">
            <v>CHANDLER</v>
          </cell>
        </row>
        <row r="289">
          <cell r="C289" t="str">
            <v>143-19</v>
          </cell>
          <cell r="D289">
            <v>1200000</v>
          </cell>
          <cell r="E289" t="str">
            <v>CUSHING</v>
          </cell>
        </row>
        <row r="290">
          <cell r="C290" t="str">
            <v>110-20</v>
          </cell>
          <cell r="D290">
            <v>1750000</v>
          </cell>
          <cell r="E290" t="str">
            <v>REBOLETTI</v>
          </cell>
        </row>
        <row r="291">
          <cell r="C291" t="str">
            <v>235-18</v>
          </cell>
          <cell r="D291">
            <v>1810000</v>
          </cell>
          <cell r="E291" t="str">
            <v>NEWELL</v>
          </cell>
        </row>
        <row r="292">
          <cell r="C292" t="str">
            <v>115-20</v>
          </cell>
          <cell r="D292">
            <v>1360000</v>
          </cell>
          <cell r="E292" t="str">
            <v>SANTIZO</v>
          </cell>
        </row>
        <row r="293">
          <cell r="C293" t="str">
            <v>111-19</v>
          </cell>
          <cell r="D293">
            <v>1100000</v>
          </cell>
          <cell r="E293" t="str">
            <v>GEBRETEKLE</v>
          </cell>
        </row>
        <row r="294">
          <cell r="C294" t="str">
            <v>221-19</v>
          </cell>
          <cell r="D294">
            <v>1830000</v>
          </cell>
          <cell r="E294" t="str">
            <v>YORK</v>
          </cell>
        </row>
        <row r="295">
          <cell r="C295" t="str">
            <v>115-19</v>
          </cell>
          <cell r="D295">
            <v>1200000</v>
          </cell>
          <cell r="E295" t="str">
            <v>CUSHING</v>
          </cell>
        </row>
        <row r="296">
          <cell r="C296" t="str">
            <v>132-19</v>
          </cell>
          <cell r="D296">
            <v>1110000</v>
          </cell>
          <cell r="E296" t="str">
            <v>STARKS</v>
          </cell>
        </row>
        <row r="297">
          <cell r="C297" t="str">
            <v>132-19</v>
          </cell>
          <cell r="D297">
            <v>1110000</v>
          </cell>
          <cell r="E297" t="str">
            <v>STARKS</v>
          </cell>
        </row>
        <row r="298">
          <cell r="C298" t="str">
            <v>128-19</v>
          </cell>
          <cell r="D298">
            <v>1300000</v>
          </cell>
          <cell r="E298" t="str">
            <v>LEVIN</v>
          </cell>
        </row>
        <row r="299">
          <cell r="C299" t="str">
            <v>140-19</v>
          </cell>
          <cell r="D299">
            <v>1100000</v>
          </cell>
          <cell r="E299" t="str">
            <v>GEBRETEKLE</v>
          </cell>
        </row>
        <row r="300">
          <cell r="C300" t="str">
            <v>133-19</v>
          </cell>
          <cell r="D300">
            <v>1430000</v>
          </cell>
          <cell r="E300" t="str">
            <v>LEDERHAUSE</v>
          </cell>
        </row>
        <row r="301">
          <cell r="C301" t="str">
            <v>161-19</v>
          </cell>
          <cell r="D301">
            <v>1090000</v>
          </cell>
          <cell r="E301" t="str">
            <v>SPECTOR</v>
          </cell>
        </row>
        <row r="302">
          <cell r="C302" t="str">
            <v>244-18</v>
          </cell>
          <cell r="D302">
            <v>1810000</v>
          </cell>
          <cell r="E302" t="str">
            <v>NEWELL</v>
          </cell>
        </row>
        <row r="303">
          <cell r="C303" t="str">
            <v>160-19</v>
          </cell>
          <cell r="D303">
            <v>1200000</v>
          </cell>
          <cell r="E303" t="str">
            <v>CUSHING</v>
          </cell>
        </row>
        <row r="304">
          <cell r="C304" t="str">
            <v>238-19</v>
          </cell>
          <cell r="D304">
            <v>1830000</v>
          </cell>
          <cell r="E304" t="str">
            <v>YORK</v>
          </cell>
        </row>
        <row r="305">
          <cell r="C305" t="str">
            <v>203-19</v>
          </cell>
          <cell r="D305">
            <v>1140000</v>
          </cell>
          <cell r="E305" t="str">
            <v>YOUNG</v>
          </cell>
        </row>
        <row r="306">
          <cell r="C306" t="str">
            <v>235-19</v>
          </cell>
          <cell r="D306">
            <v>1810000</v>
          </cell>
          <cell r="E306" t="str">
            <v>NEWELL</v>
          </cell>
        </row>
        <row r="307">
          <cell r="C307" t="str">
            <v>240-19</v>
          </cell>
          <cell r="D307">
            <v>1820000</v>
          </cell>
          <cell r="E307" t="str">
            <v>ADANE</v>
          </cell>
        </row>
        <row r="308">
          <cell r="C308" t="str">
            <v>204-19</v>
          </cell>
          <cell r="D308">
            <v>1140000</v>
          </cell>
          <cell r="E308" t="str">
            <v>YOUNG</v>
          </cell>
        </row>
        <row r="309">
          <cell r="C309" t="str">
            <v>107-20</v>
          </cell>
          <cell r="D309">
            <v>1110000</v>
          </cell>
          <cell r="E309" t="str">
            <v>STARKS</v>
          </cell>
        </row>
        <row r="310">
          <cell r="C310" t="str">
            <v>181-19</v>
          </cell>
          <cell r="D310">
            <v>880000</v>
          </cell>
          <cell r="E310" t="str">
            <v>STEWART</v>
          </cell>
        </row>
        <row r="311">
          <cell r="C311" t="str">
            <v>111-20</v>
          </cell>
          <cell r="D311">
            <v>1760000</v>
          </cell>
          <cell r="E311" t="str">
            <v>STRICKLAND</v>
          </cell>
        </row>
        <row r="312">
          <cell r="C312" t="str">
            <v>177-19</v>
          </cell>
          <cell r="D312">
            <v>1280000</v>
          </cell>
          <cell r="E312" t="str">
            <v>BARTLETT</v>
          </cell>
        </row>
        <row r="313">
          <cell r="C313" t="str">
            <v>204-19</v>
          </cell>
          <cell r="D313">
            <v>1140000</v>
          </cell>
          <cell r="E313" t="str">
            <v>YOUNG</v>
          </cell>
        </row>
        <row r="314">
          <cell r="C314" t="str">
            <v>167-19</v>
          </cell>
          <cell r="D314">
            <v>1770000</v>
          </cell>
          <cell r="E314" t="str">
            <v>BRUDER</v>
          </cell>
        </row>
        <row r="315">
          <cell r="C315" t="str">
            <v>216-19</v>
          </cell>
          <cell r="D315">
            <v>1770000</v>
          </cell>
          <cell r="E315" t="str">
            <v>BRUDER</v>
          </cell>
        </row>
        <row r="316">
          <cell r="C316" t="str">
            <v>163-19</v>
          </cell>
          <cell r="D316">
            <v>1780000</v>
          </cell>
          <cell r="E316" t="str">
            <v>DE LA ROSA</v>
          </cell>
        </row>
        <row r="317">
          <cell r="C317" t="str">
            <v>231-19</v>
          </cell>
          <cell r="D317">
            <v>1820000</v>
          </cell>
          <cell r="E317" t="str">
            <v>ADANE</v>
          </cell>
        </row>
        <row r="318">
          <cell r="C318" t="str">
            <v>240-18</v>
          </cell>
          <cell r="D318">
            <v>1820000</v>
          </cell>
          <cell r="E318" t="str">
            <v>ADANE</v>
          </cell>
        </row>
        <row r="319">
          <cell r="C319" t="str">
            <v>232-19</v>
          </cell>
          <cell r="D319">
            <v>1820000</v>
          </cell>
          <cell r="E319" t="str">
            <v>ADANE</v>
          </cell>
        </row>
        <row r="320">
          <cell r="C320" t="str">
            <v>103-20</v>
          </cell>
          <cell r="D320">
            <v>1480000</v>
          </cell>
          <cell r="E320" t="str">
            <v>STURGEON</v>
          </cell>
        </row>
        <row r="321">
          <cell r="C321" t="str">
            <v>117-20</v>
          </cell>
          <cell r="D321">
            <v>1480000</v>
          </cell>
          <cell r="E321" t="str">
            <v>STURGEON</v>
          </cell>
        </row>
        <row r="322">
          <cell r="C322" t="str">
            <v>204-19</v>
          </cell>
          <cell r="D322">
            <v>1140000</v>
          </cell>
          <cell r="E322" t="str">
            <v>YOUNG</v>
          </cell>
        </row>
        <row r="323">
          <cell r="C323" t="str">
            <v>200-19</v>
          </cell>
          <cell r="D323">
            <v>1780000</v>
          </cell>
          <cell r="E323" t="str">
            <v>DE LA ROSA</v>
          </cell>
        </row>
        <row r="324">
          <cell r="C324" t="str">
            <v>196-19</v>
          </cell>
          <cell r="D324">
            <v>880000</v>
          </cell>
          <cell r="E324" t="str">
            <v>STEWART</v>
          </cell>
        </row>
        <row r="325">
          <cell r="C325" t="str">
            <v>212-19</v>
          </cell>
          <cell r="D325">
            <v>1290000</v>
          </cell>
          <cell r="E325" t="str">
            <v>COOLAHAN</v>
          </cell>
        </row>
        <row r="326">
          <cell r="C326" t="str">
            <v>181-19</v>
          </cell>
          <cell r="D326">
            <v>880000</v>
          </cell>
          <cell r="E326" t="str">
            <v>STEWART</v>
          </cell>
        </row>
        <row r="327">
          <cell r="C327" t="str">
            <v>218-19</v>
          </cell>
          <cell r="D327">
            <v>1840000</v>
          </cell>
          <cell r="E327" t="str">
            <v>CANFIELD</v>
          </cell>
        </row>
        <row r="328">
          <cell r="C328" t="str">
            <v>173-19</v>
          </cell>
          <cell r="D328">
            <v>1140000</v>
          </cell>
          <cell r="E328" t="str">
            <v>YOUNG</v>
          </cell>
        </row>
        <row r="329">
          <cell r="C329" t="str">
            <v>218-19</v>
          </cell>
          <cell r="D329">
            <v>1840000</v>
          </cell>
          <cell r="E329" t="str">
            <v>CANFIELD</v>
          </cell>
        </row>
        <row r="330">
          <cell r="C330" t="str">
            <v>108-19</v>
          </cell>
          <cell r="D330">
            <v>1760000</v>
          </cell>
          <cell r="E330" t="str">
            <v>STRICKLAND</v>
          </cell>
        </row>
        <row r="331">
          <cell r="C331" t="str">
            <v>114-20</v>
          </cell>
          <cell r="D331">
            <v>1430000</v>
          </cell>
          <cell r="E331" t="str">
            <v>LEDERHAUSE</v>
          </cell>
        </row>
        <row r="332">
          <cell r="C332" t="str">
            <v>113-19</v>
          </cell>
          <cell r="D332">
            <v>1300000</v>
          </cell>
          <cell r="E332" t="str">
            <v>LEVIN</v>
          </cell>
        </row>
        <row r="333">
          <cell r="C333" t="str">
            <v>209-19</v>
          </cell>
          <cell r="D333">
            <v>1830000</v>
          </cell>
          <cell r="E333" t="str">
            <v>YORK</v>
          </cell>
        </row>
        <row r="334">
          <cell r="C334" t="str">
            <v>238-18</v>
          </cell>
          <cell r="D334">
            <v>1280000</v>
          </cell>
          <cell r="E334" t="str">
            <v>BARTLETT</v>
          </cell>
        </row>
        <row r="335">
          <cell r="C335" t="str">
            <v>219-19</v>
          </cell>
          <cell r="D335">
            <v>1810000</v>
          </cell>
          <cell r="E335" t="str">
            <v>NEWELL</v>
          </cell>
        </row>
        <row r="336">
          <cell r="C336" t="str">
            <v>232-18</v>
          </cell>
          <cell r="D336">
            <v>1820000</v>
          </cell>
          <cell r="E336" t="str">
            <v>ADANE</v>
          </cell>
        </row>
        <row r="337">
          <cell r="C337" t="str">
            <v>218-19</v>
          </cell>
          <cell r="D337">
            <v>1840000</v>
          </cell>
          <cell r="E337" t="str">
            <v>CANFIELD</v>
          </cell>
        </row>
        <row r="338">
          <cell r="C338" t="str">
            <v>227-18</v>
          </cell>
          <cell r="D338">
            <v>1810000</v>
          </cell>
          <cell r="E338" t="str">
            <v>NEWELL</v>
          </cell>
        </row>
        <row r="339">
          <cell r="C339" t="str">
            <v>223-19</v>
          </cell>
          <cell r="D339">
            <v>1820000</v>
          </cell>
          <cell r="E339" t="str">
            <v>ADANE</v>
          </cell>
        </row>
        <row r="340">
          <cell r="C340" t="str">
            <v>221-18</v>
          </cell>
          <cell r="D340">
            <v>1280000</v>
          </cell>
          <cell r="E340" t="str">
            <v>BARTLETT</v>
          </cell>
        </row>
        <row r="341">
          <cell r="C341" t="str">
            <v>227-19</v>
          </cell>
          <cell r="D341">
            <v>1810000</v>
          </cell>
          <cell r="E341" t="str">
            <v>NEWELL</v>
          </cell>
        </row>
        <row r="342">
          <cell r="C342" t="str">
            <v>151-19</v>
          </cell>
          <cell r="D342">
            <v>1800000</v>
          </cell>
          <cell r="E342" t="str">
            <v>CHANDLER</v>
          </cell>
        </row>
      </sheetData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231-04</v>
          </cell>
          <cell r="D1">
            <v>1750000</v>
          </cell>
          <cell r="E1" t="str">
            <v>REBOLETTI</v>
          </cell>
        </row>
        <row r="2">
          <cell r="C2" t="str">
            <v>131-05</v>
          </cell>
          <cell r="D2">
            <v>1110000</v>
          </cell>
          <cell r="E2" t="str">
            <v>STARKS</v>
          </cell>
        </row>
        <row r="3">
          <cell r="C3" t="str">
            <v>130-05</v>
          </cell>
          <cell r="D3">
            <v>1310000</v>
          </cell>
          <cell r="E3" t="str">
            <v>MALAVE</v>
          </cell>
        </row>
        <row r="4">
          <cell r="C4" t="str">
            <v>145-05</v>
          </cell>
          <cell r="D4">
            <v>1110000</v>
          </cell>
          <cell r="E4" t="str">
            <v>STARKS</v>
          </cell>
        </row>
        <row r="5">
          <cell r="C5" t="str">
            <v>124-05</v>
          </cell>
          <cell r="D5">
            <v>1810000</v>
          </cell>
          <cell r="E5" t="str">
            <v>NEWELL</v>
          </cell>
        </row>
        <row r="6">
          <cell r="C6" t="str">
            <v>152-05</v>
          </cell>
          <cell r="D6">
            <v>1810000</v>
          </cell>
          <cell r="E6" t="str">
            <v>NEWELL</v>
          </cell>
        </row>
        <row r="7">
          <cell r="C7" t="str">
            <v>154-05</v>
          </cell>
          <cell r="D7">
            <v>1830000</v>
          </cell>
          <cell r="E7" t="str">
            <v>YORK</v>
          </cell>
        </row>
        <row r="8">
          <cell r="C8" t="str">
            <v>158-05</v>
          </cell>
          <cell r="D8">
            <v>880000</v>
          </cell>
          <cell r="E8" t="str">
            <v>STEWART</v>
          </cell>
        </row>
        <row r="9">
          <cell r="C9" t="str">
            <v>165-05</v>
          </cell>
          <cell r="D9">
            <v>970000</v>
          </cell>
          <cell r="E9" t="str">
            <v>JACKSON</v>
          </cell>
        </row>
        <row r="10">
          <cell r="C10" t="str">
            <v>167-05</v>
          </cell>
          <cell r="D10">
            <v>1830000</v>
          </cell>
          <cell r="E10" t="str">
            <v>YORK</v>
          </cell>
        </row>
        <row r="11">
          <cell r="C11" t="str">
            <v>122-05</v>
          </cell>
          <cell r="D11">
            <v>1780000</v>
          </cell>
          <cell r="E11" t="str">
            <v>DE LA ROSA</v>
          </cell>
        </row>
        <row r="12">
          <cell r="C12" t="str">
            <v>162-05</v>
          </cell>
          <cell r="D12">
            <v>1090000</v>
          </cell>
          <cell r="E12" t="str">
            <v>SPECTOR</v>
          </cell>
        </row>
        <row r="13">
          <cell r="C13" t="str">
            <v>120-05</v>
          </cell>
          <cell r="D13">
            <v>1800000</v>
          </cell>
          <cell r="E13" t="str">
            <v>CHANDLER</v>
          </cell>
        </row>
        <row r="14">
          <cell r="C14" t="str">
            <v>169-05</v>
          </cell>
          <cell r="D14">
            <v>1140000</v>
          </cell>
          <cell r="E14" t="str">
            <v>YOUNG</v>
          </cell>
        </row>
        <row r="15">
          <cell r="C15" t="str">
            <v>121-05</v>
          </cell>
          <cell r="D15">
            <v>1780000</v>
          </cell>
          <cell r="E15" t="str">
            <v>DE LA ROSA</v>
          </cell>
        </row>
        <row r="16">
          <cell r="C16" t="str">
            <v>178-05</v>
          </cell>
          <cell r="D16">
            <v>890000</v>
          </cell>
          <cell r="E16" t="str">
            <v>LOZA</v>
          </cell>
        </row>
        <row r="17">
          <cell r="C17" t="str">
            <v>114-05</v>
          </cell>
          <cell r="D17">
            <v>1300000</v>
          </cell>
          <cell r="E17" t="str">
            <v>LEVIN</v>
          </cell>
        </row>
        <row r="18">
          <cell r="C18" t="str">
            <v>192-05</v>
          </cell>
          <cell r="D18">
            <v>890000</v>
          </cell>
          <cell r="E18" t="str">
            <v>LOZA</v>
          </cell>
        </row>
        <row r="19">
          <cell r="C19" t="str">
            <v>110-05</v>
          </cell>
          <cell r="D19">
            <v>1810000</v>
          </cell>
          <cell r="E19" t="str">
            <v>NEWELL</v>
          </cell>
        </row>
        <row r="20">
          <cell r="C20" t="str">
            <v>194-05</v>
          </cell>
          <cell r="D20">
            <v>970000</v>
          </cell>
          <cell r="E20" t="str">
            <v>JACKSON</v>
          </cell>
        </row>
        <row r="21">
          <cell r="C21" t="str">
            <v>304-05</v>
          </cell>
          <cell r="D21">
            <v>1800000</v>
          </cell>
          <cell r="E21" t="str">
            <v>CHANDLER</v>
          </cell>
        </row>
        <row r="22">
          <cell r="C22" t="str">
            <v>209-05</v>
          </cell>
          <cell r="D22">
            <v>1820000</v>
          </cell>
          <cell r="E22" t="str">
            <v>ADANE</v>
          </cell>
        </row>
        <row r="23">
          <cell r="C23" t="str">
            <v>237-04</v>
          </cell>
          <cell r="D23">
            <v>1280000</v>
          </cell>
          <cell r="E23" t="str">
            <v>BARTLETT</v>
          </cell>
        </row>
        <row r="24">
          <cell r="C24" t="str">
            <v>213-05</v>
          </cell>
          <cell r="D24">
            <v>1750000</v>
          </cell>
          <cell r="E24" t="str">
            <v>REBOLETTI</v>
          </cell>
        </row>
        <row r="25">
          <cell r="C25" t="str">
            <v>232-04</v>
          </cell>
          <cell r="D25">
            <v>1750000</v>
          </cell>
          <cell r="E25" t="str">
            <v>REBOLETTI</v>
          </cell>
        </row>
        <row r="26">
          <cell r="C26" t="str">
            <v>210-05</v>
          </cell>
          <cell r="D26">
            <v>1820000</v>
          </cell>
          <cell r="E26" t="str">
            <v>ADANE</v>
          </cell>
        </row>
        <row r="27">
          <cell r="C27" t="str">
            <v>222-04</v>
          </cell>
          <cell r="D27">
            <v>1280000</v>
          </cell>
          <cell r="E27" t="str">
            <v>BARTLETT</v>
          </cell>
        </row>
        <row r="28">
          <cell r="C28" t="str">
            <v>214-05</v>
          </cell>
          <cell r="D28">
            <v>1750000</v>
          </cell>
          <cell r="E28" t="str">
            <v>REBOLETTI</v>
          </cell>
        </row>
        <row r="29">
          <cell r="C29" t="str">
            <v>242-05</v>
          </cell>
          <cell r="D29">
            <v>1410000</v>
          </cell>
          <cell r="E29" t="str">
            <v>GOLIGHTLY</v>
          </cell>
        </row>
        <row r="30">
          <cell r="C30" t="str">
            <v>218-05</v>
          </cell>
          <cell r="D30">
            <v>1410000</v>
          </cell>
          <cell r="E30" t="str">
            <v>GOLIGHTLY</v>
          </cell>
        </row>
        <row r="31">
          <cell r="C31" t="str">
            <v>187-05</v>
          </cell>
          <cell r="D31">
            <v>1280000</v>
          </cell>
          <cell r="E31" t="str">
            <v>BARTLETT</v>
          </cell>
        </row>
        <row r="32">
          <cell r="C32" t="str">
            <v>225-05</v>
          </cell>
          <cell r="D32">
            <v>1410000</v>
          </cell>
          <cell r="E32" t="str">
            <v>GOLIGHTLY</v>
          </cell>
        </row>
        <row r="33">
          <cell r="C33" t="str">
            <v>180-05</v>
          </cell>
          <cell r="D33">
            <v>1290000</v>
          </cell>
          <cell r="E33" t="str">
            <v>COOLAHAN</v>
          </cell>
        </row>
        <row r="34">
          <cell r="C34" t="str">
            <v>230-05</v>
          </cell>
          <cell r="D34">
            <v>1820000</v>
          </cell>
          <cell r="E34" t="str">
            <v>ADANE</v>
          </cell>
        </row>
        <row r="35">
          <cell r="C35" t="str">
            <v>156-05</v>
          </cell>
          <cell r="D35">
            <v>1100000</v>
          </cell>
          <cell r="E35" t="str">
            <v>GEBRETEKLE</v>
          </cell>
        </row>
        <row r="36">
          <cell r="C36" t="str">
            <v>101-06</v>
          </cell>
          <cell r="D36">
            <v>1430000</v>
          </cell>
          <cell r="E36" t="str">
            <v>LEDERHAUSE</v>
          </cell>
        </row>
        <row r="37">
          <cell r="C37" t="str">
            <v>159-05</v>
          </cell>
          <cell r="D37">
            <v>1310000</v>
          </cell>
          <cell r="E37" t="str">
            <v>MALAVE</v>
          </cell>
        </row>
        <row r="38">
          <cell r="C38" t="str">
            <v>119-06</v>
          </cell>
          <cell r="D38">
            <v>1800000</v>
          </cell>
          <cell r="E38" t="str">
            <v>CHANDLER</v>
          </cell>
        </row>
        <row r="39">
          <cell r="C39" t="str">
            <v>142-05</v>
          </cell>
          <cell r="D39">
            <v>1300000</v>
          </cell>
          <cell r="E39" t="str">
            <v>LEVIN</v>
          </cell>
        </row>
        <row r="40">
          <cell r="C40" t="str">
            <v>109-06</v>
          </cell>
          <cell r="D40">
            <v>1200000</v>
          </cell>
          <cell r="E40" t="str">
            <v>CUSHING</v>
          </cell>
        </row>
        <row r="41">
          <cell r="C41" t="str">
            <v>130-05</v>
          </cell>
          <cell r="D41">
            <v>1310000</v>
          </cell>
          <cell r="E41" t="str">
            <v>MALAVE</v>
          </cell>
        </row>
        <row r="42">
          <cell r="C42" t="str">
            <v>105-06</v>
          </cell>
          <cell r="D42">
            <v>1800000</v>
          </cell>
          <cell r="E42" t="str">
            <v>CHANDLER</v>
          </cell>
        </row>
        <row r="43">
          <cell r="C43" t="str">
            <v>106-06</v>
          </cell>
          <cell r="D43">
            <v>1800000</v>
          </cell>
          <cell r="E43" t="str">
            <v>CHANDLER</v>
          </cell>
        </row>
        <row r="44">
          <cell r="C44" t="str">
            <v>110-06</v>
          </cell>
          <cell r="D44">
            <v>1200000</v>
          </cell>
          <cell r="E44" t="str">
            <v>CUSHING</v>
          </cell>
        </row>
        <row r="45">
          <cell r="C45" t="str">
            <v>214-05</v>
          </cell>
          <cell r="D45">
            <v>1750000</v>
          </cell>
          <cell r="E45" t="str">
            <v>REBOLETTI</v>
          </cell>
        </row>
        <row r="46">
          <cell r="C46" t="str">
            <v>119-06</v>
          </cell>
          <cell r="D46">
            <v>1800000</v>
          </cell>
          <cell r="E46" t="str">
            <v>CHANDLER</v>
          </cell>
        </row>
        <row r="47">
          <cell r="C47" t="str">
            <v>200-05</v>
          </cell>
          <cell r="D47">
            <v>880000</v>
          </cell>
          <cell r="E47" t="str">
            <v>STEWART</v>
          </cell>
        </row>
        <row r="48">
          <cell r="C48" t="str">
            <v>226-04</v>
          </cell>
          <cell r="D48">
            <v>1740000</v>
          </cell>
          <cell r="E48" t="str">
            <v>STORY</v>
          </cell>
        </row>
        <row r="49">
          <cell r="C49" t="str">
            <v>223-05</v>
          </cell>
          <cell r="D49">
            <v>1750000</v>
          </cell>
          <cell r="E49" t="str">
            <v>REBOLETTI</v>
          </cell>
        </row>
        <row r="50">
          <cell r="C50" t="str">
            <v>238-04</v>
          </cell>
          <cell r="D50">
            <v>1280000</v>
          </cell>
          <cell r="E50" t="str">
            <v>BARTLETT</v>
          </cell>
        </row>
        <row r="51">
          <cell r="C51" t="str">
            <v>221-05</v>
          </cell>
          <cell r="D51">
            <v>1820000</v>
          </cell>
          <cell r="E51" t="str">
            <v>ADANE</v>
          </cell>
        </row>
        <row r="52">
          <cell r="C52" t="str">
            <v>223-04</v>
          </cell>
          <cell r="D52">
            <v>1750000</v>
          </cell>
          <cell r="E52" t="str">
            <v>REBOLETTI</v>
          </cell>
        </row>
        <row r="53">
          <cell r="C53" t="str">
            <v>166-05</v>
          </cell>
          <cell r="D53">
            <v>970000</v>
          </cell>
          <cell r="E53" t="str">
            <v>JACKSON</v>
          </cell>
        </row>
        <row r="54">
          <cell r="C54" t="str">
            <v>243-04</v>
          </cell>
          <cell r="D54">
            <v>1760000</v>
          </cell>
          <cell r="E54" t="str">
            <v>STRICKLAND</v>
          </cell>
        </row>
        <row r="55">
          <cell r="C55" t="str">
            <v>164-05</v>
          </cell>
          <cell r="D55">
            <v>890000</v>
          </cell>
          <cell r="E55" t="str">
            <v>LOZA</v>
          </cell>
        </row>
        <row r="56">
          <cell r="C56" t="str">
            <v>227-04</v>
          </cell>
          <cell r="D56">
            <v>1760000</v>
          </cell>
          <cell r="E56" t="str">
            <v>STRICKLAND</v>
          </cell>
        </row>
        <row r="57">
          <cell r="C57" t="str">
            <v>134-05</v>
          </cell>
          <cell r="D57">
            <v>1800000</v>
          </cell>
          <cell r="E57" t="str">
            <v>CHANDLER</v>
          </cell>
        </row>
        <row r="58">
          <cell r="C58" t="str">
            <v>220-04</v>
          </cell>
          <cell r="D58">
            <v>1760000</v>
          </cell>
          <cell r="E58" t="str">
            <v>STRICKLAND</v>
          </cell>
        </row>
        <row r="59">
          <cell r="C59" t="str">
            <v>217-05</v>
          </cell>
          <cell r="D59">
            <v>1410000</v>
          </cell>
          <cell r="E59" t="str">
            <v>GOLIGHTLY</v>
          </cell>
        </row>
        <row r="60">
          <cell r="C60" t="str">
            <v>101-05</v>
          </cell>
          <cell r="D60">
            <v>1300000</v>
          </cell>
          <cell r="E60" t="str">
            <v>LEVIN</v>
          </cell>
        </row>
        <row r="61">
          <cell r="C61" t="str">
            <v>196-05</v>
          </cell>
          <cell r="D61">
            <v>1830000</v>
          </cell>
          <cell r="E61" t="str">
            <v>YORK</v>
          </cell>
        </row>
        <row r="62">
          <cell r="C62" t="str">
            <v>117-05</v>
          </cell>
          <cell r="D62">
            <v>1110000</v>
          </cell>
          <cell r="E62" t="str">
            <v>STARKS</v>
          </cell>
        </row>
        <row r="63">
          <cell r="C63" t="str">
            <v>194-05</v>
          </cell>
          <cell r="D63">
            <v>970000</v>
          </cell>
          <cell r="E63" t="str">
            <v>JACKSON</v>
          </cell>
        </row>
        <row r="64">
          <cell r="C64" t="str">
            <v>119-05</v>
          </cell>
          <cell r="D64">
            <v>1800000</v>
          </cell>
          <cell r="E64" t="str">
            <v>CHANDLER</v>
          </cell>
        </row>
        <row r="65">
          <cell r="C65" t="str">
            <v>191-05</v>
          </cell>
          <cell r="D65">
            <v>890000</v>
          </cell>
          <cell r="E65" t="str">
            <v>LOZA</v>
          </cell>
        </row>
        <row r="66">
          <cell r="C66" t="str">
            <v>123-05</v>
          </cell>
          <cell r="D66">
            <v>1810000</v>
          </cell>
          <cell r="E66" t="str">
            <v>NEWELL</v>
          </cell>
        </row>
        <row r="67">
          <cell r="C67" t="str">
            <v>139-05</v>
          </cell>
          <cell r="D67">
            <v>1770000</v>
          </cell>
          <cell r="E67" t="str">
            <v>BRUDER</v>
          </cell>
        </row>
        <row r="68">
          <cell r="C68" t="str">
            <v>127-05</v>
          </cell>
          <cell r="D68">
            <v>1300000</v>
          </cell>
          <cell r="E68" t="str">
            <v>LEVIN</v>
          </cell>
        </row>
        <row r="69">
          <cell r="C69" t="str">
            <v>126-05</v>
          </cell>
          <cell r="D69">
            <v>1770000</v>
          </cell>
          <cell r="E69" t="str">
            <v>BRUDER</v>
          </cell>
        </row>
        <row r="70">
          <cell r="C70" t="str">
            <v>128-05</v>
          </cell>
          <cell r="D70">
            <v>1300000</v>
          </cell>
          <cell r="E70" t="str">
            <v>LEVIN</v>
          </cell>
        </row>
        <row r="71">
          <cell r="C71" t="str">
            <v>123-06</v>
          </cell>
          <cell r="D71">
            <v>1200000</v>
          </cell>
          <cell r="E71" t="str">
            <v>CUSHING</v>
          </cell>
        </row>
        <row r="72">
          <cell r="C72" t="str">
            <v>135-05</v>
          </cell>
          <cell r="D72">
            <v>1170000</v>
          </cell>
          <cell r="E72" t="str">
            <v>COOPER</v>
          </cell>
        </row>
        <row r="73">
          <cell r="C73" t="str">
            <v>116-06</v>
          </cell>
          <cell r="D73">
            <v>1360000</v>
          </cell>
          <cell r="E73" t="str">
            <v>SANTIZO</v>
          </cell>
        </row>
        <row r="74">
          <cell r="C74" t="str">
            <v>132-05</v>
          </cell>
          <cell r="D74">
            <v>1110000</v>
          </cell>
          <cell r="E74" t="str">
            <v>STARKS</v>
          </cell>
        </row>
        <row r="75">
          <cell r="C75" t="str">
            <v>237-05</v>
          </cell>
          <cell r="D75">
            <v>1820000</v>
          </cell>
          <cell r="E75" t="str">
            <v>ADANE</v>
          </cell>
        </row>
        <row r="76">
          <cell r="C76" t="str">
            <v>228-04</v>
          </cell>
          <cell r="D76">
            <v>1760000</v>
          </cell>
          <cell r="E76" t="str">
            <v>STRICKLAND</v>
          </cell>
        </row>
        <row r="77">
          <cell r="C77" t="str">
            <v>227-05</v>
          </cell>
          <cell r="D77">
            <v>1760000</v>
          </cell>
          <cell r="E77" t="str">
            <v>STRICKLAND</v>
          </cell>
        </row>
        <row r="78">
          <cell r="C78" t="str">
            <v>147-05</v>
          </cell>
          <cell r="D78">
            <v>1800000</v>
          </cell>
          <cell r="E78" t="str">
            <v>CHANDLER</v>
          </cell>
        </row>
        <row r="79">
          <cell r="C79" t="str">
            <v>205-05</v>
          </cell>
          <cell r="D79">
            <v>890000</v>
          </cell>
          <cell r="E79" t="str">
            <v>LOZA</v>
          </cell>
        </row>
        <row r="80">
          <cell r="C80" t="str">
            <v>197-05</v>
          </cell>
          <cell r="D80">
            <v>1140000</v>
          </cell>
          <cell r="E80" t="str">
            <v>YOUNG</v>
          </cell>
        </row>
        <row r="81">
          <cell r="C81" t="str">
            <v>201-05</v>
          </cell>
          <cell r="D81">
            <v>1280000</v>
          </cell>
          <cell r="E81" t="str">
            <v>BARTLETT</v>
          </cell>
        </row>
        <row r="82">
          <cell r="C82" t="str">
            <v>127-06</v>
          </cell>
          <cell r="D82">
            <v>1430000</v>
          </cell>
          <cell r="E82" t="str">
            <v>LEDERHAUSE</v>
          </cell>
        </row>
        <row r="83">
          <cell r="C83" t="str">
            <v>190-05</v>
          </cell>
          <cell r="D83">
            <v>1090000</v>
          </cell>
          <cell r="E83" t="str">
            <v>SPECTOR</v>
          </cell>
        </row>
        <row r="84">
          <cell r="C84" t="str">
            <v>160-05</v>
          </cell>
          <cell r="D84">
            <v>1310000</v>
          </cell>
          <cell r="E84" t="str">
            <v>MALAVE</v>
          </cell>
        </row>
        <row r="85">
          <cell r="C85" t="str">
            <v>186-05</v>
          </cell>
          <cell r="D85">
            <v>880000</v>
          </cell>
          <cell r="E85" t="str">
            <v>STEWART</v>
          </cell>
        </row>
        <row r="86">
          <cell r="C86" t="str">
            <v>177-05</v>
          </cell>
          <cell r="D86">
            <v>890000</v>
          </cell>
          <cell r="E86" t="str">
            <v>LOZA</v>
          </cell>
        </row>
        <row r="87">
          <cell r="C87" t="str">
            <v>184-05</v>
          </cell>
          <cell r="D87">
            <v>1140000</v>
          </cell>
          <cell r="E87" t="str">
            <v>YOUNG</v>
          </cell>
        </row>
        <row r="88">
          <cell r="C88" t="str">
            <v>189-05</v>
          </cell>
          <cell r="D88">
            <v>1090000</v>
          </cell>
          <cell r="E88" t="str">
            <v>SPECTOR</v>
          </cell>
        </row>
        <row r="89">
          <cell r="C89" t="str">
            <v>182-05</v>
          </cell>
          <cell r="D89">
            <v>1830000</v>
          </cell>
          <cell r="E89" t="str">
            <v>YORK</v>
          </cell>
        </row>
        <row r="90">
          <cell r="C90" t="str">
            <v>204-05</v>
          </cell>
          <cell r="D90">
            <v>1090000</v>
          </cell>
          <cell r="E90" t="str">
            <v>SPECTOR</v>
          </cell>
        </row>
        <row r="91">
          <cell r="C91" t="str">
            <v>110-05</v>
          </cell>
          <cell r="D91">
            <v>1810000</v>
          </cell>
          <cell r="E91" t="str">
            <v>NEWELL</v>
          </cell>
        </row>
        <row r="92">
          <cell r="C92" t="str">
            <v>218-05</v>
          </cell>
          <cell r="D92">
            <v>1410000</v>
          </cell>
          <cell r="E92" t="str">
            <v>GOLIGHTLY</v>
          </cell>
        </row>
        <row r="93">
          <cell r="C93" t="str">
            <v>112-05</v>
          </cell>
          <cell r="D93">
            <v>1770000</v>
          </cell>
          <cell r="E93" t="str">
            <v>BRUDER</v>
          </cell>
        </row>
        <row r="94">
          <cell r="C94" t="str">
            <v>240-05</v>
          </cell>
          <cell r="D94">
            <v>1750000</v>
          </cell>
          <cell r="E94" t="str">
            <v>REBOLETTI</v>
          </cell>
        </row>
        <row r="95">
          <cell r="C95" t="str">
            <v>113-05</v>
          </cell>
          <cell r="D95">
            <v>1300000</v>
          </cell>
          <cell r="E95" t="str">
            <v>LEVIN</v>
          </cell>
        </row>
        <row r="96">
          <cell r="C96" t="str">
            <v>244-05</v>
          </cell>
          <cell r="D96">
            <v>1760000</v>
          </cell>
          <cell r="E96" t="str">
            <v>STRICKLAND</v>
          </cell>
        </row>
        <row r="97">
          <cell r="C97" t="str">
            <v>111-05</v>
          </cell>
          <cell r="D97">
            <v>1100000</v>
          </cell>
          <cell r="E97" t="str">
            <v>GEBRETEKLE</v>
          </cell>
        </row>
        <row r="98">
          <cell r="C98" t="str">
            <v>199-05</v>
          </cell>
          <cell r="D98">
            <v>880000</v>
          </cell>
          <cell r="E98" t="str">
            <v>STEWART</v>
          </cell>
        </row>
        <row r="99">
          <cell r="C99" t="str">
            <v>102-05</v>
          </cell>
          <cell r="D99">
            <v>1300000</v>
          </cell>
          <cell r="E99" t="str">
            <v>LEVIN</v>
          </cell>
        </row>
        <row r="100">
          <cell r="C100" t="str">
            <v>226-05</v>
          </cell>
          <cell r="D100">
            <v>1410000</v>
          </cell>
          <cell r="E100" t="str">
            <v>GOLIGHTLY</v>
          </cell>
        </row>
        <row r="101">
          <cell r="C101" t="str">
            <v>101-05</v>
          </cell>
          <cell r="D101">
            <v>1300000</v>
          </cell>
          <cell r="E101" t="str">
            <v>LEVIN</v>
          </cell>
        </row>
        <row r="102">
          <cell r="C102" t="str">
            <v>102-06</v>
          </cell>
          <cell r="D102">
            <v>1430000</v>
          </cell>
          <cell r="E102" t="str">
            <v>LEDERHAUSE</v>
          </cell>
        </row>
        <row r="103">
          <cell r="C103" t="str">
            <v>240-04</v>
          </cell>
          <cell r="D103">
            <v>1750000</v>
          </cell>
          <cell r="E103" t="str">
            <v>REBOLETTI</v>
          </cell>
        </row>
        <row r="104">
          <cell r="C104" t="str">
            <v>107-06</v>
          </cell>
          <cell r="D104">
            <v>1110000</v>
          </cell>
          <cell r="E104" t="str">
            <v>STARKS</v>
          </cell>
        </row>
        <row r="105">
          <cell r="C105" t="str">
            <v>241-04</v>
          </cell>
          <cell r="D105">
            <v>1740000</v>
          </cell>
          <cell r="E105" t="str">
            <v>STORY</v>
          </cell>
        </row>
        <row r="106">
          <cell r="C106" t="str">
            <v>170-05</v>
          </cell>
          <cell r="D106">
            <v>1140000</v>
          </cell>
          <cell r="E106" t="str">
            <v>YOUNG</v>
          </cell>
        </row>
        <row r="107">
          <cell r="C107" t="str">
            <v>239-04</v>
          </cell>
          <cell r="D107">
            <v>1750000</v>
          </cell>
          <cell r="E107" t="str">
            <v>REBOLETTI</v>
          </cell>
        </row>
        <row r="108">
          <cell r="C108" t="str">
            <v>181-05</v>
          </cell>
          <cell r="D108">
            <v>1830000</v>
          </cell>
          <cell r="E108" t="str">
            <v>YORK</v>
          </cell>
        </row>
        <row r="109">
          <cell r="C109" t="str">
            <v>234-04</v>
          </cell>
          <cell r="D109">
            <v>1740000</v>
          </cell>
          <cell r="E109" t="str">
            <v>STORY</v>
          </cell>
        </row>
        <row r="110">
          <cell r="C110" t="str">
            <v>188-05</v>
          </cell>
          <cell r="D110">
            <v>1280000</v>
          </cell>
          <cell r="E110" t="str">
            <v>BARTLETT</v>
          </cell>
        </row>
        <row r="111">
          <cell r="C111" t="str">
            <v>103-06</v>
          </cell>
          <cell r="D111">
            <v>1770000</v>
          </cell>
          <cell r="E111" t="str">
            <v>BRUDER</v>
          </cell>
        </row>
        <row r="112">
          <cell r="C112" t="str">
            <v>206-05</v>
          </cell>
          <cell r="D112">
            <v>890000</v>
          </cell>
          <cell r="E112" t="str">
            <v>LOZA</v>
          </cell>
        </row>
        <row r="113">
          <cell r="C113" t="str">
            <v>231-05</v>
          </cell>
          <cell r="D113">
            <v>1750000</v>
          </cell>
          <cell r="E113" t="str">
            <v>REBOLETTI</v>
          </cell>
        </row>
        <row r="114">
          <cell r="C114" t="str">
            <v>216-05</v>
          </cell>
          <cell r="D114">
            <v>1280000</v>
          </cell>
          <cell r="E114" t="str">
            <v>BARTLETT</v>
          </cell>
        </row>
        <row r="115">
          <cell r="C115" t="str">
            <v>224-05</v>
          </cell>
          <cell r="D115">
            <v>1750000</v>
          </cell>
          <cell r="E115" t="str">
            <v>REBOLETTI</v>
          </cell>
        </row>
        <row r="116">
          <cell r="C116" t="str">
            <v>220-05</v>
          </cell>
          <cell r="D116">
            <v>1760000</v>
          </cell>
          <cell r="E116" t="str">
            <v>STRICKLAND</v>
          </cell>
        </row>
        <row r="117">
          <cell r="C117" t="str">
            <v>222-05</v>
          </cell>
          <cell r="D117">
            <v>1820000</v>
          </cell>
          <cell r="E117" t="str">
            <v>ADANE</v>
          </cell>
        </row>
        <row r="118">
          <cell r="C118" t="str">
            <v>241-05</v>
          </cell>
          <cell r="D118">
            <v>1410000</v>
          </cell>
          <cell r="E118" t="str">
            <v>GOLIGHTLY</v>
          </cell>
        </row>
        <row r="119">
          <cell r="C119" t="str">
            <v>214-05</v>
          </cell>
          <cell r="D119">
            <v>1750000</v>
          </cell>
          <cell r="E119" t="str">
            <v>REBOLETTI</v>
          </cell>
        </row>
        <row r="120">
          <cell r="C120" t="str">
            <v>111-06</v>
          </cell>
          <cell r="D120">
            <v>1100000</v>
          </cell>
          <cell r="E120" t="str">
            <v>GEBRETEKLE</v>
          </cell>
        </row>
        <row r="121">
          <cell r="C121" t="str">
            <v>208-05</v>
          </cell>
          <cell r="D121">
            <v>970000</v>
          </cell>
          <cell r="E121" t="str">
            <v>JACKSON</v>
          </cell>
        </row>
        <row r="122">
          <cell r="C122" t="str">
            <v>118-06</v>
          </cell>
          <cell r="D122">
            <v>1770000</v>
          </cell>
          <cell r="E122" t="str">
            <v>BRUDER</v>
          </cell>
        </row>
        <row r="123">
          <cell r="C123" t="str">
            <v>211-05</v>
          </cell>
          <cell r="D123">
            <v>1140000</v>
          </cell>
          <cell r="E123" t="str">
            <v>YOUNG</v>
          </cell>
        </row>
        <row r="124">
          <cell r="C124" t="str">
            <v>120-06</v>
          </cell>
          <cell r="D124">
            <v>1110000</v>
          </cell>
          <cell r="E124" t="str">
            <v>STARKS</v>
          </cell>
        </row>
        <row r="125">
          <cell r="C125" t="str">
            <v>106-06</v>
          </cell>
          <cell r="D125">
            <v>1800000</v>
          </cell>
          <cell r="E125" t="str">
            <v>CHANDLER</v>
          </cell>
        </row>
        <row r="126">
          <cell r="C126" t="str">
            <v>144-05</v>
          </cell>
          <cell r="D126">
            <v>1310000</v>
          </cell>
          <cell r="E126" t="str">
            <v>MALAVE</v>
          </cell>
        </row>
        <row r="127">
          <cell r="C127" t="str">
            <v>235-05</v>
          </cell>
          <cell r="D127">
            <v>1760000</v>
          </cell>
          <cell r="E127" t="str">
            <v>STRICKLAND</v>
          </cell>
        </row>
        <row r="128">
          <cell r="C128" t="str">
            <v>173-05</v>
          </cell>
          <cell r="D128">
            <v>1280000</v>
          </cell>
          <cell r="E128" t="str">
            <v>BARTLETT</v>
          </cell>
        </row>
        <row r="129">
          <cell r="C129" t="str">
            <v>120-06</v>
          </cell>
          <cell r="D129">
            <v>1110000</v>
          </cell>
          <cell r="E129" t="str">
            <v>STARKS</v>
          </cell>
        </row>
        <row r="130">
          <cell r="C130" t="str">
            <v>195-05</v>
          </cell>
          <cell r="D130">
            <v>1830000</v>
          </cell>
          <cell r="E130" t="str">
            <v>YORK</v>
          </cell>
        </row>
        <row r="131">
          <cell r="C131" t="str">
            <v>115-06</v>
          </cell>
          <cell r="D131">
            <v>1360000</v>
          </cell>
          <cell r="E131" t="str">
            <v>SANTIZO</v>
          </cell>
        </row>
        <row r="132">
          <cell r="C132" t="str">
            <v>232-05</v>
          </cell>
          <cell r="D132">
            <v>1750000</v>
          </cell>
          <cell r="E132" t="str">
            <v>REBOLETTI</v>
          </cell>
        </row>
        <row r="133">
          <cell r="C133" t="str">
            <v>113-06</v>
          </cell>
          <cell r="D133">
            <v>1430000</v>
          </cell>
          <cell r="E133" t="str">
            <v>LEDERHAUSE</v>
          </cell>
        </row>
        <row r="134">
          <cell r="C134" t="str">
            <v>105-06</v>
          </cell>
          <cell r="D134">
            <v>1800000</v>
          </cell>
          <cell r="E134" t="str">
            <v>CHANDLER</v>
          </cell>
        </row>
        <row r="135">
          <cell r="C135" t="str">
            <v>238-05</v>
          </cell>
          <cell r="D135">
            <v>1820000</v>
          </cell>
          <cell r="E135" t="str">
            <v>ADANE</v>
          </cell>
        </row>
        <row r="136">
          <cell r="C136" t="str">
            <v>104-06</v>
          </cell>
          <cell r="D136">
            <v>1770000</v>
          </cell>
          <cell r="E136" t="str">
            <v>BRUDER</v>
          </cell>
        </row>
        <row r="137">
          <cell r="C137" t="str">
            <v>219-05</v>
          </cell>
          <cell r="D137">
            <v>1760000</v>
          </cell>
          <cell r="E137" t="str">
            <v>STRICKLAND</v>
          </cell>
        </row>
        <row r="138">
          <cell r="C138" t="str">
            <v>121-06</v>
          </cell>
          <cell r="D138">
            <v>1110000</v>
          </cell>
          <cell r="E138" t="str">
            <v>STARKS</v>
          </cell>
        </row>
        <row r="139">
          <cell r="C139" t="str">
            <v>233-05</v>
          </cell>
          <cell r="D139">
            <v>1410000</v>
          </cell>
          <cell r="E139" t="str">
            <v>GOLIGHTLY</v>
          </cell>
        </row>
        <row r="140">
          <cell r="C140" t="str">
            <v>125-06</v>
          </cell>
          <cell r="D140">
            <v>1100000</v>
          </cell>
          <cell r="E140" t="str">
            <v>GEBRETEKLE</v>
          </cell>
        </row>
        <row r="141">
          <cell r="C141" t="str">
            <v>229-05</v>
          </cell>
          <cell r="D141">
            <v>1820000</v>
          </cell>
          <cell r="E141" t="str">
            <v>ADANE</v>
          </cell>
        </row>
        <row r="142">
          <cell r="C142" t="str">
            <v>229-04</v>
          </cell>
          <cell r="D142">
            <v>1280000</v>
          </cell>
          <cell r="E142" t="str">
            <v>BARTLETT</v>
          </cell>
        </row>
        <row r="143">
          <cell r="C143" t="str">
            <v>119-06</v>
          </cell>
          <cell r="D143">
            <v>1800000</v>
          </cell>
          <cell r="E143" t="str">
            <v>CHANDLER</v>
          </cell>
        </row>
        <row r="144">
          <cell r="C144" t="str">
            <v>242-04</v>
          </cell>
          <cell r="D144">
            <v>1740000</v>
          </cell>
          <cell r="E144" t="str">
            <v>STORY</v>
          </cell>
        </row>
        <row r="145">
          <cell r="C145" t="str">
            <v>117-06</v>
          </cell>
          <cell r="D145">
            <v>1770000</v>
          </cell>
          <cell r="E145" t="str">
            <v>BRUDER</v>
          </cell>
        </row>
        <row r="146">
          <cell r="C146" t="str">
            <v>137-05</v>
          </cell>
          <cell r="D146">
            <v>1810000</v>
          </cell>
          <cell r="E146" t="str">
            <v>NEWELL</v>
          </cell>
        </row>
        <row r="147">
          <cell r="C147" t="str">
            <v>243-05</v>
          </cell>
          <cell r="D147">
            <v>1760000</v>
          </cell>
          <cell r="E147" t="str">
            <v>STRICKLAND</v>
          </cell>
        </row>
        <row r="148">
          <cell r="C148" t="str">
            <v>138-05</v>
          </cell>
          <cell r="D148">
            <v>1810000</v>
          </cell>
          <cell r="E148" t="str">
            <v>NEWELL</v>
          </cell>
        </row>
        <row r="149">
          <cell r="C149" t="str">
            <v>239-05</v>
          </cell>
          <cell r="D149">
            <v>1750000</v>
          </cell>
          <cell r="E149" t="str">
            <v>REBOLETTI</v>
          </cell>
        </row>
        <row r="150">
          <cell r="C150" t="str">
            <v>168-05</v>
          </cell>
          <cell r="D150">
            <v>1830000</v>
          </cell>
          <cell r="E150" t="str">
            <v>YORK</v>
          </cell>
        </row>
        <row r="151">
          <cell r="C151" t="str">
            <v>234-05</v>
          </cell>
          <cell r="D151">
            <v>1410000</v>
          </cell>
          <cell r="E151" t="str">
            <v>GOLIGHTLY</v>
          </cell>
        </row>
        <row r="152">
          <cell r="C152" t="str">
            <v>225-04</v>
          </cell>
          <cell r="D152">
            <v>1740000</v>
          </cell>
          <cell r="E152" t="str">
            <v>STORY</v>
          </cell>
        </row>
        <row r="153">
          <cell r="C153" t="str">
            <v>232-05</v>
          </cell>
          <cell r="D153">
            <v>1750000</v>
          </cell>
          <cell r="E153" t="str">
            <v>REBOLETTI</v>
          </cell>
        </row>
        <row r="154">
          <cell r="C154" t="str">
            <v>230-04</v>
          </cell>
          <cell r="D154">
            <v>1280000</v>
          </cell>
          <cell r="E154" t="str">
            <v>BARTLETT</v>
          </cell>
        </row>
        <row r="155">
          <cell r="C155" t="str">
            <v>212-05</v>
          </cell>
          <cell r="D155">
            <v>1140000</v>
          </cell>
          <cell r="E155" t="str">
            <v>YOUNG</v>
          </cell>
        </row>
        <row r="156">
          <cell r="C156" t="str">
            <v>104-05</v>
          </cell>
          <cell r="D156">
            <v>1110000</v>
          </cell>
          <cell r="E156" t="str">
            <v>STARKS</v>
          </cell>
        </row>
        <row r="157">
          <cell r="C157" t="str">
            <v>215-05</v>
          </cell>
          <cell r="D157">
            <v>1280000</v>
          </cell>
          <cell r="E157" t="str">
            <v>BARTLETT</v>
          </cell>
        </row>
        <row r="158">
          <cell r="C158" t="str">
            <v>116-05</v>
          </cell>
          <cell r="D158">
            <v>1310000</v>
          </cell>
          <cell r="E158" t="str">
            <v>MALAVE</v>
          </cell>
        </row>
        <row r="159">
          <cell r="C159" t="str">
            <v>183-05</v>
          </cell>
          <cell r="D159">
            <v>1140000</v>
          </cell>
          <cell r="E159" t="str">
            <v>YOUNG</v>
          </cell>
        </row>
        <row r="160">
          <cell r="C160" t="str">
            <v>143-05</v>
          </cell>
          <cell r="D160">
            <v>1310000</v>
          </cell>
          <cell r="E160" t="str">
            <v>MALAVE</v>
          </cell>
        </row>
        <row r="161">
          <cell r="C161" t="str">
            <v>140-05</v>
          </cell>
          <cell r="D161">
            <v>1770000</v>
          </cell>
          <cell r="E161" t="str">
            <v>BRUDER</v>
          </cell>
        </row>
        <row r="162">
          <cell r="C162" t="str">
            <v>244-04</v>
          </cell>
          <cell r="D162">
            <v>1760000</v>
          </cell>
          <cell r="E162" t="str">
            <v>STRICKLAND</v>
          </cell>
        </row>
        <row r="163">
          <cell r="C163" t="str">
            <v>115-05</v>
          </cell>
          <cell r="D163">
            <v>1310000</v>
          </cell>
          <cell r="E163" t="str">
            <v>MALAVE</v>
          </cell>
        </row>
        <row r="164">
          <cell r="C164" t="str">
            <v>101-05</v>
          </cell>
          <cell r="D164">
            <v>1300000</v>
          </cell>
          <cell r="E164" t="str">
            <v>LEVIN</v>
          </cell>
        </row>
        <row r="165">
          <cell r="C165" t="str">
            <v>108-05</v>
          </cell>
          <cell r="D165">
            <v>1780000</v>
          </cell>
          <cell r="E165" t="str">
            <v>DE LA ROSA</v>
          </cell>
        </row>
        <row r="166">
          <cell r="C166" t="str">
            <v>150-05</v>
          </cell>
          <cell r="D166">
            <v>1780000</v>
          </cell>
          <cell r="E166" t="str">
            <v>DE LA ROSA</v>
          </cell>
        </row>
        <row r="167">
          <cell r="C167" t="str">
            <v>233-04</v>
          </cell>
          <cell r="D167">
            <v>1740000</v>
          </cell>
          <cell r="E167" t="str">
            <v>STORY</v>
          </cell>
        </row>
        <row r="168">
          <cell r="C168" t="str">
            <v>125-05</v>
          </cell>
          <cell r="D168">
            <v>1770000</v>
          </cell>
          <cell r="E168" t="str">
            <v>BRUDER</v>
          </cell>
        </row>
        <row r="169">
          <cell r="C169" t="str">
            <v>163-05</v>
          </cell>
          <cell r="D169">
            <v>890000</v>
          </cell>
          <cell r="E169" t="str">
            <v>LOZA</v>
          </cell>
        </row>
        <row r="170">
          <cell r="C170" t="str">
            <v>171-05</v>
          </cell>
          <cell r="D170">
            <v>880000</v>
          </cell>
          <cell r="E170" t="str">
            <v>STEWART</v>
          </cell>
        </row>
        <row r="171">
          <cell r="C171" t="str">
            <v>157-05</v>
          </cell>
          <cell r="D171">
            <v>880000</v>
          </cell>
          <cell r="E171" t="str">
            <v>STEWART</v>
          </cell>
        </row>
        <row r="172">
          <cell r="C172" t="str">
            <v>172-05</v>
          </cell>
          <cell r="D172">
            <v>880000</v>
          </cell>
          <cell r="E172" t="str">
            <v>STEWART</v>
          </cell>
        </row>
        <row r="173">
          <cell r="C173" t="str">
            <v>141-05</v>
          </cell>
          <cell r="D173">
            <v>1300000</v>
          </cell>
          <cell r="E173" t="str">
            <v>LEVIN</v>
          </cell>
        </row>
        <row r="174">
          <cell r="C174" t="str">
            <v>103-05</v>
          </cell>
          <cell r="D174">
            <v>1110000</v>
          </cell>
          <cell r="E174" t="str">
            <v>STARKS</v>
          </cell>
        </row>
        <row r="175">
          <cell r="C175" t="str">
            <v>129-05</v>
          </cell>
          <cell r="D175">
            <v>1310000</v>
          </cell>
          <cell r="E175" t="str">
            <v>MALAVE</v>
          </cell>
        </row>
        <row r="176">
          <cell r="C176" t="str">
            <v>236-04</v>
          </cell>
          <cell r="D176">
            <v>1760000</v>
          </cell>
          <cell r="E176" t="str">
            <v>STRICKLAND</v>
          </cell>
        </row>
        <row r="177">
          <cell r="C177" t="str">
            <v>193-05</v>
          </cell>
          <cell r="D177">
            <v>970000</v>
          </cell>
          <cell r="E177" t="str">
            <v>JACKSON</v>
          </cell>
        </row>
        <row r="178">
          <cell r="C178" t="str">
            <v>105-05</v>
          </cell>
          <cell r="D178">
            <v>1800000</v>
          </cell>
          <cell r="E178" t="str">
            <v>CHANDLER</v>
          </cell>
        </row>
        <row r="179">
          <cell r="C179" t="str">
            <v>185-05</v>
          </cell>
          <cell r="D179">
            <v>880000</v>
          </cell>
          <cell r="E179" t="str">
            <v>STEWART</v>
          </cell>
        </row>
        <row r="180">
          <cell r="C180" t="str">
            <v>136-05</v>
          </cell>
          <cell r="D180">
            <v>1170000</v>
          </cell>
          <cell r="E180" t="str">
            <v>COOPER</v>
          </cell>
        </row>
        <row r="181">
          <cell r="C181" t="str">
            <v>161-05</v>
          </cell>
          <cell r="D181">
            <v>1090000</v>
          </cell>
          <cell r="E181" t="str">
            <v>SPECTOR</v>
          </cell>
        </row>
        <row r="182">
          <cell r="C182" t="str">
            <v>176-05</v>
          </cell>
          <cell r="D182">
            <v>1090000</v>
          </cell>
          <cell r="E182" t="str">
            <v>SPECTOR</v>
          </cell>
        </row>
        <row r="183">
          <cell r="C183" t="str">
            <v>146-05</v>
          </cell>
          <cell r="D183">
            <v>1110000</v>
          </cell>
          <cell r="E183" t="str">
            <v>STARKS</v>
          </cell>
        </row>
        <row r="184">
          <cell r="C184" t="str">
            <v>202-05</v>
          </cell>
          <cell r="D184">
            <v>1280000</v>
          </cell>
          <cell r="E184" t="str">
            <v>BARTLETT</v>
          </cell>
        </row>
        <row r="185">
          <cell r="C185" t="str">
            <v>153-05</v>
          </cell>
          <cell r="D185">
            <v>1830000</v>
          </cell>
          <cell r="E185" t="str">
            <v>YORK</v>
          </cell>
        </row>
        <row r="186">
          <cell r="C186" t="str">
            <v>236-05</v>
          </cell>
          <cell r="D186">
            <v>1760000</v>
          </cell>
          <cell r="E186" t="str">
            <v>STRICKLAND</v>
          </cell>
        </row>
        <row r="187">
          <cell r="C187" t="str">
            <v>118-05</v>
          </cell>
          <cell r="D187">
            <v>1110000</v>
          </cell>
          <cell r="E187" t="str">
            <v>STARKS</v>
          </cell>
        </row>
        <row r="188">
          <cell r="C188" t="str">
            <v>101-06</v>
          </cell>
          <cell r="D188">
            <v>1430000</v>
          </cell>
          <cell r="E188" t="str">
            <v>LEDERHAUSE</v>
          </cell>
        </row>
        <row r="189">
          <cell r="C189" t="str">
            <v>179-05</v>
          </cell>
          <cell r="D189">
            <v>1290000</v>
          </cell>
          <cell r="E189" t="str">
            <v>COOLAHAN</v>
          </cell>
        </row>
        <row r="190">
          <cell r="C190" t="str">
            <v>112-06</v>
          </cell>
          <cell r="D190">
            <v>1100000</v>
          </cell>
          <cell r="E190" t="str">
            <v>GEBRETEKLE</v>
          </cell>
        </row>
        <row r="191">
          <cell r="C191" t="str">
            <v>155-05</v>
          </cell>
          <cell r="D191">
            <v>1770000</v>
          </cell>
          <cell r="E191" t="str">
            <v>BRUDER</v>
          </cell>
        </row>
        <row r="192">
          <cell r="C192" t="str">
            <v>123-06</v>
          </cell>
          <cell r="D192">
            <v>1200000</v>
          </cell>
          <cell r="E192" t="str">
            <v>CUSHING</v>
          </cell>
        </row>
        <row r="193">
          <cell r="C193" t="str">
            <v>106-05</v>
          </cell>
          <cell r="D193">
            <v>1800000</v>
          </cell>
          <cell r="E193" t="str">
            <v>CHANDLER</v>
          </cell>
        </row>
        <row r="194">
          <cell r="C194" t="str">
            <v>120-06</v>
          </cell>
          <cell r="D194">
            <v>1110000</v>
          </cell>
          <cell r="E194" t="str">
            <v>STARKS</v>
          </cell>
        </row>
        <row r="195">
          <cell r="C195" t="str">
            <v>109-05</v>
          </cell>
          <cell r="D195">
            <v>1810000</v>
          </cell>
          <cell r="E195" t="str">
            <v>NEWELL</v>
          </cell>
        </row>
        <row r="196">
          <cell r="C196" t="str">
            <v>203-05</v>
          </cell>
          <cell r="D196">
            <v>1090000</v>
          </cell>
          <cell r="E196" t="str">
            <v>SPECTOR</v>
          </cell>
        </row>
        <row r="197">
          <cell r="C197" t="str">
            <v>107-05</v>
          </cell>
          <cell r="D197">
            <v>1780000</v>
          </cell>
          <cell r="E197" t="str">
            <v>DE LA ROSA</v>
          </cell>
        </row>
        <row r="198">
          <cell r="C198" t="str">
            <v>211-05</v>
          </cell>
          <cell r="D198">
            <v>1140000</v>
          </cell>
          <cell r="E198" t="str">
            <v>YOUNG</v>
          </cell>
        </row>
        <row r="199">
          <cell r="C199" t="str">
            <v>224-04</v>
          </cell>
          <cell r="D199">
            <v>1750000</v>
          </cell>
          <cell r="E199" t="str">
            <v>REBOLETTI</v>
          </cell>
        </row>
        <row r="200">
          <cell r="C200" t="str">
            <v>303-05</v>
          </cell>
          <cell r="D200">
            <v>970000</v>
          </cell>
          <cell r="E200" t="str">
            <v>JACKSON</v>
          </cell>
        </row>
        <row r="201">
          <cell r="C201" t="str">
            <v>174-05</v>
          </cell>
          <cell r="D201">
            <v>1280000</v>
          </cell>
          <cell r="E201" t="str">
            <v>BARTLETT</v>
          </cell>
        </row>
        <row r="202">
          <cell r="C202" t="str">
            <v>232-05</v>
          </cell>
          <cell r="D202">
            <v>1750000</v>
          </cell>
          <cell r="E202" t="str">
            <v>REBOLETTI</v>
          </cell>
        </row>
        <row r="203">
          <cell r="C203" t="str">
            <v>175-05</v>
          </cell>
          <cell r="D203">
            <v>1090000</v>
          </cell>
          <cell r="E203" t="str">
            <v>SPECTOR</v>
          </cell>
        </row>
        <row r="204">
          <cell r="C204" t="str">
            <v>108-06</v>
          </cell>
          <cell r="D204">
            <v>1110000</v>
          </cell>
          <cell r="E204" t="str">
            <v>STARKS</v>
          </cell>
        </row>
        <row r="205">
          <cell r="C205" t="str">
            <v>133-05</v>
          </cell>
          <cell r="D205">
            <v>1800000</v>
          </cell>
          <cell r="E205" t="str">
            <v>CHANDLER</v>
          </cell>
        </row>
        <row r="206">
          <cell r="C206" t="str">
            <v>198-05</v>
          </cell>
          <cell r="D206">
            <v>1140000</v>
          </cell>
          <cell r="E206" t="str">
            <v>YOUNG</v>
          </cell>
        </row>
        <row r="207">
          <cell r="C207" t="str">
            <v>235-04</v>
          </cell>
          <cell r="D207">
            <v>1760000</v>
          </cell>
          <cell r="E207" t="str">
            <v>STRICKLAND</v>
          </cell>
        </row>
        <row r="208">
          <cell r="C208" t="str">
            <v>115-06</v>
          </cell>
          <cell r="D208">
            <v>1360000</v>
          </cell>
          <cell r="E208" t="str">
            <v>SANTIZO</v>
          </cell>
        </row>
        <row r="209">
          <cell r="C209" t="str">
            <v>226-04</v>
          </cell>
          <cell r="D209">
            <v>1740000</v>
          </cell>
          <cell r="E209" t="str">
            <v>STORY</v>
          </cell>
        </row>
        <row r="210">
          <cell r="C210" t="str">
            <v>228-05</v>
          </cell>
          <cell r="D210">
            <v>1760000</v>
          </cell>
          <cell r="E210" t="str">
            <v>STRICKLAND</v>
          </cell>
        </row>
        <row r="211">
          <cell r="C211" t="str">
            <v>148-05</v>
          </cell>
          <cell r="D211">
            <v>1800000</v>
          </cell>
          <cell r="E211" t="str">
            <v>CHANDLER</v>
          </cell>
        </row>
        <row r="212">
          <cell r="C212" t="str">
            <v>114-06</v>
          </cell>
          <cell r="D212">
            <v>1430000</v>
          </cell>
          <cell r="E212" t="str">
            <v>LEDERHAUSE</v>
          </cell>
        </row>
        <row r="213">
          <cell r="C213" t="str">
            <v>149-05</v>
          </cell>
          <cell r="D213">
            <v>1780000</v>
          </cell>
          <cell r="E213" t="str">
            <v>DE LA ROSA</v>
          </cell>
        </row>
        <row r="214">
          <cell r="C214" t="str">
            <v>119-06</v>
          </cell>
          <cell r="D214">
            <v>1800000</v>
          </cell>
          <cell r="E214" t="str">
            <v>CHANDLER</v>
          </cell>
        </row>
        <row r="215">
          <cell r="C215" t="str">
            <v>133-05</v>
          </cell>
          <cell r="D215">
            <v>1800000</v>
          </cell>
          <cell r="E215" t="str">
            <v>CHANDLER</v>
          </cell>
        </row>
        <row r="216">
          <cell r="C216" t="str">
            <v>123-06</v>
          </cell>
          <cell r="D216">
            <v>1200000</v>
          </cell>
          <cell r="E216" t="str">
            <v>CUSHING</v>
          </cell>
        </row>
        <row r="217">
          <cell r="C217" t="str">
            <v>116-05</v>
          </cell>
          <cell r="D217">
            <v>1310000</v>
          </cell>
          <cell r="E217" t="str">
            <v>MALAVE</v>
          </cell>
        </row>
        <row r="218">
          <cell r="C218" t="str">
            <v>207-05</v>
          </cell>
          <cell r="D218">
            <v>970000</v>
          </cell>
          <cell r="E218" t="str">
            <v>JACKSON</v>
          </cell>
        </row>
        <row r="219">
          <cell r="C219" t="str">
            <v>115-05</v>
          </cell>
          <cell r="D219">
            <v>1310000</v>
          </cell>
          <cell r="E219" t="str">
            <v>MALAVE</v>
          </cell>
        </row>
        <row r="220">
          <cell r="C220" t="str">
            <v>240-05</v>
          </cell>
          <cell r="D220">
            <v>1750000</v>
          </cell>
          <cell r="E220" t="str">
            <v>REBOLETTI</v>
          </cell>
        </row>
        <row r="221">
          <cell r="C221" t="str">
            <v>151-05</v>
          </cell>
          <cell r="D221">
            <v>1810000</v>
          </cell>
          <cell r="E221" t="str">
            <v>NEWELL</v>
          </cell>
        </row>
      </sheetData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101-08</v>
          </cell>
          <cell r="D1">
            <v>1300000</v>
          </cell>
          <cell r="E1" t="str">
            <v>LEVIN</v>
          </cell>
        </row>
        <row r="2">
          <cell r="C2" t="str">
            <v>231-07</v>
          </cell>
          <cell r="D2">
            <v>1180000</v>
          </cell>
          <cell r="E2" t="str">
            <v>LEVERE</v>
          </cell>
        </row>
        <row r="3">
          <cell r="C3" t="str">
            <v>228-07</v>
          </cell>
          <cell r="D3">
            <v>1240000</v>
          </cell>
          <cell r="E3" t="str">
            <v>GRASTON</v>
          </cell>
        </row>
        <row r="4">
          <cell r="C4" t="str">
            <v>103-08</v>
          </cell>
          <cell r="D4">
            <v>1480000</v>
          </cell>
          <cell r="E4" t="str">
            <v>STURGEON</v>
          </cell>
        </row>
        <row r="5">
          <cell r="C5" t="str">
            <v>233-07</v>
          </cell>
          <cell r="D5">
            <v>1440000</v>
          </cell>
          <cell r="E5" t="str">
            <v>HONTZ</v>
          </cell>
        </row>
        <row r="6">
          <cell r="C6" t="str">
            <v>230-07</v>
          </cell>
          <cell r="D6">
            <v>1410000</v>
          </cell>
          <cell r="E6" t="str">
            <v>GOLIGHTLY</v>
          </cell>
        </row>
        <row r="7">
          <cell r="C7" t="str">
            <v>102-08</v>
          </cell>
          <cell r="D7">
            <v>1300000</v>
          </cell>
          <cell r="E7" t="str">
            <v>LEVIN</v>
          </cell>
        </row>
        <row r="8">
          <cell r="C8" t="str">
            <v>105-08</v>
          </cell>
          <cell r="D8">
            <v>1430000</v>
          </cell>
          <cell r="E8" t="str">
            <v>LEDERHAUSE</v>
          </cell>
        </row>
        <row r="9">
          <cell r="C9" t="str">
            <v>232-07</v>
          </cell>
          <cell r="D9">
            <v>1180000</v>
          </cell>
          <cell r="E9" t="str">
            <v>LEVERE</v>
          </cell>
        </row>
        <row r="10">
          <cell r="C10" t="str">
            <v>232-07</v>
          </cell>
          <cell r="D10">
            <v>1180000</v>
          </cell>
          <cell r="E10" t="str">
            <v>LEVERE</v>
          </cell>
        </row>
        <row r="11">
          <cell r="C11" t="str">
            <v>107-08</v>
          </cell>
          <cell r="D11">
            <v>1360000</v>
          </cell>
          <cell r="E11" t="str">
            <v>SANTIZO</v>
          </cell>
        </row>
        <row r="12">
          <cell r="C12" t="str">
            <v>235-07</v>
          </cell>
          <cell r="D12">
            <v>1240000</v>
          </cell>
          <cell r="E12" t="str">
            <v>GRASTON</v>
          </cell>
        </row>
        <row r="13">
          <cell r="C13" t="str">
            <v>104-08</v>
          </cell>
          <cell r="D13">
            <v>1480000</v>
          </cell>
          <cell r="E13" t="str">
            <v>STURGEON</v>
          </cell>
        </row>
        <row r="14">
          <cell r="C14" t="str">
            <v>237-07</v>
          </cell>
          <cell r="D14">
            <v>1410000</v>
          </cell>
          <cell r="E14" t="str">
            <v>GOLIGHTLY</v>
          </cell>
        </row>
        <row r="15">
          <cell r="C15" t="str">
            <v>109-08</v>
          </cell>
          <cell r="D15">
            <v>1310000</v>
          </cell>
          <cell r="E15" t="str">
            <v>MALAVE</v>
          </cell>
        </row>
        <row r="16">
          <cell r="C16" t="str">
            <v>237-07</v>
          </cell>
          <cell r="D16">
            <v>1410000</v>
          </cell>
          <cell r="E16" t="str">
            <v>GOLIGHTLY</v>
          </cell>
        </row>
        <row r="17">
          <cell r="C17" t="str">
            <v>234-07</v>
          </cell>
          <cell r="D17">
            <v>1440000</v>
          </cell>
          <cell r="E17" t="str">
            <v>HONTZ</v>
          </cell>
        </row>
        <row r="18">
          <cell r="C18" t="str">
            <v>111-08</v>
          </cell>
          <cell r="D18">
            <v>1100000</v>
          </cell>
          <cell r="E18" t="str">
            <v>GEBRETEKLE</v>
          </cell>
        </row>
        <row r="19">
          <cell r="C19" t="str">
            <v>113-08</v>
          </cell>
          <cell r="D19">
            <v>1300000</v>
          </cell>
          <cell r="E19" t="str">
            <v>LEVIN</v>
          </cell>
        </row>
        <row r="20">
          <cell r="C20" t="str">
            <v>106-08</v>
          </cell>
          <cell r="D20">
            <v>1430000</v>
          </cell>
          <cell r="E20" t="str">
            <v>LEDERHAUSE</v>
          </cell>
        </row>
        <row r="21">
          <cell r="C21" t="str">
            <v>108-08</v>
          </cell>
          <cell r="D21">
            <v>1360000</v>
          </cell>
          <cell r="E21" t="str">
            <v>SANTIZO</v>
          </cell>
        </row>
        <row r="22">
          <cell r="C22" t="str">
            <v>239-07</v>
          </cell>
          <cell r="D22">
            <v>1180000</v>
          </cell>
          <cell r="E22" t="str">
            <v>LEVERE</v>
          </cell>
        </row>
        <row r="23">
          <cell r="C23" t="str">
            <v>236-07</v>
          </cell>
          <cell r="D23">
            <v>1240000</v>
          </cell>
          <cell r="E23" t="str">
            <v>GRASTON</v>
          </cell>
        </row>
        <row r="24">
          <cell r="C24" t="str">
            <v>115-08</v>
          </cell>
          <cell r="D24">
            <v>1450000</v>
          </cell>
          <cell r="E24" t="str">
            <v>BRABO</v>
          </cell>
        </row>
        <row r="25">
          <cell r="C25" t="str">
            <v>110-08</v>
          </cell>
          <cell r="D25">
            <v>1310000</v>
          </cell>
          <cell r="E25" t="str">
            <v>MALAVE</v>
          </cell>
        </row>
        <row r="26">
          <cell r="C26" t="str">
            <v>117-08</v>
          </cell>
          <cell r="D26">
            <v>1480000</v>
          </cell>
          <cell r="E26" t="str">
            <v>STURGEON</v>
          </cell>
        </row>
        <row r="27">
          <cell r="C27" t="str">
            <v>241-07</v>
          </cell>
          <cell r="D27">
            <v>1440000</v>
          </cell>
          <cell r="E27" t="str">
            <v>HONTZ</v>
          </cell>
        </row>
        <row r="28">
          <cell r="C28" t="str">
            <v>238-07</v>
          </cell>
          <cell r="D28">
            <v>1410000</v>
          </cell>
          <cell r="E28" t="str">
            <v>GOLIGHTLY</v>
          </cell>
        </row>
        <row r="29">
          <cell r="C29" t="str">
            <v>241-07</v>
          </cell>
          <cell r="D29">
            <v>1440000</v>
          </cell>
          <cell r="E29" t="str">
            <v>HONTZ</v>
          </cell>
        </row>
        <row r="30">
          <cell r="C30" t="str">
            <v>238-07</v>
          </cell>
          <cell r="D30">
            <v>1410000</v>
          </cell>
          <cell r="E30" t="str">
            <v>GOLIGHTLY</v>
          </cell>
        </row>
        <row r="31">
          <cell r="C31" t="str">
            <v>112-08</v>
          </cell>
          <cell r="D31">
            <v>1100000</v>
          </cell>
          <cell r="E31" t="str">
            <v>GEBRETEKLE</v>
          </cell>
        </row>
        <row r="32">
          <cell r="C32" t="str">
            <v>112-08</v>
          </cell>
          <cell r="D32">
            <v>1100000</v>
          </cell>
          <cell r="E32" t="str">
            <v>GEBRETEKLE</v>
          </cell>
        </row>
        <row r="33">
          <cell r="C33" t="str">
            <v>112-08</v>
          </cell>
          <cell r="D33">
            <v>1100000</v>
          </cell>
          <cell r="E33" t="str">
            <v>GEBRETEKLE</v>
          </cell>
        </row>
        <row r="34">
          <cell r="C34" t="str">
            <v>119-08</v>
          </cell>
          <cell r="D34">
            <v>1430000</v>
          </cell>
          <cell r="E34" t="str">
            <v>LEDERHAUSE</v>
          </cell>
        </row>
        <row r="35">
          <cell r="C35" t="str">
            <v>114-08</v>
          </cell>
          <cell r="D35">
            <v>1300000</v>
          </cell>
          <cell r="E35" t="str">
            <v>LEVIN</v>
          </cell>
        </row>
        <row r="36">
          <cell r="C36" t="str">
            <v>121-08</v>
          </cell>
          <cell r="D36">
            <v>1360000</v>
          </cell>
          <cell r="E36" t="str">
            <v>SANTIZO</v>
          </cell>
        </row>
        <row r="37">
          <cell r="C37" t="str">
            <v>121-08</v>
          </cell>
          <cell r="D37">
            <v>1360000</v>
          </cell>
          <cell r="E37" t="str">
            <v>SANTIZO</v>
          </cell>
        </row>
        <row r="38">
          <cell r="C38" t="str">
            <v>240-07</v>
          </cell>
          <cell r="D38">
            <v>1180000</v>
          </cell>
          <cell r="E38" t="str">
            <v>LEVERE</v>
          </cell>
        </row>
        <row r="39">
          <cell r="C39" t="str">
            <v>116-08</v>
          </cell>
          <cell r="D39">
            <v>1450000</v>
          </cell>
          <cell r="E39" t="str">
            <v>BRABO</v>
          </cell>
        </row>
        <row r="40">
          <cell r="C40" t="str">
            <v>240-07</v>
          </cell>
          <cell r="D40">
            <v>1180000</v>
          </cell>
          <cell r="E40" t="str">
            <v>LEVERE</v>
          </cell>
        </row>
        <row r="41">
          <cell r="C41" t="str">
            <v>243-07</v>
          </cell>
          <cell r="D41">
            <v>1240000</v>
          </cell>
          <cell r="E41" t="str">
            <v>GRASTON</v>
          </cell>
        </row>
        <row r="42">
          <cell r="C42" t="str">
            <v>123-08</v>
          </cell>
          <cell r="D42">
            <v>1310000</v>
          </cell>
          <cell r="E42" t="str">
            <v>MALAVE</v>
          </cell>
        </row>
        <row r="43">
          <cell r="C43" t="str">
            <v>118-08</v>
          </cell>
          <cell r="D43">
            <v>1480000</v>
          </cell>
          <cell r="E43" t="str">
            <v>STURGEON</v>
          </cell>
        </row>
        <row r="44">
          <cell r="C44" t="str">
            <v>125-08</v>
          </cell>
          <cell r="D44">
            <v>1100000</v>
          </cell>
          <cell r="E44" t="str">
            <v>GEBRETEKLE</v>
          </cell>
        </row>
        <row r="45">
          <cell r="C45" t="str">
            <v>120-08</v>
          </cell>
          <cell r="D45">
            <v>1430000</v>
          </cell>
          <cell r="E45" t="str">
            <v>LEDERHAUSE</v>
          </cell>
        </row>
        <row r="46">
          <cell r="C46" t="str">
            <v>242-07</v>
          </cell>
          <cell r="D46">
            <v>1440000</v>
          </cell>
          <cell r="E46" t="str">
            <v>HONTZ</v>
          </cell>
        </row>
        <row r="47">
          <cell r="C47" t="str">
            <v>245-07</v>
          </cell>
          <cell r="D47">
            <v>1410000</v>
          </cell>
          <cell r="E47" t="str">
            <v>GOLIGHTLY</v>
          </cell>
        </row>
        <row r="48">
          <cell r="C48" t="str">
            <v>127-08</v>
          </cell>
          <cell r="D48">
            <v>1300000</v>
          </cell>
          <cell r="E48" t="str">
            <v>LEVIN</v>
          </cell>
        </row>
        <row r="49">
          <cell r="C49" t="str">
            <v>122-08</v>
          </cell>
          <cell r="D49">
            <v>1360000</v>
          </cell>
          <cell r="E49" t="str">
            <v>SANTIZO</v>
          </cell>
        </row>
        <row r="50">
          <cell r="C50" t="str">
            <v>129-08</v>
          </cell>
          <cell r="D50">
            <v>1450000</v>
          </cell>
          <cell r="E50" t="str">
            <v>BRABO</v>
          </cell>
        </row>
        <row r="51">
          <cell r="C51" t="str">
            <v>129-08</v>
          </cell>
          <cell r="D51">
            <v>1450000</v>
          </cell>
          <cell r="E51" t="str">
            <v>BRABO</v>
          </cell>
        </row>
        <row r="52">
          <cell r="C52" t="str">
            <v>131-08</v>
          </cell>
          <cell r="D52">
            <v>1480000</v>
          </cell>
          <cell r="E52" t="str">
            <v>STURGEON</v>
          </cell>
        </row>
        <row r="53">
          <cell r="C53" t="str">
            <v>124-08</v>
          </cell>
          <cell r="D53">
            <v>1310000</v>
          </cell>
          <cell r="E53" t="str">
            <v>MALAVE</v>
          </cell>
        </row>
        <row r="54">
          <cell r="C54" t="str">
            <v>244-07</v>
          </cell>
          <cell r="D54">
            <v>1240000</v>
          </cell>
          <cell r="E54" t="str">
            <v>GRASTON</v>
          </cell>
        </row>
        <row r="55">
          <cell r="C55" t="str">
            <v>126-08</v>
          </cell>
          <cell r="D55">
            <v>1100000</v>
          </cell>
          <cell r="E55" t="str">
            <v>GEBRETEKLE</v>
          </cell>
        </row>
        <row r="56">
          <cell r="C56" t="str">
            <v>122-08</v>
          </cell>
          <cell r="D56">
            <v>1360000</v>
          </cell>
          <cell r="E56" t="str">
            <v>SANTIZO</v>
          </cell>
        </row>
        <row r="57">
          <cell r="C57" t="str">
            <v>133-08</v>
          </cell>
          <cell r="D57">
            <v>1430000</v>
          </cell>
          <cell r="E57" t="str">
            <v>LEDERHAUSE</v>
          </cell>
        </row>
        <row r="58">
          <cell r="C58" t="str">
            <v>246-07</v>
          </cell>
          <cell r="D58">
            <v>1410000</v>
          </cell>
          <cell r="E58" t="str">
            <v>GOLIGHTLY</v>
          </cell>
        </row>
        <row r="59">
          <cell r="C59" t="str">
            <v>128-08</v>
          </cell>
          <cell r="D59">
            <v>1300000</v>
          </cell>
          <cell r="E59" t="str">
            <v>LEVIN</v>
          </cell>
        </row>
        <row r="60">
          <cell r="C60" t="str">
            <v>122-08</v>
          </cell>
          <cell r="D60">
            <v>1360000</v>
          </cell>
          <cell r="E60" t="str">
            <v>SANTIZO</v>
          </cell>
        </row>
        <row r="61">
          <cell r="C61" t="str">
            <v>135-08</v>
          </cell>
          <cell r="D61">
            <v>1360000</v>
          </cell>
          <cell r="E61" t="str">
            <v>SANTIZO</v>
          </cell>
        </row>
        <row r="62">
          <cell r="C62" t="str">
            <v>135-08</v>
          </cell>
          <cell r="D62">
            <v>1360000</v>
          </cell>
          <cell r="E62" t="str">
            <v>SANTIZO</v>
          </cell>
        </row>
        <row r="63">
          <cell r="C63" t="str">
            <v>130-08</v>
          </cell>
          <cell r="D63">
            <v>1450000</v>
          </cell>
          <cell r="E63" t="str">
            <v>BRABO</v>
          </cell>
        </row>
        <row r="64">
          <cell r="C64" t="str">
            <v>137-08</v>
          </cell>
          <cell r="D64">
            <v>1310000</v>
          </cell>
          <cell r="E64" t="str">
            <v>MALAVE</v>
          </cell>
        </row>
        <row r="65">
          <cell r="C65" t="str">
            <v>132-08</v>
          </cell>
          <cell r="D65">
            <v>1480000</v>
          </cell>
          <cell r="E65" t="str">
            <v>STURGEON</v>
          </cell>
        </row>
        <row r="66">
          <cell r="C66" t="str">
            <v>139-08</v>
          </cell>
          <cell r="D66">
            <v>1100000</v>
          </cell>
          <cell r="E66" t="str">
            <v>GEBRETEKLE</v>
          </cell>
        </row>
        <row r="67">
          <cell r="C67" t="str">
            <v>134-08</v>
          </cell>
          <cell r="D67">
            <v>1430000</v>
          </cell>
          <cell r="E67" t="str">
            <v>LEDERHAUSE</v>
          </cell>
        </row>
        <row r="68">
          <cell r="C68" t="str">
            <v>141-08</v>
          </cell>
          <cell r="D68">
            <v>1300000</v>
          </cell>
          <cell r="E68" t="str">
            <v>LEVIN</v>
          </cell>
        </row>
        <row r="69">
          <cell r="C69" t="str">
            <v>136-08</v>
          </cell>
          <cell r="D69">
            <v>1360000</v>
          </cell>
          <cell r="E69" t="str">
            <v>SANTIZO</v>
          </cell>
        </row>
        <row r="70">
          <cell r="C70" t="str">
            <v>143-08</v>
          </cell>
          <cell r="D70">
            <v>1450000</v>
          </cell>
          <cell r="E70" t="str">
            <v>BRABO</v>
          </cell>
        </row>
        <row r="71">
          <cell r="C71" t="str">
            <v>145-08</v>
          </cell>
          <cell r="D71">
            <v>1480000</v>
          </cell>
          <cell r="E71" t="str">
            <v>STURGEON</v>
          </cell>
        </row>
        <row r="72">
          <cell r="C72" t="str">
            <v>138-08</v>
          </cell>
          <cell r="D72">
            <v>1310000</v>
          </cell>
          <cell r="E72" t="str">
            <v>MALAVE</v>
          </cell>
        </row>
        <row r="73">
          <cell r="C73" t="str">
            <v>101-08</v>
          </cell>
          <cell r="D73">
            <v>1300000</v>
          </cell>
          <cell r="E73" t="str">
            <v>LEVIN</v>
          </cell>
        </row>
        <row r="74">
          <cell r="C74" t="str">
            <v>140-08</v>
          </cell>
          <cell r="D74">
            <v>1100000</v>
          </cell>
          <cell r="E74" t="str">
            <v>GEBRETEKLE</v>
          </cell>
        </row>
        <row r="75">
          <cell r="C75" t="str">
            <v>147-08</v>
          </cell>
          <cell r="D75">
            <v>1430000</v>
          </cell>
          <cell r="E75" t="str">
            <v>LEDERHAUSE</v>
          </cell>
        </row>
        <row r="76">
          <cell r="C76" t="str">
            <v>147-08</v>
          </cell>
          <cell r="D76">
            <v>1430000</v>
          </cell>
          <cell r="E76" t="str">
            <v>LEDERHAUSE</v>
          </cell>
        </row>
        <row r="77">
          <cell r="C77" t="str">
            <v>142-08</v>
          </cell>
          <cell r="D77">
            <v>1300000</v>
          </cell>
          <cell r="E77" t="str">
            <v>LEVIN</v>
          </cell>
        </row>
        <row r="78">
          <cell r="C78" t="str">
            <v>103-08</v>
          </cell>
          <cell r="D78">
            <v>1480000</v>
          </cell>
          <cell r="E78" t="str">
            <v>STURGEON</v>
          </cell>
        </row>
        <row r="79">
          <cell r="C79" t="str">
            <v>149-08</v>
          </cell>
          <cell r="D79">
            <v>1360000</v>
          </cell>
          <cell r="E79" t="str">
            <v>SANTIZO</v>
          </cell>
        </row>
        <row r="80">
          <cell r="C80" t="str">
            <v>149-08</v>
          </cell>
          <cell r="D80">
            <v>1360000</v>
          </cell>
          <cell r="E80" t="str">
            <v>SANTIZO</v>
          </cell>
        </row>
        <row r="81">
          <cell r="C81" t="str">
            <v>144-08</v>
          </cell>
          <cell r="D81">
            <v>1450000</v>
          </cell>
          <cell r="E81" t="str">
            <v>BRABO</v>
          </cell>
        </row>
        <row r="82">
          <cell r="C82" t="str">
            <v>151-08</v>
          </cell>
          <cell r="D82">
            <v>1310000</v>
          </cell>
          <cell r="E82" t="str">
            <v>MALAVE</v>
          </cell>
        </row>
        <row r="83">
          <cell r="C83" t="str">
            <v>102-08</v>
          </cell>
          <cell r="D83">
            <v>1300000</v>
          </cell>
          <cell r="E83" t="str">
            <v>LEVIN</v>
          </cell>
        </row>
        <row r="84">
          <cell r="C84" t="str">
            <v>146-08</v>
          </cell>
          <cell r="D84">
            <v>1480000</v>
          </cell>
          <cell r="E84" t="str">
            <v>STURGEON</v>
          </cell>
        </row>
        <row r="85">
          <cell r="C85" t="str">
            <v>153-08</v>
          </cell>
          <cell r="D85">
            <v>1260000</v>
          </cell>
          <cell r="E85" t="str">
            <v>ACKERMAN</v>
          </cell>
        </row>
        <row r="86">
          <cell r="C86" t="str">
            <v>105-08</v>
          </cell>
          <cell r="D86">
            <v>1430000</v>
          </cell>
          <cell r="E86" t="str">
            <v>LEDERHAUSE</v>
          </cell>
        </row>
        <row r="87">
          <cell r="C87" t="str">
            <v>148-08</v>
          </cell>
          <cell r="D87">
            <v>1430000</v>
          </cell>
          <cell r="E87" t="str">
            <v>LEDERHAUSE</v>
          </cell>
        </row>
        <row r="88">
          <cell r="C88" t="str">
            <v>148-08</v>
          </cell>
          <cell r="D88">
            <v>1430000</v>
          </cell>
          <cell r="E88" t="str">
            <v>LEDERHAUSE</v>
          </cell>
        </row>
        <row r="89">
          <cell r="C89" t="str">
            <v>107-08</v>
          </cell>
          <cell r="D89">
            <v>1360000</v>
          </cell>
          <cell r="E89" t="str">
            <v>SANTIZO</v>
          </cell>
        </row>
        <row r="90">
          <cell r="C90" t="str">
            <v>155-08</v>
          </cell>
          <cell r="D90">
            <v>1100000</v>
          </cell>
          <cell r="E90" t="str">
            <v>GEBRETEKLE</v>
          </cell>
        </row>
        <row r="91">
          <cell r="C91" t="str">
            <v>150-08</v>
          </cell>
          <cell r="D91">
            <v>1360000</v>
          </cell>
          <cell r="E91" t="str">
            <v>SANTIZO</v>
          </cell>
        </row>
        <row r="92">
          <cell r="C92" t="str">
            <v>104-08</v>
          </cell>
          <cell r="D92">
            <v>1480000</v>
          </cell>
          <cell r="E92" t="str">
            <v>STURGEON</v>
          </cell>
        </row>
        <row r="93">
          <cell r="C93" t="str">
            <v>109-08</v>
          </cell>
          <cell r="D93">
            <v>1310000</v>
          </cell>
          <cell r="E93" t="str">
            <v>MALAVE</v>
          </cell>
        </row>
        <row r="94">
          <cell r="C94" t="str">
            <v>157-08</v>
          </cell>
          <cell r="D94">
            <v>1190000</v>
          </cell>
          <cell r="E94" t="str">
            <v>BRANNON</v>
          </cell>
        </row>
        <row r="95">
          <cell r="C95" t="str">
            <v>159-08</v>
          </cell>
          <cell r="D95">
            <v>1450000</v>
          </cell>
          <cell r="E95" t="str">
            <v>BRABO</v>
          </cell>
        </row>
        <row r="96">
          <cell r="C96" t="str">
            <v>152-08</v>
          </cell>
          <cell r="D96">
            <v>1310000</v>
          </cell>
          <cell r="E96" t="str">
            <v>MALAVE</v>
          </cell>
        </row>
        <row r="97">
          <cell r="C97" t="str">
            <v>111-08</v>
          </cell>
          <cell r="D97">
            <v>1100000</v>
          </cell>
          <cell r="E97" t="str">
            <v>GEBRETEKLE</v>
          </cell>
        </row>
        <row r="98">
          <cell r="C98" t="str">
            <v>161-08</v>
          </cell>
          <cell r="D98">
            <v>1470000</v>
          </cell>
          <cell r="E98" t="str">
            <v>RIVERA</v>
          </cell>
        </row>
        <row r="99">
          <cell r="C99" t="str">
            <v>113-08</v>
          </cell>
          <cell r="D99">
            <v>1300000</v>
          </cell>
          <cell r="E99" t="str">
            <v>LEVIN</v>
          </cell>
        </row>
        <row r="100">
          <cell r="C100" t="str">
            <v>154-08</v>
          </cell>
          <cell r="D100">
            <v>1260000</v>
          </cell>
          <cell r="E100" t="str">
            <v>ACKERMAN</v>
          </cell>
        </row>
        <row r="101">
          <cell r="C101" t="str">
            <v>106-08</v>
          </cell>
          <cell r="D101">
            <v>1430000</v>
          </cell>
          <cell r="E101" t="str">
            <v>LEDERHAUSE</v>
          </cell>
        </row>
        <row r="102">
          <cell r="C102" t="str">
            <v>161-08</v>
          </cell>
          <cell r="D102">
            <v>1470000</v>
          </cell>
          <cell r="E102" t="str">
            <v>RIVERA</v>
          </cell>
        </row>
        <row r="103">
          <cell r="C103" t="str">
            <v>108-08</v>
          </cell>
          <cell r="D103">
            <v>1360000</v>
          </cell>
          <cell r="E103" t="str">
            <v>SANTIZO</v>
          </cell>
        </row>
        <row r="104">
          <cell r="C104" t="str">
            <v>163-08</v>
          </cell>
          <cell r="D104">
            <v>940000</v>
          </cell>
          <cell r="E104" t="str">
            <v>BONDS</v>
          </cell>
        </row>
        <row r="105">
          <cell r="C105" t="str">
            <v>156-08</v>
          </cell>
          <cell r="D105">
            <v>1100000</v>
          </cell>
          <cell r="E105" t="str">
            <v>GEBRETEKLE</v>
          </cell>
        </row>
        <row r="106">
          <cell r="C106" t="str">
            <v>163-08</v>
          </cell>
          <cell r="D106">
            <v>940000</v>
          </cell>
          <cell r="E106" t="str">
            <v>BONDS</v>
          </cell>
        </row>
        <row r="107">
          <cell r="C107" t="str">
            <v>163-08</v>
          </cell>
          <cell r="D107">
            <v>940000</v>
          </cell>
          <cell r="E107" t="str">
            <v>BONDS</v>
          </cell>
        </row>
        <row r="108">
          <cell r="C108" t="str">
            <v>115-08</v>
          </cell>
          <cell r="D108">
            <v>1450000</v>
          </cell>
          <cell r="E108" t="str">
            <v>BRABO</v>
          </cell>
        </row>
        <row r="109">
          <cell r="C109" t="str">
            <v>110-08</v>
          </cell>
          <cell r="D109">
            <v>1310000</v>
          </cell>
          <cell r="E109" t="str">
            <v>MALAVE</v>
          </cell>
        </row>
        <row r="110">
          <cell r="C110" t="str">
            <v>117-08</v>
          </cell>
          <cell r="D110">
            <v>1480000</v>
          </cell>
          <cell r="E110" t="str">
            <v>STURGEON</v>
          </cell>
        </row>
        <row r="111">
          <cell r="C111" t="str">
            <v>158-08</v>
          </cell>
          <cell r="D111">
            <v>1190000</v>
          </cell>
          <cell r="E111" t="str">
            <v>BRANNON</v>
          </cell>
        </row>
        <row r="112">
          <cell r="C112" t="str">
            <v>165-08</v>
          </cell>
          <cell r="D112">
            <v>1500000</v>
          </cell>
          <cell r="E112" t="str">
            <v>GOODNIGHT</v>
          </cell>
        </row>
        <row r="113">
          <cell r="C113" t="str">
            <v>160-08</v>
          </cell>
          <cell r="D113">
            <v>1450000</v>
          </cell>
          <cell r="E113" t="str">
            <v>BRABO</v>
          </cell>
        </row>
        <row r="114">
          <cell r="C114" t="str">
            <v>112-08</v>
          </cell>
          <cell r="D114">
            <v>1100000</v>
          </cell>
          <cell r="E114" t="str">
            <v>GEBRETEKLE</v>
          </cell>
        </row>
        <row r="115">
          <cell r="C115" t="str">
            <v>112-08</v>
          </cell>
          <cell r="D115">
            <v>1100000</v>
          </cell>
          <cell r="E115" t="str">
            <v>GEBRETEKLE</v>
          </cell>
        </row>
        <row r="116">
          <cell r="C116" t="str">
            <v>112-08</v>
          </cell>
          <cell r="D116">
            <v>1100000</v>
          </cell>
          <cell r="E116" t="str">
            <v>GEBRETEKLE</v>
          </cell>
        </row>
        <row r="117">
          <cell r="C117" t="str">
            <v>167-08</v>
          </cell>
          <cell r="D117">
            <v>1260000</v>
          </cell>
          <cell r="E117" t="str">
            <v>ACKERMAN</v>
          </cell>
        </row>
        <row r="118">
          <cell r="C118" t="str">
            <v>119-08</v>
          </cell>
          <cell r="D118">
            <v>1430000</v>
          </cell>
          <cell r="E118" t="str">
            <v>LEDERHAUSE</v>
          </cell>
        </row>
        <row r="119">
          <cell r="C119" t="str">
            <v>114-08</v>
          </cell>
          <cell r="D119">
            <v>1300000</v>
          </cell>
          <cell r="E119" t="str">
            <v>LEVIN</v>
          </cell>
        </row>
        <row r="120">
          <cell r="C120" t="str">
            <v>162-08</v>
          </cell>
          <cell r="D120">
            <v>1470000</v>
          </cell>
          <cell r="E120" t="str">
            <v>RIVERA</v>
          </cell>
        </row>
        <row r="121">
          <cell r="C121" t="str">
            <v>162-08</v>
          </cell>
          <cell r="D121">
            <v>1470000</v>
          </cell>
          <cell r="E121" t="str">
            <v>RIVERA</v>
          </cell>
        </row>
        <row r="122">
          <cell r="C122" t="str">
            <v>164-08</v>
          </cell>
          <cell r="D122">
            <v>940000</v>
          </cell>
          <cell r="E122" t="str">
            <v>BONDS</v>
          </cell>
        </row>
        <row r="123">
          <cell r="C123" t="str">
            <v>121-08</v>
          </cell>
          <cell r="D123">
            <v>1360000</v>
          </cell>
          <cell r="E123" t="str">
            <v>SANTIZO</v>
          </cell>
        </row>
        <row r="124">
          <cell r="C124" t="str">
            <v>121-08</v>
          </cell>
          <cell r="D124">
            <v>1360000</v>
          </cell>
          <cell r="E124" t="str">
            <v>SANTIZO</v>
          </cell>
        </row>
        <row r="125">
          <cell r="C125" t="str">
            <v>169-08</v>
          </cell>
          <cell r="D125">
            <v>880000</v>
          </cell>
          <cell r="E125" t="str">
            <v>STEWART</v>
          </cell>
        </row>
        <row r="126">
          <cell r="C126" t="str">
            <v>116-08</v>
          </cell>
          <cell r="D126">
            <v>1450000</v>
          </cell>
          <cell r="E126" t="str">
            <v>BRABO</v>
          </cell>
        </row>
        <row r="127">
          <cell r="C127" t="str">
            <v>171-08</v>
          </cell>
          <cell r="D127">
            <v>1190000</v>
          </cell>
          <cell r="E127" t="str">
            <v>BRANNON</v>
          </cell>
        </row>
        <row r="128">
          <cell r="C128" t="str">
            <v>166-08</v>
          </cell>
          <cell r="D128">
            <v>1500000</v>
          </cell>
          <cell r="E128" t="str">
            <v>GOODNIGHT</v>
          </cell>
        </row>
        <row r="129">
          <cell r="C129" t="str">
            <v>173-08</v>
          </cell>
          <cell r="D129">
            <v>950000</v>
          </cell>
          <cell r="E129" t="str">
            <v>WEBSTER</v>
          </cell>
        </row>
        <row r="130">
          <cell r="C130" t="str">
            <v>168-08</v>
          </cell>
          <cell r="D130">
            <v>1260000</v>
          </cell>
          <cell r="E130" t="str">
            <v>ACKERMAN</v>
          </cell>
        </row>
        <row r="131">
          <cell r="C131" t="str">
            <v>175-08</v>
          </cell>
          <cell r="D131">
            <v>1470000</v>
          </cell>
          <cell r="E131" t="str">
            <v>RIVERA</v>
          </cell>
        </row>
        <row r="132">
          <cell r="C132" t="str">
            <v>175-08</v>
          </cell>
          <cell r="D132">
            <v>1470000</v>
          </cell>
          <cell r="E132" t="str">
            <v>RIVERA</v>
          </cell>
        </row>
        <row r="133">
          <cell r="C133" t="str">
            <v>170-08</v>
          </cell>
          <cell r="D133">
            <v>880000</v>
          </cell>
          <cell r="E133" t="str">
            <v>STEWART</v>
          </cell>
        </row>
        <row r="134">
          <cell r="C134" t="str">
            <v>177-08</v>
          </cell>
          <cell r="D134">
            <v>940000</v>
          </cell>
          <cell r="E134" t="str">
            <v>BONDS</v>
          </cell>
        </row>
        <row r="135">
          <cell r="C135" t="str">
            <v>177-08</v>
          </cell>
          <cell r="D135">
            <v>940000</v>
          </cell>
          <cell r="E135" t="str">
            <v>BONDS</v>
          </cell>
        </row>
        <row r="136">
          <cell r="C136" t="str">
            <v>172-08</v>
          </cell>
          <cell r="D136">
            <v>1190000</v>
          </cell>
          <cell r="E136" t="str">
            <v>BRANNON</v>
          </cell>
        </row>
        <row r="137">
          <cell r="C137" t="str">
            <v>179-08</v>
          </cell>
          <cell r="D137">
            <v>1500000</v>
          </cell>
          <cell r="E137" t="str">
            <v>GOODNIGHT</v>
          </cell>
        </row>
        <row r="138">
          <cell r="C138" t="str">
            <v>174-08</v>
          </cell>
          <cell r="D138">
            <v>950000</v>
          </cell>
          <cell r="E138" t="str">
            <v>WEBSTER</v>
          </cell>
        </row>
        <row r="139">
          <cell r="C139" t="str">
            <v>181-08</v>
          </cell>
          <cell r="D139">
            <v>1260000</v>
          </cell>
          <cell r="E139" t="str">
            <v>ACKERMAN</v>
          </cell>
        </row>
        <row r="140">
          <cell r="C140" t="str">
            <v>176-08</v>
          </cell>
          <cell r="D140">
            <v>1470000</v>
          </cell>
          <cell r="E140" t="str">
            <v>RIVERA</v>
          </cell>
        </row>
        <row r="141">
          <cell r="C141" t="str">
            <v>184-08</v>
          </cell>
          <cell r="D141">
            <v>880000</v>
          </cell>
          <cell r="E141" t="str">
            <v>STEWART</v>
          </cell>
        </row>
        <row r="142">
          <cell r="C142" t="str">
            <v>183-08</v>
          </cell>
          <cell r="D142">
            <v>880000</v>
          </cell>
          <cell r="E142" t="str">
            <v>STEWART</v>
          </cell>
        </row>
        <row r="143">
          <cell r="C143" t="str">
            <v>178-08</v>
          </cell>
          <cell r="D143">
            <v>940000</v>
          </cell>
          <cell r="E143" t="str">
            <v>BONDS</v>
          </cell>
        </row>
        <row r="144">
          <cell r="C144" t="str">
            <v>185-08</v>
          </cell>
          <cell r="D144">
            <v>1190000</v>
          </cell>
          <cell r="E144" t="str">
            <v>BRANNON</v>
          </cell>
        </row>
        <row r="145">
          <cell r="C145" t="str">
            <v>180-08</v>
          </cell>
          <cell r="D145">
            <v>1500000</v>
          </cell>
          <cell r="E145" t="str">
            <v>GOODNIGHT</v>
          </cell>
        </row>
        <row r="146">
          <cell r="C146" t="str">
            <v>187-08</v>
          </cell>
          <cell r="D146">
            <v>950000</v>
          </cell>
          <cell r="E146" t="str">
            <v>WEBSTER</v>
          </cell>
        </row>
        <row r="147">
          <cell r="C147" t="str">
            <v>182-08</v>
          </cell>
          <cell r="D147">
            <v>1260000</v>
          </cell>
          <cell r="E147" t="str">
            <v>ACKERMAN</v>
          </cell>
        </row>
        <row r="148">
          <cell r="C148" t="str">
            <v>189-08</v>
          </cell>
          <cell r="D148">
            <v>1470000</v>
          </cell>
          <cell r="E148" t="str">
            <v>RIVERA</v>
          </cell>
        </row>
        <row r="149">
          <cell r="C149" t="str">
            <v>189-08</v>
          </cell>
          <cell r="D149">
            <v>1470000</v>
          </cell>
          <cell r="E149" t="str">
            <v>RIVERA</v>
          </cell>
        </row>
        <row r="150">
          <cell r="C150" t="str">
            <v>184-08</v>
          </cell>
          <cell r="D150">
            <v>880000</v>
          </cell>
          <cell r="E150" t="str">
            <v>STEWART</v>
          </cell>
        </row>
        <row r="151">
          <cell r="C151" t="str">
            <v>191-08</v>
          </cell>
          <cell r="D151">
            <v>940000</v>
          </cell>
          <cell r="E151" t="str">
            <v>BONDS</v>
          </cell>
        </row>
        <row r="152">
          <cell r="C152" t="str">
            <v>186-08</v>
          </cell>
          <cell r="D152">
            <v>1190000</v>
          </cell>
          <cell r="E152" t="str">
            <v>BRANNON</v>
          </cell>
        </row>
        <row r="153">
          <cell r="C153" t="str">
            <v>193-08</v>
          </cell>
          <cell r="D153">
            <v>1500000</v>
          </cell>
          <cell r="E153" t="str">
            <v>GOODNIGHT</v>
          </cell>
        </row>
        <row r="154">
          <cell r="C154" t="str">
            <v>191-08</v>
          </cell>
          <cell r="D154">
            <v>940000</v>
          </cell>
          <cell r="E154" t="str">
            <v>BONDS</v>
          </cell>
        </row>
        <row r="155">
          <cell r="C155" t="str">
            <v>188-08</v>
          </cell>
          <cell r="D155">
            <v>950000</v>
          </cell>
          <cell r="E155" t="str">
            <v>WEBSTER</v>
          </cell>
        </row>
        <row r="156">
          <cell r="C156" t="str">
            <v>195-08</v>
          </cell>
          <cell r="D156">
            <v>1260000</v>
          </cell>
          <cell r="E156" t="str">
            <v>ACKERMAN</v>
          </cell>
        </row>
        <row r="157">
          <cell r="C157" t="str">
            <v>190-08</v>
          </cell>
          <cell r="D157">
            <v>1470000</v>
          </cell>
          <cell r="E157" t="str">
            <v>RIVERA</v>
          </cell>
        </row>
        <row r="158">
          <cell r="C158" t="str">
            <v>197-08</v>
          </cell>
          <cell r="D158">
            <v>880000</v>
          </cell>
          <cell r="E158" t="str">
            <v>STEWART</v>
          </cell>
        </row>
        <row r="159">
          <cell r="C159" t="str">
            <v>192-08</v>
          </cell>
          <cell r="D159">
            <v>940000</v>
          </cell>
          <cell r="E159" t="str">
            <v>BONDS</v>
          </cell>
        </row>
        <row r="160">
          <cell r="C160" t="str">
            <v>199-08</v>
          </cell>
          <cell r="D160">
            <v>1490000</v>
          </cell>
          <cell r="E160" t="str">
            <v>BUTLER</v>
          </cell>
        </row>
        <row r="161">
          <cell r="C161" t="str">
            <v>194-08</v>
          </cell>
          <cell r="D161">
            <v>1500000</v>
          </cell>
          <cell r="E161" t="str">
            <v>GOODNIGHT</v>
          </cell>
        </row>
        <row r="162">
          <cell r="C162" t="str">
            <v>201-08</v>
          </cell>
          <cell r="D162">
            <v>950000</v>
          </cell>
          <cell r="E162" t="str">
            <v>WEBSTER</v>
          </cell>
        </row>
        <row r="163">
          <cell r="C163" t="str">
            <v>196-08</v>
          </cell>
          <cell r="D163">
            <v>1260000</v>
          </cell>
          <cell r="E163" t="str">
            <v>ACKERMAN</v>
          </cell>
        </row>
        <row r="164">
          <cell r="C164" t="str">
            <v>203-08</v>
          </cell>
          <cell r="D164">
            <v>1470000</v>
          </cell>
          <cell r="E164" t="str">
            <v>RIVERA</v>
          </cell>
        </row>
        <row r="165">
          <cell r="C165" t="str">
            <v>203-08</v>
          </cell>
          <cell r="D165">
            <v>1470000</v>
          </cell>
          <cell r="E165" t="str">
            <v>RIVERA</v>
          </cell>
        </row>
        <row r="166">
          <cell r="C166" t="str">
            <v>205-08</v>
          </cell>
          <cell r="D166">
            <v>940000</v>
          </cell>
          <cell r="E166" t="str">
            <v>BONDS</v>
          </cell>
        </row>
        <row r="167">
          <cell r="C167" t="str">
            <v>198-08</v>
          </cell>
          <cell r="D167">
            <v>880000</v>
          </cell>
          <cell r="E167" t="str">
            <v>STEWART</v>
          </cell>
        </row>
        <row r="168">
          <cell r="C168" t="str">
            <v>200-08</v>
          </cell>
          <cell r="D168">
            <v>1490000</v>
          </cell>
          <cell r="E168" t="str">
            <v>BUTLER</v>
          </cell>
        </row>
        <row r="169">
          <cell r="C169" t="str">
            <v>207-08</v>
          </cell>
          <cell r="D169">
            <v>1500000</v>
          </cell>
          <cell r="E169" t="str">
            <v>GOODNIGHT</v>
          </cell>
        </row>
        <row r="170">
          <cell r="C170" t="str">
            <v>202-08</v>
          </cell>
          <cell r="D170">
            <v>950000</v>
          </cell>
          <cell r="E170" t="str">
            <v>WEBSTER</v>
          </cell>
        </row>
        <row r="171">
          <cell r="C171" t="str">
            <v>209-08</v>
          </cell>
          <cell r="D171">
            <v>1510000</v>
          </cell>
          <cell r="E171" t="str">
            <v>COCA</v>
          </cell>
        </row>
        <row r="172">
          <cell r="C172" t="str">
            <v>204-08</v>
          </cell>
          <cell r="D172">
            <v>1470000</v>
          </cell>
          <cell r="E172" t="str">
            <v>RIVERA</v>
          </cell>
        </row>
        <row r="173">
          <cell r="C173" t="str">
            <v>211-08</v>
          </cell>
          <cell r="D173">
            <v>880000</v>
          </cell>
          <cell r="E173" t="str">
            <v>STEWART</v>
          </cell>
        </row>
        <row r="174">
          <cell r="C174" t="str">
            <v>206-08</v>
          </cell>
          <cell r="D174">
            <v>940000</v>
          </cell>
          <cell r="E174" t="str">
            <v>BONDS</v>
          </cell>
        </row>
        <row r="175">
          <cell r="C175" t="str">
            <v>213-08</v>
          </cell>
          <cell r="D175">
            <v>1140000</v>
          </cell>
          <cell r="E175" t="str">
            <v>YOUNG</v>
          </cell>
        </row>
        <row r="176">
          <cell r="C176" t="str">
            <v>208-08</v>
          </cell>
          <cell r="D176">
            <v>1500000</v>
          </cell>
          <cell r="E176" t="str">
            <v>GOODNIGHT</v>
          </cell>
        </row>
        <row r="177">
          <cell r="C177" t="str">
            <v>215-08</v>
          </cell>
          <cell r="D177">
            <v>950000</v>
          </cell>
          <cell r="E177" t="str">
            <v>WEBSTER</v>
          </cell>
        </row>
        <row r="178">
          <cell r="C178" t="str">
            <v>210-08</v>
          </cell>
          <cell r="D178">
            <v>1510000</v>
          </cell>
          <cell r="E178" t="str">
            <v>COCA</v>
          </cell>
        </row>
        <row r="179">
          <cell r="C179" t="str">
            <v>217-08</v>
          </cell>
          <cell r="D179">
            <v>1440000</v>
          </cell>
          <cell r="E179" t="str">
            <v>HONTZ</v>
          </cell>
        </row>
        <row r="180">
          <cell r="C180" t="str">
            <v>212-08</v>
          </cell>
          <cell r="D180">
            <v>880000</v>
          </cell>
          <cell r="E180" t="str">
            <v>STEWART</v>
          </cell>
        </row>
        <row r="181">
          <cell r="C181" t="str">
            <v>219-08</v>
          </cell>
          <cell r="D181">
            <v>1280000</v>
          </cell>
          <cell r="E181" t="str">
            <v>BARTLETT</v>
          </cell>
        </row>
        <row r="182">
          <cell r="C182" t="str">
            <v>214-08</v>
          </cell>
          <cell r="D182">
            <v>1140000</v>
          </cell>
          <cell r="E182" t="str">
            <v>YOUNG</v>
          </cell>
        </row>
        <row r="183">
          <cell r="C183" t="str">
            <v>216-08</v>
          </cell>
          <cell r="D183">
            <v>950000</v>
          </cell>
          <cell r="E183" t="str">
            <v>WEBSTER</v>
          </cell>
        </row>
        <row r="184">
          <cell r="C184" t="str">
            <v>221-08</v>
          </cell>
          <cell r="D184">
            <v>1510000</v>
          </cell>
          <cell r="E184" t="str">
            <v>COCA</v>
          </cell>
        </row>
        <row r="185">
          <cell r="C185" t="str">
            <v>216-08</v>
          </cell>
          <cell r="D185">
            <v>950000</v>
          </cell>
          <cell r="E185" t="str">
            <v>WEBSTER</v>
          </cell>
        </row>
        <row r="186">
          <cell r="C186" t="str">
            <v>218-08</v>
          </cell>
          <cell r="D186">
            <v>1440000</v>
          </cell>
          <cell r="E186" t="str">
            <v>HONTZ</v>
          </cell>
        </row>
        <row r="187">
          <cell r="C187" t="str">
            <v>305-08</v>
          </cell>
          <cell r="D187">
            <v>880000</v>
          </cell>
          <cell r="E187" t="str">
            <v>STEWART</v>
          </cell>
        </row>
        <row r="188">
          <cell r="C188" t="str">
            <v>220-08</v>
          </cell>
          <cell r="D188">
            <v>1280000</v>
          </cell>
          <cell r="E188" t="str">
            <v>BARTLETT</v>
          </cell>
        </row>
        <row r="189">
          <cell r="C189" t="str">
            <v>223-08</v>
          </cell>
          <cell r="D189">
            <v>1140000</v>
          </cell>
          <cell r="E189" t="str">
            <v>YOUNG</v>
          </cell>
        </row>
        <row r="190">
          <cell r="C190" t="str">
            <v>222-08</v>
          </cell>
          <cell r="D190">
            <v>1510000</v>
          </cell>
          <cell r="E190" t="str">
            <v>COCA</v>
          </cell>
        </row>
        <row r="191">
          <cell r="C191" t="str">
            <v>225-08</v>
          </cell>
          <cell r="D191">
            <v>1440000</v>
          </cell>
          <cell r="E191" t="str">
            <v>HONTZ</v>
          </cell>
        </row>
        <row r="192">
          <cell r="C192" t="str">
            <v>227-08</v>
          </cell>
          <cell r="D192">
            <v>1280000</v>
          </cell>
          <cell r="E192" t="str">
            <v>BARTLETT</v>
          </cell>
        </row>
        <row r="193">
          <cell r="C193" t="str">
            <v>224-08</v>
          </cell>
          <cell r="D193">
            <v>1140000</v>
          </cell>
          <cell r="E193" t="str">
            <v>YOUNG</v>
          </cell>
        </row>
        <row r="194">
          <cell r="C194" t="str">
            <v>226-08</v>
          </cell>
          <cell r="D194">
            <v>1440000</v>
          </cell>
          <cell r="E194" t="str">
            <v>HONTZ</v>
          </cell>
        </row>
        <row r="195">
          <cell r="C195" t="str">
            <v>229-08</v>
          </cell>
          <cell r="D195">
            <v>1510000</v>
          </cell>
          <cell r="E195" t="str">
            <v>COCA</v>
          </cell>
        </row>
        <row r="196">
          <cell r="C196" t="str">
            <v>231-08</v>
          </cell>
          <cell r="D196">
            <v>1140000</v>
          </cell>
          <cell r="E196" t="str">
            <v>YOUNG</v>
          </cell>
        </row>
        <row r="197">
          <cell r="C197" t="str">
            <v>228-08</v>
          </cell>
          <cell r="D197">
            <v>1280000</v>
          </cell>
          <cell r="E197" t="str">
            <v>BARTLETT</v>
          </cell>
        </row>
        <row r="198">
          <cell r="C198" t="str">
            <v>228-08</v>
          </cell>
          <cell r="D198">
            <v>1280000</v>
          </cell>
          <cell r="E198" t="str">
            <v>BARTLETT</v>
          </cell>
        </row>
        <row r="199">
          <cell r="C199" t="str">
            <v>233-08</v>
          </cell>
          <cell r="D199">
            <v>1440000</v>
          </cell>
          <cell r="E199" t="str">
            <v>HONTZ</v>
          </cell>
        </row>
        <row r="200">
          <cell r="C200" t="str">
            <v>230-08</v>
          </cell>
          <cell r="D200">
            <v>1510000</v>
          </cell>
          <cell r="E200" t="str">
            <v>COCA</v>
          </cell>
        </row>
        <row r="201">
          <cell r="C201" t="str">
            <v>235-08</v>
          </cell>
          <cell r="D201">
            <v>1280000</v>
          </cell>
          <cell r="E201" t="str">
            <v>BARTLETT</v>
          </cell>
        </row>
        <row r="202">
          <cell r="C202" t="str">
            <v>232-08</v>
          </cell>
          <cell r="D202">
            <v>1140000</v>
          </cell>
          <cell r="E202" t="str">
            <v>YOUNG</v>
          </cell>
        </row>
        <row r="203">
          <cell r="C203" t="str">
            <v>237-08</v>
          </cell>
          <cell r="D203">
            <v>1510000</v>
          </cell>
          <cell r="E203" t="str">
            <v>COCA</v>
          </cell>
        </row>
        <row r="204">
          <cell r="C204" t="str">
            <v>234-08</v>
          </cell>
          <cell r="D204">
            <v>1440000</v>
          </cell>
          <cell r="E204" t="str">
            <v>HONTZ</v>
          </cell>
        </row>
        <row r="205">
          <cell r="C205" t="str">
            <v>239-08</v>
          </cell>
          <cell r="D205">
            <v>1140000</v>
          </cell>
          <cell r="E205" t="str">
            <v>YOUNG</v>
          </cell>
        </row>
        <row r="206">
          <cell r="C206" t="str">
            <v>236-08</v>
          </cell>
          <cell r="D206">
            <v>1280000</v>
          </cell>
          <cell r="E206" t="str">
            <v>BARTLETT</v>
          </cell>
        </row>
        <row r="207">
          <cell r="C207" t="str">
            <v>241-08</v>
          </cell>
          <cell r="D207">
            <v>1440000</v>
          </cell>
          <cell r="E207" t="str">
            <v>HONTZ</v>
          </cell>
        </row>
        <row r="208">
          <cell r="C208" t="str">
            <v>238-08</v>
          </cell>
          <cell r="D208">
            <v>1510000</v>
          </cell>
          <cell r="E208" t="str">
            <v>COCA</v>
          </cell>
        </row>
        <row r="209">
          <cell r="C209" t="str">
            <v>243-08</v>
          </cell>
          <cell r="D209">
            <v>1280000</v>
          </cell>
          <cell r="E209" t="str">
            <v>BARTLETT</v>
          </cell>
        </row>
        <row r="210">
          <cell r="C210" t="str">
            <v>243-08</v>
          </cell>
          <cell r="D210">
            <v>1280000</v>
          </cell>
          <cell r="E210" t="str">
            <v>BARTLETT</v>
          </cell>
        </row>
        <row r="211">
          <cell r="C211" t="str">
            <v>243-08</v>
          </cell>
          <cell r="D211">
            <v>1280000</v>
          </cell>
          <cell r="E211" t="str">
            <v>BARTLETT</v>
          </cell>
        </row>
        <row r="212">
          <cell r="C212" t="str">
            <v>240-08</v>
          </cell>
          <cell r="D212">
            <v>1140000</v>
          </cell>
          <cell r="E212" t="str">
            <v>YOUNG</v>
          </cell>
        </row>
        <row r="213">
          <cell r="C213" t="str">
            <v>242-08</v>
          </cell>
          <cell r="D213">
            <v>1440000</v>
          </cell>
          <cell r="E213" t="str">
            <v>HONTZ</v>
          </cell>
        </row>
        <row r="214">
          <cell r="C214" t="str">
            <v>311-08</v>
          </cell>
          <cell r="D214">
            <v>1140000</v>
          </cell>
          <cell r="E214" t="str">
            <v>YOUNG</v>
          </cell>
        </row>
        <row r="215">
          <cell r="C215" t="str">
            <v>244-08</v>
          </cell>
          <cell r="D215">
            <v>1280000</v>
          </cell>
          <cell r="E215" t="str">
            <v>BARTLETT</v>
          </cell>
        </row>
      </sheetData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133-27</v>
          </cell>
          <cell r="D1">
            <v>1340000</v>
          </cell>
          <cell r="E1" t="str">
            <v>BEAM</v>
          </cell>
        </row>
        <row r="2">
          <cell r="C2" t="str">
            <v>221-27</v>
          </cell>
          <cell r="D2">
            <v>1820000</v>
          </cell>
          <cell r="E2" t="str">
            <v>ADANE</v>
          </cell>
        </row>
        <row r="3">
          <cell r="C3" t="str">
            <v>224-27</v>
          </cell>
          <cell r="D3">
            <v>1180000</v>
          </cell>
          <cell r="E3" t="str">
            <v>LEVERE</v>
          </cell>
        </row>
        <row r="4">
          <cell r="C4" t="str">
            <v>245-27</v>
          </cell>
          <cell r="D4">
            <v>1820000</v>
          </cell>
          <cell r="E4" t="str">
            <v>ADANE</v>
          </cell>
        </row>
        <row r="5">
          <cell r="C5" t="str">
            <v>119-27</v>
          </cell>
          <cell r="D5">
            <v>1340000</v>
          </cell>
          <cell r="E5" t="str">
            <v>BEAM</v>
          </cell>
        </row>
        <row r="6">
          <cell r="C6" t="str">
            <v>198-27</v>
          </cell>
          <cell r="D6">
            <v>880000</v>
          </cell>
          <cell r="E6" t="str">
            <v>STEWART</v>
          </cell>
        </row>
        <row r="7">
          <cell r="C7" t="str">
            <v>138-27</v>
          </cell>
          <cell r="D7">
            <v>1200000</v>
          </cell>
          <cell r="E7" t="str">
            <v>CUSHING</v>
          </cell>
        </row>
        <row r="8">
          <cell r="C8" t="str">
            <v>156-27</v>
          </cell>
          <cell r="D8">
            <v>1100000</v>
          </cell>
          <cell r="E8" t="str">
            <v>GEBRETEKLE</v>
          </cell>
        </row>
        <row r="9">
          <cell r="C9" t="str">
            <v>164-27</v>
          </cell>
          <cell r="D9">
            <v>890000</v>
          </cell>
          <cell r="E9" t="str">
            <v>LOZA</v>
          </cell>
        </row>
        <row r="10">
          <cell r="C10" t="str">
            <v>173-27</v>
          </cell>
          <cell r="D10">
            <v>950000</v>
          </cell>
          <cell r="E10" t="str">
            <v>WEBSTER</v>
          </cell>
        </row>
        <row r="11">
          <cell r="C11" t="str">
            <v>172-27</v>
          </cell>
          <cell r="D11">
            <v>900000</v>
          </cell>
          <cell r="E11" t="str">
            <v>ROCHA</v>
          </cell>
        </row>
        <row r="12">
          <cell r="C12" t="str">
            <v>192-27</v>
          </cell>
          <cell r="D12">
            <v>890000</v>
          </cell>
          <cell r="E12" t="str">
            <v>LOZA</v>
          </cell>
        </row>
        <row r="13">
          <cell r="C13" t="str">
            <v>180-27</v>
          </cell>
          <cell r="D13">
            <v>1120000</v>
          </cell>
          <cell r="E13" t="str">
            <v>LOCKLEAR</v>
          </cell>
        </row>
        <row r="14">
          <cell r="C14" t="str">
            <v>160-27</v>
          </cell>
          <cell r="D14">
            <v>1360000</v>
          </cell>
          <cell r="E14" t="str">
            <v>SANTIZO</v>
          </cell>
        </row>
        <row r="15">
          <cell r="C15" t="str">
            <v>194-27</v>
          </cell>
          <cell r="D15">
            <v>1120000</v>
          </cell>
          <cell r="E15" t="str">
            <v>LOCKLEAR</v>
          </cell>
        </row>
        <row r="16">
          <cell r="C16" t="str">
            <v>210-27</v>
          </cell>
          <cell r="D16">
            <v>1500000</v>
          </cell>
          <cell r="E16" t="str">
            <v>GOODNIGHT</v>
          </cell>
        </row>
        <row r="17">
          <cell r="C17" t="str">
            <v>232-27</v>
          </cell>
          <cell r="D17">
            <v>1180000</v>
          </cell>
          <cell r="E17" t="str">
            <v>LEVERE</v>
          </cell>
        </row>
        <row r="18">
          <cell r="C18" t="str">
            <v>205-27</v>
          </cell>
          <cell r="D18">
            <v>890000</v>
          </cell>
          <cell r="E18" t="str">
            <v>LOZA</v>
          </cell>
        </row>
        <row r="19">
          <cell r="C19" t="str">
            <v>159-27</v>
          </cell>
          <cell r="D19">
            <v>1360000</v>
          </cell>
          <cell r="E19" t="str">
            <v>SANTIZO</v>
          </cell>
        </row>
        <row r="20">
          <cell r="C20" t="str">
            <v>187-27</v>
          </cell>
          <cell r="D20">
            <v>950000</v>
          </cell>
          <cell r="E20" t="str">
            <v>WEBSTER</v>
          </cell>
        </row>
        <row r="21">
          <cell r="C21" t="str">
            <v>135-27</v>
          </cell>
          <cell r="D21">
            <v>1110000</v>
          </cell>
          <cell r="E21" t="str">
            <v>STARKS</v>
          </cell>
        </row>
        <row r="22">
          <cell r="C22" t="str">
            <v>161-27</v>
          </cell>
          <cell r="D22">
            <v>1090000</v>
          </cell>
          <cell r="E22" t="str">
            <v>SPECTOR</v>
          </cell>
        </row>
        <row r="23">
          <cell r="C23" t="str">
            <v>152-27</v>
          </cell>
          <cell r="D23">
            <v>1310000</v>
          </cell>
          <cell r="E23" t="str">
            <v>MALAVE</v>
          </cell>
        </row>
        <row r="24">
          <cell r="C24" t="str">
            <v>145-27</v>
          </cell>
          <cell r="D24">
            <v>1480000</v>
          </cell>
          <cell r="E24" t="str">
            <v>STURGEON</v>
          </cell>
        </row>
        <row r="25">
          <cell r="C25" t="str">
            <v>169-27</v>
          </cell>
          <cell r="D25">
            <v>880000</v>
          </cell>
          <cell r="E25" t="str">
            <v>STEWART</v>
          </cell>
        </row>
        <row r="26">
          <cell r="C26" t="str">
            <v>136-27</v>
          </cell>
          <cell r="D26">
            <v>1110000</v>
          </cell>
          <cell r="E26" t="str">
            <v>STARKS</v>
          </cell>
        </row>
        <row r="27">
          <cell r="C27" t="str">
            <v>171-27</v>
          </cell>
          <cell r="D27">
            <v>900000</v>
          </cell>
          <cell r="E27" t="str">
            <v>ROCHA</v>
          </cell>
        </row>
        <row r="28">
          <cell r="C28" t="str">
            <v>123-27</v>
          </cell>
          <cell r="D28">
            <v>1310000</v>
          </cell>
          <cell r="E28" t="str">
            <v>MALAVE</v>
          </cell>
        </row>
        <row r="29">
          <cell r="C29" t="str">
            <v>201-27</v>
          </cell>
          <cell r="D29">
            <v>950000</v>
          </cell>
          <cell r="E29" t="str">
            <v>WEBSTER</v>
          </cell>
        </row>
        <row r="30">
          <cell r="C30" t="str">
            <v>209-27</v>
          </cell>
          <cell r="D30">
            <v>1500000</v>
          </cell>
          <cell r="E30" t="str">
            <v>GOODNIGHT</v>
          </cell>
        </row>
        <row r="31">
          <cell r="C31" t="str">
            <v>196-27</v>
          </cell>
          <cell r="D31">
            <v>1500000</v>
          </cell>
          <cell r="E31" t="str">
            <v>GOODNIGHT</v>
          </cell>
        </row>
        <row r="32">
          <cell r="C32" t="str">
            <v>193-27</v>
          </cell>
          <cell r="D32">
            <v>1120000</v>
          </cell>
          <cell r="E32" t="str">
            <v>LOCKLEAR</v>
          </cell>
        </row>
        <row r="33">
          <cell r="C33" t="str">
            <v>107-27</v>
          </cell>
          <cell r="D33">
            <v>1110000</v>
          </cell>
          <cell r="E33" t="str">
            <v>STARKS</v>
          </cell>
        </row>
        <row r="34">
          <cell r="C34" t="str">
            <v>182-27</v>
          </cell>
          <cell r="D34">
            <v>1500000</v>
          </cell>
          <cell r="E34" t="str">
            <v>GOODNIGHT</v>
          </cell>
        </row>
        <row r="35">
          <cell r="C35" t="str">
            <v>125-27</v>
          </cell>
          <cell r="D35">
            <v>1100000</v>
          </cell>
          <cell r="E35" t="str">
            <v>GEBRETEKLE</v>
          </cell>
        </row>
        <row r="36">
          <cell r="C36" t="str">
            <v>116-27</v>
          </cell>
          <cell r="D36">
            <v>1360000</v>
          </cell>
          <cell r="E36" t="str">
            <v>SANTIZO</v>
          </cell>
        </row>
        <row r="37">
          <cell r="C37" t="str">
            <v>130-27</v>
          </cell>
          <cell r="D37">
            <v>1360000</v>
          </cell>
          <cell r="E37" t="str">
            <v>SANTIZO</v>
          </cell>
        </row>
        <row r="38">
          <cell r="C38" t="str">
            <v>241-27</v>
          </cell>
          <cell r="D38">
            <v>1830000</v>
          </cell>
          <cell r="E38" t="str">
            <v>YORK</v>
          </cell>
        </row>
        <row r="39">
          <cell r="C39" t="str">
            <v>132-27</v>
          </cell>
          <cell r="D39">
            <v>1480000</v>
          </cell>
          <cell r="E39" t="str">
            <v>STURGEON</v>
          </cell>
        </row>
        <row r="40">
          <cell r="C40" t="str">
            <v>211-27</v>
          </cell>
          <cell r="D40">
            <v>880000</v>
          </cell>
          <cell r="E40" t="str">
            <v>STEWART</v>
          </cell>
        </row>
        <row r="41">
          <cell r="C41" t="str">
            <v>108-27</v>
          </cell>
          <cell r="D41">
            <v>1110000</v>
          </cell>
          <cell r="E41" t="str">
            <v>STARKS</v>
          </cell>
        </row>
        <row r="42">
          <cell r="C42" t="str">
            <v>189-27</v>
          </cell>
          <cell r="D42">
            <v>1090000</v>
          </cell>
          <cell r="E42" t="str">
            <v>SPECTOR</v>
          </cell>
        </row>
        <row r="43">
          <cell r="C43" t="str">
            <v>176-27</v>
          </cell>
          <cell r="D43">
            <v>1090000</v>
          </cell>
          <cell r="E43" t="str">
            <v>SPECTOR</v>
          </cell>
        </row>
        <row r="44">
          <cell r="C44" t="str">
            <v>115-27</v>
          </cell>
          <cell r="D44">
            <v>1360000</v>
          </cell>
          <cell r="E44" t="str">
            <v>SANTIZO</v>
          </cell>
        </row>
        <row r="45">
          <cell r="C45" t="str">
            <v>109-27</v>
          </cell>
          <cell r="D45">
            <v>1310000</v>
          </cell>
          <cell r="E45" t="str">
            <v>MALAVE</v>
          </cell>
        </row>
        <row r="46">
          <cell r="C46" t="str">
            <v>101-27</v>
          </cell>
          <cell r="D46">
            <v>1430000</v>
          </cell>
          <cell r="E46" t="str">
            <v>LEDERHAUSE</v>
          </cell>
        </row>
        <row r="47">
          <cell r="C47" t="str">
            <v>104-27</v>
          </cell>
          <cell r="D47">
            <v>1480000</v>
          </cell>
          <cell r="E47" t="str">
            <v>STURGEON</v>
          </cell>
        </row>
        <row r="48">
          <cell r="C48" t="str">
            <v>102-27</v>
          </cell>
          <cell r="D48">
            <v>1430000</v>
          </cell>
          <cell r="E48" t="str">
            <v>LEDERHAUSE</v>
          </cell>
        </row>
        <row r="49">
          <cell r="C49" t="str">
            <v>119-27</v>
          </cell>
          <cell r="D49">
            <v>1340000</v>
          </cell>
          <cell r="E49" t="str">
            <v>BEAM</v>
          </cell>
        </row>
        <row r="50">
          <cell r="C50" t="str">
            <v>209-27</v>
          </cell>
          <cell r="D50">
            <v>1500000</v>
          </cell>
          <cell r="E50" t="str">
            <v>GOODNIGHT</v>
          </cell>
        </row>
        <row r="51">
          <cell r="C51" t="str">
            <v>143-27</v>
          </cell>
          <cell r="D51">
            <v>1360000</v>
          </cell>
          <cell r="E51" t="str">
            <v>SANTIZO</v>
          </cell>
        </row>
        <row r="52">
          <cell r="C52" t="str">
            <v>202-27</v>
          </cell>
          <cell r="D52">
            <v>950000</v>
          </cell>
          <cell r="E52" t="str">
            <v>WEBSTER</v>
          </cell>
        </row>
        <row r="53">
          <cell r="C53" t="str">
            <v>185-27</v>
          </cell>
          <cell r="D53">
            <v>900000</v>
          </cell>
          <cell r="E53" t="str">
            <v>ROCHA</v>
          </cell>
        </row>
        <row r="54">
          <cell r="C54" t="str">
            <v>200-27</v>
          </cell>
          <cell r="D54">
            <v>900000</v>
          </cell>
          <cell r="E54" t="str">
            <v>ROCHA</v>
          </cell>
        </row>
        <row r="55">
          <cell r="C55" t="str">
            <v>195-27</v>
          </cell>
          <cell r="D55">
            <v>1500000</v>
          </cell>
          <cell r="E55" t="str">
            <v>GOODNIGHT</v>
          </cell>
        </row>
        <row r="56">
          <cell r="C56" t="str">
            <v>178-27</v>
          </cell>
          <cell r="D56">
            <v>890000</v>
          </cell>
          <cell r="E56" t="str">
            <v>LOZA</v>
          </cell>
        </row>
        <row r="57">
          <cell r="C57" t="str">
            <v>204-27</v>
          </cell>
          <cell r="D57">
            <v>1090000</v>
          </cell>
          <cell r="E57" t="str">
            <v>SPECTOR</v>
          </cell>
        </row>
        <row r="58">
          <cell r="C58" t="str">
            <v>245-27</v>
          </cell>
          <cell r="D58">
            <v>1820000</v>
          </cell>
          <cell r="E58" t="str">
            <v>ADANE</v>
          </cell>
        </row>
        <row r="59">
          <cell r="C59" t="str">
            <v>217-27</v>
          </cell>
          <cell r="D59">
            <v>1830000</v>
          </cell>
          <cell r="E59" t="str">
            <v>YORK</v>
          </cell>
        </row>
        <row r="60">
          <cell r="C60" t="str">
            <v>238-27</v>
          </cell>
          <cell r="D60">
            <v>1820000</v>
          </cell>
          <cell r="E60" t="str">
            <v>ADANE</v>
          </cell>
        </row>
        <row r="61">
          <cell r="C61" t="str">
            <v>226-27</v>
          </cell>
          <cell r="D61">
            <v>1830000</v>
          </cell>
          <cell r="E61" t="str">
            <v>YORK</v>
          </cell>
        </row>
        <row r="62">
          <cell r="C62" t="str">
            <v>223-27</v>
          </cell>
          <cell r="D62">
            <v>1180000</v>
          </cell>
          <cell r="E62" t="str">
            <v>LEVERE</v>
          </cell>
        </row>
        <row r="63">
          <cell r="C63" t="str">
            <v>218-27</v>
          </cell>
          <cell r="D63">
            <v>1830000</v>
          </cell>
          <cell r="E63" t="str">
            <v>YORK</v>
          </cell>
        </row>
        <row r="64">
          <cell r="C64" t="str">
            <v>212-27</v>
          </cell>
          <cell r="D64">
            <v>880000</v>
          </cell>
          <cell r="E64" t="str">
            <v>STEWART</v>
          </cell>
        </row>
        <row r="65">
          <cell r="C65" t="str">
            <v>229-27</v>
          </cell>
          <cell r="D65">
            <v>1820000</v>
          </cell>
          <cell r="E65" t="str">
            <v>ADANE</v>
          </cell>
        </row>
        <row r="66">
          <cell r="C66" t="str">
            <v>177-27</v>
          </cell>
          <cell r="D66">
            <v>890000</v>
          </cell>
          <cell r="E66" t="str">
            <v>LOZA</v>
          </cell>
        </row>
        <row r="67">
          <cell r="C67" t="str">
            <v>239-27</v>
          </cell>
          <cell r="D67">
            <v>1180000</v>
          </cell>
          <cell r="E67" t="str">
            <v>LEVERE</v>
          </cell>
        </row>
        <row r="68">
          <cell r="C68" t="str">
            <v>220-27</v>
          </cell>
          <cell r="D68">
            <v>1240000</v>
          </cell>
          <cell r="E68" t="str">
            <v>GRASTON</v>
          </cell>
        </row>
        <row r="69">
          <cell r="C69" t="str">
            <v>221-27</v>
          </cell>
          <cell r="D69">
            <v>1820000</v>
          </cell>
          <cell r="E69" t="str">
            <v>ADANE</v>
          </cell>
        </row>
        <row r="70">
          <cell r="C70" t="str">
            <v>206-27</v>
          </cell>
          <cell r="D70">
            <v>890000</v>
          </cell>
          <cell r="E70" t="str">
            <v>LOZA</v>
          </cell>
        </row>
        <row r="71">
          <cell r="C71" t="str">
            <v>234-27</v>
          </cell>
          <cell r="D71">
            <v>1830000</v>
          </cell>
          <cell r="E71" t="str">
            <v>YORK</v>
          </cell>
        </row>
        <row r="72">
          <cell r="C72" t="str">
            <v>244-27</v>
          </cell>
          <cell r="D72">
            <v>1240000</v>
          </cell>
          <cell r="E72" t="str">
            <v>GRASTON</v>
          </cell>
        </row>
        <row r="73">
          <cell r="C73" t="str">
            <v>221-27</v>
          </cell>
          <cell r="D73">
            <v>1820000</v>
          </cell>
          <cell r="E73" t="str">
            <v>ADANE</v>
          </cell>
        </row>
        <row r="74">
          <cell r="C74" t="str">
            <v>242-27</v>
          </cell>
          <cell r="D74">
            <v>1830000</v>
          </cell>
          <cell r="E74" t="str">
            <v>YORK</v>
          </cell>
        </row>
        <row r="75">
          <cell r="C75" t="str">
            <v>231-27</v>
          </cell>
          <cell r="D75">
            <v>1180000</v>
          </cell>
          <cell r="E75" t="str">
            <v>LEVERE</v>
          </cell>
        </row>
        <row r="76">
          <cell r="C76" t="str">
            <v>213-27</v>
          </cell>
          <cell r="D76">
            <v>1180000</v>
          </cell>
          <cell r="E76" t="str">
            <v>LEVERE</v>
          </cell>
        </row>
        <row r="77">
          <cell r="C77" t="str">
            <v>112-27</v>
          </cell>
          <cell r="D77">
            <v>1100000</v>
          </cell>
          <cell r="E77" t="str">
            <v>GEBRETEKLE</v>
          </cell>
        </row>
        <row r="78">
          <cell r="C78" t="str">
            <v>179-27</v>
          </cell>
          <cell r="D78">
            <v>1120000</v>
          </cell>
          <cell r="E78" t="str">
            <v>LOCKLEAR</v>
          </cell>
        </row>
        <row r="79">
          <cell r="C79" t="str">
            <v>119-27</v>
          </cell>
          <cell r="D79">
            <v>1340000</v>
          </cell>
          <cell r="E79" t="str">
            <v>BEAM</v>
          </cell>
        </row>
        <row r="80">
          <cell r="C80" t="str">
            <v>127-27</v>
          </cell>
          <cell r="D80">
            <v>1430000</v>
          </cell>
          <cell r="E80" t="str">
            <v>LEDERHAUSE</v>
          </cell>
        </row>
        <row r="81">
          <cell r="C81" t="str">
            <v>121-27</v>
          </cell>
          <cell r="D81">
            <v>1110000</v>
          </cell>
          <cell r="E81" t="str">
            <v>STARKS</v>
          </cell>
        </row>
        <row r="82">
          <cell r="C82" t="str">
            <v>106-27</v>
          </cell>
          <cell r="D82">
            <v>1340000</v>
          </cell>
          <cell r="E82" t="str">
            <v>BEAM</v>
          </cell>
        </row>
        <row r="83">
          <cell r="C83" t="str">
            <v>137-27</v>
          </cell>
          <cell r="D83">
            <v>1200000</v>
          </cell>
          <cell r="E83" t="str">
            <v>CUSHING</v>
          </cell>
        </row>
        <row r="84">
          <cell r="C84" t="str">
            <v>111-27</v>
          </cell>
          <cell r="D84">
            <v>1100000</v>
          </cell>
          <cell r="E84" t="str">
            <v>GEBRETEKLE</v>
          </cell>
        </row>
        <row r="85">
          <cell r="C85" t="str">
            <v>188-27</v>
          </cell>
          <cell r="D85">
            <v>950000</v>
          </cell>
          <cell r="E85" t="str">
            <v>WEBSTER</v>
          </cell>
        </row>
        <row r="86">
          <cell r="C86" t="str">
            <v>140-27</v>
          </cell>
          <cell r="D86">
            <v>1100000</v>
          </cell>
          <cell r="E86" t="str">
            <v>GEBRETEKLE</v>
          </cell>
        </row>
        <row r="87">
          <cell r="C87" t="str">
            <v>105-27</v>
          </cell>
          <cell r="D87">
            <v>1340000</v>
          </cell>
          <cell r="E87" t="str">
            <v>BEAM</v>
          </cell>
        </row>
        <row r="88">
          <cell r="C88" t="str">
            <v>129-27</v>
          </cell>
          <cell r="D88">
            <v>1360000</v>
          </cell>
          <cell r="E88" t="str">
            <v>SANTIZO</v>
          </cell>
        </row>
        <row r="89">
          <cell r="C89" t="str">
            <v>122-27</v>
          </cell>
          <cell r="D89">
            <v>1110000</v>
          </cell>
          <cell r="E89" t="str">
            <v>STARKS</v>
          </cell>
        </row>
        <row r="90">
          <cell r="C90" t="str">
            <v>118-27</v>
          </cell>
          <cell r="D90">
            <v>1480000</v>
          </cell>
          <cell r="E90" t="str">
            <v>STURGEON</v>
          </cell>
        </row>
        <row r="91">
          <cell r="C91" t="str">
            <v>150-27</v>
          </cell>
          <cell r="D91">
            <v>1110000</v>
          </cell>
          <cell r="E91" t="str">
            <v>STARKS</v>
          </cell>
        </row>
        <row r="92">
          <cell r="C92" t="str">
            <v>119-27</v>
          </cell>
          <cell r="D92">
            <v>1340000</v>
          </cell>
          <cell r="E92" t="str">
            <v>BEAM</v>
          </cell>
        </row>
        <row r="93">
          <cell r="C93" t="str">
            <v>175-27</v>
          </cell>
          <cell r="D93">
            <v>1090000</v>
          </cell>
          <cell r="E93" t="str">
            <v>SPECTOR</v>
          </cell>
        </row>
        <row r="94">
          <cell r="C94" t="str">
            <v>106-27</v>
          </cell>
          <cell r="D94">
            <v>1340000</v>
          </cell>
          <cell r="E94" t="str">
            <v>BEAM</v>
          </cell>
        </row>
        <row r="95">
          <cell r="C95" t="str">
            <v>184-27</v>
          </cell>
          <cell r="D95">
            <v>880000</v>
          </cell>
          <cell r="E95" t="str">
            <v>STEWART</v>
          </cell>
        </row>
        <row r="96">
          <cell r="C96" t="str">
            <v>144-27</v>
          </cell>
          <cell r="D96">
            <v>1360000</v>
          </cell>
          <cell r="E96" t="str">
            <v>SANTIZO</v>
          </cell>
        </row>
        <row r="97">
          <cell r="C97" t="str">
            <v>190-27</v>
          </cell>
          <cell r="D97">
            <v>1090000</v>
          </cell>
          <cell r="E97" t="str">
            <v>SPECTOR</v>
          </cell>
        </row>
        <row r="98">
          <cell r="C98" t="str">
            <v>207-27</v>
          </cell>
          <cell r="D98">
            <v>1120000</v>
          </cell>
          <cell r="E98" t="str">
            <v>LOCKLEAR</v>
          </cell>
        </row>
        <row r="99">
          <cell r="C99" t="str">
            <v>207-27</v>
          </cell>
          <cell r="D99">
            <v>1120000</v>
          </cell>
          <cell r="E99" t="str">
            <v>LOCKLEAR</v>
          </cell>
        </row>
        <row r="100">
          <cell r="C100" t="str">
            <v>203-27</v>
          </cell>
          <cell r="D100">
            <v>1090000</v>
          </cell>
          <cell r="E100" t="str">
            <v>SPECTOR</v>
          </cell>
        </row>
        <row r="101">
          <cell r="C101" t="str">
            <v>235-27</v>
          </cell>
          <cell r="D101">
            <v>1240000</v>
          </cell>
          <cell r="E101" t="str">
            <v>GRASTON</v>
          </cell>
        </row>
        <row r="102">
          <cell r="C102" t="str">
            <v>166-27</v>
          </cell>
          <cell r="D102">
            <v>1120000</v>
          </cell>
          <cell r="E102" t="str">
            <v>LOCKLEAR</v>
          </cell>
        </row>
        <row r="103">
          <cell r="C103" t="str">
            <v>146-27</v>
          </cell>
          <cell r="D103">
            <v>1480000</v>
          </cell>
          <cell r="E103" t="str">
            <v>STURGEON</v>
          </cell>
        </row>
        <row r="104">
          <cell r="C104" t="str">
            <v>233-27</v>
          </cell>
          <cell r="D104">
            <v>1830000</v>
          </cell>
          <cell r="E104" t="str">
            <v>YORK</v>
          </cell>
        </row>
        <row r="105">
          <cell r="C105" t="str">
            <v>167-27</v>
          </cell>
          <cell r="D105">
            <v>1500000</v>
          </cell>
          <cell r="E105" t="str">
            <v>GOODNIGHT</v>
          </cell>
        </row>
        <row r="106">
          <cell r="C106" t="str">
            <v>216-27</v>
          </cell>
          <cell r="D106">
            <v>950000</v>
          </cell>
          <cell r="E106" t="str">
            <v>WEBSTER</v>
          </cell>
        </row>
        <row r="107">
          <cell r="C107" t="str">
            <v>168-27</v>
          </cell>
          <cell r="D107">
            <v>1500000</v>
          </cell>
          <cell r="E107" t="str">
            <v>GOODNIGHT</v>
          </cell>
        </row>
        <row r="108">
          <cell r="C108" t="str">
            <v>219-27</v>
          </cell>
          <cell r="D108">
            <v>1240000</v>
          </cell>
          <cell r="E108" t="str">
            <v>GRASTON</v>
          </cell>
        </row>
        <row r="109">
          <cell r="C109" t="str">
            <v>199-27</v>
          </cell>
          <cell r="D109">
            <v>900000</v>
          </cell>
          <cell r="E109" t="str">
            <v>ROCHA</v>
          </cell>
        </row>
        <row r="110">
          <cell r="C110" t="str">
            <v>170-27</v>
          </cell>
          <cell r="D110">
            <v>880000</v>
          </cell>
          <cell r="E110" t="str">
            <v>STEWART</v>
          </cell>
        </row>
        <row r="111">
          <cell r="C111" t="str">
            <v>198-27</v>
          </cell>
          <cell r="D111">
            <v>880000</v>
          </cell>
          <cell r="E111" t="str">
            <v>STEWART</v>
          </cell>
        </row>
        <row r="112">
          <cell r="C112" t="str">
            <v>184-27</v>
          </cell>
          <cell r="D112">
            <v>880000</v>
          </cell>
          <cell r="E112" t="str">
            <v>STEWART</v>
          </cell>
        </row>
        <row r="113">
          <cell r="C113" t="str">
            <v>225-27</v>
          </cell>
          <cell r="D113">
            <v>1830000</v>
          </cell>
          <cell r="E113" t="str">
            <v>YORK</v>
          </cell>
        </row>
        <row r="114">
          <cell r="C114" t="str">
            <v>181-27</v>
          </cell>
          <cell r="D114">
            <v>1500000</v>
          </cell>
          <cell r="E114" t="str">
            <v>GOODNIGHT</v>
          </cell>
        </row>
        <row r="115">
          <cell r="C115" t="str">
            <v>243-27</v>
          </cell>
          <cell r="D115">
            <v>1240000</v>
          </cell>
          <cell r="E115" t="str">
            <v>GRASTON</v>
          </cell>
        </row>
        <row r="116">
          <cell r="C116" t="str">
            <v>237-27</v>
          </cell>
          <cell r="D116">
            <v>1820000</v>
          </cell>
          <cell r="E116" t="str">
            <v>ADANE</v>
          </cell>
        </row>
        <row r="117">
          <cell r="C117" t="str">
            <v>103-27</v>
          </cell>
          <cell r="D117">
            <v>1480000</v>
          </cell>
          <cell r="E117" t="str">
            <v>STURGEON</v>
          </cell>
        </row>
        <row r="118">
          <cell r="C118" t="str">
            <v>186-27</v>
          </cell>
          <cell r="D118">
            <v>900000</v>
          </cell>
          <cell r="E118" t="str">
            <v>ROCHA</v>
          </cell>
        </row>
        <row r="119">
          <cell r="C119" t="str">
            <v>113-27</v>
          </cell>
          <cell r="D119">
            <v>1430000</v>
          </cell>
          <cell r="E119" t="str">
            <v>LEDERHAUSE</v>
          </cell>
        </row>
        <row r="120">
          <cell r="C120" t="str">
            <v>240-27</v>
          </cell>
          <cell r="D120">
            <v>1180000</v>
          </cell>
          <cell r="E120" t="str">
            <v>LEVERE</v>
          </cell>
        </row>
        <row r="121">
          <cell r="C121" t="str">
            <v>120-27</v>
          </cell>
          <cell r="D121">
            <v>1340000</v>
          </cell>
          <cell r="E121" t="str">
            <v>BEAM</v>
          </cell>
        </row>
        <row r="122">
          <cell r="C122" t="str">
            <v>183-27</v>
          </cell>
          <cell r="D122">
            <v>880000</v>
          </cell>
          <cell r="E122" t="str">
            <v>STEWART</v>
          </cell>
        </row>
        <row r="123">
          <cell r="C123" t="str">
            <v>131-27</v>
          </cell>
          <cell r="D123">
            <v>1480000</v>
          </cell>
          <cell r="E123" t="str">
            <v>STURGEON</v>
          </cell>
        </row>
        <row r="124">
          <cell r="C124" t="str">
            <v>236-27</v>
          </cell>
          <cell r="D124">
            <v>1240000</v>
          </cell>
          <cell r="E124" t="str">
            <v>GRASTON</v>
          </cell>
        </row>
        <row r="125">
          <cell r="C125" t="str">
            <v>126-27</v>
          </cell>
          <cell r="D125">
            <v>1100000</v>
          </cell>
          <cell r="E125" t="str">
            <v>GEBRETEKLE</v>
          </cell>
        </row>
        <row r="126">
          <cell r="C126" t="str">
            <v>222-27</v>
          </cell>
          <cell r="D126">
            <v>1820000</v>
          </cell>
          <cell r="E126" t="str">
            <v>ADANE</v>
          </cell>
        </row>
        <row r="127">
          <cell r="C127" t="str">
            <v>137-27</v>
          </cell>
          <cell r="D127">
            <v>1200000</v>
          </cell>
          <cell r="E127" t="str">
            <v>CUSHING</v>
          </cell>
        </row>
        <row r="128">
          <cell r="C128" t="str">
            <v>214-27</v>
          </cell>
          <cell r="D128">
            <v>1180000</v>
          </cell>
          <cell r="E128" t="str">
            <v>LEVERE</v>
          </cell>
        </row>
        <row r="129">
          <cell r="C129" t="str">
            <v>152-27</v>
          </cell>
          <cell r="D129">
            <v>1310000</v>
          </cell>
          <cell r="E129" t="str">
            <v>MALAVE</v>
          </cell>
        </row>
        <row r="130">
          <cell r="C130" t="str">
            <v>193-27</v>
          </cell>
          <cell r="D130">
            <v>1120000</v>
          </cell>
          <cell r="E130" t="str">
            <v>LOCKLEAR</v>
          </cell>
        </row>
        <row r="131">
          <cell r="C131" t="str">
            <v>195-27</v>
          </cell>
          <cell r="D131">
            <v>1500000</v>
          </cell>
          <cell r="E131" t="str">
            <v>GOODNIGHT</v>
          </cell>
        </row>
        <row r="132">
          <cell r="C132" t="str">
            <v>181-27</v>
          </cell>
          <cell r="D132">
            <v>1500000</v>
          </cell>
          <cell r="E132" t="str">
            <v>GOODNIGHT</v>
          </cell>
        </row>
        <row r="133">
          <cell r="C133" t="str">
            <v>215-27</v>
          </cell>
          <cell r="D133">
            <v>950000</v>
          </cell>
          <cell r="E133" t="str">
            <v>WEBSTER</v>
          </cell>
        </row>
        <row r="134">
          <cell r="C134" t="str">
            <v>162-27</v>
          </cell>
          <cell r="D134">
            <v>1090000</v>
          </cell>
          <cell r="E134" t="str">
            <v>SPECTOR</v>
          </cell>
        </row>
        <row r="135">
          <cell r="C135" t="str">
            <v>142-27</v>
          </cell>
          <cell r="D135">
            <v>1430000</v>
          </cell>
          <cell r="E135" t="str">
            <v>LEDERHAUSE</v>
          </cell>
        </row>
        <row r="136">
          <cell r="C136" t="str">
            <v>161-27</v>
          </cell>
          <cell r="D136">
            <v>1090000</v>
          </cell>
          <cell r="E136" t="str">
            <v>SPECTOR</v>
          </cell>
        </row>
        <row r="137">
          <cell r="C137" t="str">
            <v>148-27</v>
          </cell>
          <cell r="D137">
            <v>1340000</v>
          </cell>
          <cell r="E137" t="str">
            <v>BEAM</v>
          </cell>
        </row>
        <row r="138">
          <cell r="C138" t="str">
            <v>154-27</v>
          </cell>
          <cell r="D138">
            <v>1500000</v>
          </cell>
          <cell r="E138" t="str">
            <v>GOODNIGHT</v>
          </cell>
        </row>
        <row r="139">
          <cell r="C139" t="str">
            <v>157-27</v>
          </cell>
          <cell r="D139">
            <v>900000</v>
          </cell>
          <cell r="E139" t="str">
            <v>ROCHA</v>
          </cell>
        </row>
        <row r="140">
          <cell r="C140" t="str">
            <v>117-27</v>
          </cell>
          <cell r="D140">
            <v>1480000</v>
          </cell>
          <cell r="E140" t="str">
            <v>STURGEON</v>
          </cell>
        </row>
        <row r="141">
          <cell r="C141" t="str">
            <v>191-27</v>
          </cell>
          <cell r="D141">
            <v>890000</v>
          </cell>
          <cell r="E141" t="str">
            <v>LOZA</v>
          </cell>
        </row>
        <row r="142">
          <cell r="C142" t="str">
            <v>158-27</v>
          </cell>
          <cell r="D142">
            <v>900000</v>
          </cell>
          <cell r="E142" t="str">
            <v>ROCHA</v>
          </cell>
        </row>
        <row r="143">
          <cell r="C143" t="str">
            <v>197-27</v>
          </cell>
          <cell r="D143">
            <v>880000</v>
          </cell>
          <cell r="E143" t="str">
            <v>STEWART</v>
          </cell>
        </row>
        <row r="144">
          <cell r="C144" t="str">
            <v>134-27</v>
          </cell>
          <cell r="D144">
            <v>1340000</v>
          </cell>
          <cell r="E144" t="str">
            <v>BEAM</v>
          </cell>
        </row>
        <row r="145">
          <cell r="C145" t="str">
            <v>201-27</v>
          </cell>
          <cell r="D145">
            <v>950000</v>
          </cell>
          <cell r="E145" t="str">
            <v>WEBSTER</v>
          </cell>
        </row>
        <row r="146">
          <cell r="C146" t="str">
            <v>149-27</v>
          </cell>
          <cell r="D146">
            <v>1110000</v>
          </cell>
          <cell r="E146" t="str">
            <v>STARKS</v>
          </cell>
        </row>
        <row r="147">
          <cell r="C147" t="str">
            <v>230-27</v>
          </cell>
          <cell r="D147">
            <v>1820000</v>
          </cell>
          <cell r="E147" t="str">
            <v>ADANE</v>
          </cell>
        </row>
        <row r="148">
          <cell r="C148" t="str">
            <v>155-27</v>
          </cell>
          <cell r="D148">
            <v>1100000</v>
          </cell>
          <cell r="E148" t="str">
            <v>GEBRETEKLE</v>
          </cell>
        </row>
        <row r="149">
          <cell r="C149" t="str">
            <v>133-27</v>
          </cell>
          <cell r="D149">
            <v>1340000</v>
          </cell>
          <cell r="E149" t="str">
            <v>BEAM</v>
          </cell>
        </row>
        <row r="150">
          <cell r="C150" t="str">
            <v>151-27</v>
          </cell>
          <cell r="D150">
            <v>1310000</v>
          </cell>
          <cell r="E150" t="str">
            <v>MALAVE</v>
          </cell>
        </row>
        <row r="151">
          <cell r="C151" t="str">
            <v>128-27</v>
          </cell>
          <cell r="D151">
            <v>1430000</v>
          </cell>
          <cell r="E151" t="str">
            <v>LEDERHAUSE</v>
          </cell>
        </row>
        <row r="152">
          <cell r="C152" t="str">
            <v>147-27</v>
          </cell>
          <cell r="D152">
            <v>1340000</v>
          </cell>
          <cell r="E152" t="str">
            <v>BEAM</v>
          </cell>
        </row>
        <row r="153">
          <cell r="C153" t="str">
            <v>138-27</v>
          </cell>
          <cell r="D153">
            <v>1200000</v>
          </cell>
          <cell r="E153" t="str">
            <v>CUSHING</v>
          </cell>
        </row>
        <row r="154">
          <cell r="C154" t="str">
            <v>139-27</v>
          </cell>
          <cell r="D154">
            <v>1100000</v>
          </cell>
          <cell r="E154" t="str">
            <v>GEBRETEKLE</v>
          </cell>
        </row>
        <row r="155">
          <cell r="C155" t="str">
            <v>153-27</v>
          </cell>
          <cell r="D155">
            <v>1500000</v>
          </cell>
          <cell r="E155" t="str">
            <v>GOODNIGHT</v>
          </cell>
        </row>
        <row r="156">
          <cell r="C156" t="str">
            <v>110-27</v>
          </cell>
          <cell r="D156">
            <v>1310000</v>
          </cell>
          <cell r="E156" t="str">
            <v>MALAVE</v>
          </cell>
        </row>
        <row r="157">
          <cell r="C157" t="str">
            <v>163-27</v>
          </cell>
          <cell r="D157">
            <v>890000</v>
          </cell>
          <cell r="E157" t="str">
            <v>LOZA</v>
          </cell>
        </row>
        <row r="158">
          <cell r="C158" t="str">
            <v>165-27</v>
          </cell>
          <cell r="D158">
            <v>1120000</v>
          </cell>
          <cell r="E158" t="str">
            <v>LOCKLEAR</v>
          </cell>
        </row>
        <row r="159">
          <cell r="C159" t="str">
            <v>174-27</v>
          </cell>
          <cell r="D159">
            <v>950000</v>
          </cell>
          <cell r="E159" t="str">
            <v>WEBSTER</v>
          </cell>
        </row>
        <row r="160">
          <cell r="C160" t="str">
            <v>141-27</v>
          </cell>
          <cell r="D160">
            <v>1430000</v>
          </cell>
          <cell r="E160" t="str">
            <v>LEDERHAUSE</v>
          </cell>
        </row>
        <row r="161">
          <cell r="C161" t="str">
            <v>208-27</v>
          </cell>
          <cell r="D161">
            <v>1120000</v>
          </cell>
          <cell r="E161" t="str">
            <v>LOCKLEAR</v>
          </cell>
        </row>
        <row r="162">
          <cell r="C162" t="str">
            <v>135-27</v>
          </cell>
          <cell r="D162">
            <v>1110000</v>
          </cell>
          <cell r="E162" t="str">
            <v>STARKS</v>
          </cell>
        </row>
        <row r="163">
          <cell r="C163" t="str">
            <v>227-27</v>
          </cell>
          <cell r="D163">
            <v>1240000</v>
          </cell>
          <cell r="E163" t="str">
            <v>GRASTON</v>
          </cell>
        </row>
        <row r="164">
          <cell r="C164" t="str">
            <v>114-27</v>
          </cell>
          <cell r="D164">
            <v>1430000</v>
          </cell>
          <cell r="E164" t="str">
            <v>LEDERHAUSE</v>
          </cell>
        </row>
        <row r="165">
          <cell r="C165" t="str">
            <v>228-27</v>
          </cell>
          <cell r="D165">
            <v>1240000</v>
          </cell>
          <cell r="E165" t="str">
            <v>GRASTON</v>
          </cell>
        </row>
        <row r="166">
          <cell r="C166" t="str">
            <v>155-27</v>
          </cell>
          <cell r="D166">
            <v>1100000</v>
          </cell>
          <cell r="E166" t="str">
            <v>GEBRETEKLE</v>
          </cell>
        </row>
        <row r="167">
          <cell r="C167" t="str">
            <v>237-27</v>
          </cell>
          <cell r="D167">
            <v>1820000</v>
          </cell>
          <cell r="E167" t="str">
            <v>ADANE</v>
          </cell>
        </row>
        <row r="168">
          <cell r="C168" t="str">
            <v>124-27</v>
          </cell>
          <cell r="D168">
            <v>1310000</v>
          </cell>
          <cell r="E168" t="str">
            <v>MALAVE</v>
          </cell>
        </row>
      </sheetData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112-28</v>
          </cell>
          <cell r="D1">
            <v>1100000</v>
          </cell>
          <cell r="E1" t="str">
            <v>GEBRETEKLE</v>
          </cell>
        </row>
        <row r="2">
          <cell r="C2" t="str">
            <v>135-28</v>
          </cell>
          <cell r="D2">
            <v>1360000</v>
          </cell>
          <cell r="E2" t="str">
            <v>SANTIZO</v>
          </cell>
        </row>
        <row r="3">
          <cell r="C3" t="str">
            <v>171-28</v>
          </cell>
          <cell r="D3">
            <v>1190000</v>
          </cell>
          <cell r="E3" t="str">
            <v>BRANNON</v>
          </cell>
        </row>
        <row r="4">
          <cell r="C4" t="str">
            <v>213-28</v>
          </cell>
          <cell r="D4">
            <v>1180000</v>
          </cell>
          <cell r="E4" t="str">
            <v>LEVERE</v>
          </cell>
        </row>
        <row r="5">
          <cell r="C5" t="str">
            <v>229-28</v>
          </cell>
          <cell r="D5">
            <v>1820000</v>
          </cell>
          <cell r="E5" t="str">
            <v>ADANE</v>
          </cell>
        </row>
        <row r="6">
          <cell r="C6" t="str">
            <v>131-28</v>
          </cell>
          <cell r="D6">
            <v>1480000</v>
          </cell>
          <cell r="E6" t="str">
            <v>STURGEON</v>
          </cell>
        </row>
        <row r="7">
          <cell r="C7" t="str">
            <v>170-28</v>
          </cell>
          <cell r="D7">
            <v>880000</v>
          </cell>
          <cell r="E7" t="str">
            <v>STEWART</v>
          </cell>
        </row>
        <row r="8">
          <cell r="C8" t="str">
            <v>183-28</v>
          </cell>
          <cell r="D8">
            <v>880000</v>
          </cell>
          <cell r="E8" t="str">
            <v>STEWART</v>
          </cell>
        </row>
        <row r="9">
          <cell r="C9" t="str">
            <v>190-28</v>
          </cell>
          <cell r="D9">
            <v>1470000</v>
          </cell>
          <cell r="E9" t="str">
            <v>RIVERA</v>
          </cell>
        </row>
        <row r="10">
          <cell r="C10" t="str">
            <v>242-28</v>
          </cell>
          <cell r="D10">
            <v>1830000</v>
          </cell>
          <cell r="E10" t="str">
            <v>YORK</v>
          </cell>
        </row>
        <row r="11">
          <cell r="C11" t="str">
            <v>200-28</v>
          </cell>
          <cell r="D11">
            <v>1520000</v>
          </cell>
          <cell r="E11" t="str">
            <v>MAYBERRY</v>
          </cell>
        </row>
        <row r="12">
          <cell r="C12" t="str">
            <v>109-28</v>
          </cell>
          <cell r="D12">
            <v>1310000</v>
          </cell>
          <cell r="E12" t="str">
            <v>MALAVE</v>
          </cell>
        </row>
        <row r="13">
          <cell r="C13" t="str">
            <v>208-28</v>
          </cell>
          <cell r="D13">
            <v>1120000</v>
          </cell>
          <cell r="E13" t="str">
            <v>LOCKLEAR</v>
          </cell>
        </row>
        <row r="14">
          <cell r="C14" t="str">
            <v>157-28</v>
          </cell>
          <cell r="D14">
            <v>1190000</v>
          </cell>
          <cell r="E14" t="str">
            <v>BRANNON</v>
          </cell>
        </row>
        <row r="15">
          <cell r="C15" t="str">
            <v>177-28</v>
          </cell>
          <cell r="D15">
            <v>940000</v>
          </cell>
          <cell r="E15" t="str">
            <v>BONDS</v>
          </cell>
        </row>
        <row r="16">
          <cell r="C16" t="str">
            <v>121-28</v>
          </cell>
          <cell r="D16">
            <v>1360000</v>
          </cell>
          <cell r="E16" t="str">
            <v>SANTIZO</v>
          </cell>
        </row>
        <row r="17">
          <cell r="C17" t="str">
            <v>182-28</v>
          </cell>
          <cell r="D17">
            <v>1260000</v>
          </cell>
          <cell r="E17" t="str">
            <v>ACKERMAN</v>
          </cell>
        </row>
        <row r="18">
          <cell r="C18" t="str">
            <v>102-28</v>
          </cell>
          <cell r="D18">
            <v>1300000</v>
          </cell>
          <cell r="E18" t="str">
            <v>LEVIN</v>
          </cell>
        </row>
        <row r="19">
          <cell r="C19" t="str">
            <v>197-28</v>
          </cell>
          <cell r="D19">
            <v>880000</v>
          </cell>
          <cell r="E19" t="str">
            <v>STEWART</v>
          </cell>
        </row>
        <row r="20">
          <cell r="C20" t="str">
            <v>158-28</v>
          </cell>
          <cell r="D20">
            <v>1190000</v>
          </cell>
          <cell r="E20" t="str">
            <v>BRANNON</v>
          </cell>
        </row>
        <row r="21">
          <cell r="C21" t="str">
            <v>207-28</v>
          </cell>
          <cell r="D21">
            <v>1120000</v>
          </cell>
          <cell r="E21" t="str">
            <v>LOCKLEAR</v>
          </cell>
        </row>
        <row r="22">
          <cell r="C22" t="str">
            <v>149-28</v>
          </cell>
          <cell r="D22">
            <v>1360000</v>
          </cell>
          <cell r="E22" t="str">
            <v>SANTIZO</v>
          </cell>
        </row>
        <row r="23">
          <cell r="C23" t="str">
            <v>206-28</v>
          </cell>
          <cell r="D23">
            <v>940000</v>
          </cell>
          <cell r="E23" t="str">
            <v>BONDS</v>
          </cell>
        </row>
        <row r="24">
          <cell r="C24" t="str">
            <v>132-28</v>
          </cell>
          <cell r="D24">
            <v>1480000</v>
          </cell>
          <cell r="E24" t="str">
            <v>STURGEON</v>
          </cell>
        </row>
        <row r="25">
          <cell r="C25" t="str">
            <v>210-28</v>
          </cell>
          <cell r="D25">
            <v>1260000</v>
          </cell>
          <cell r="E25" t="str">
            <v>ACKERMAN</v>
          </cell>
        </row>
        <row r="26">
          <cell r="C26" t="str">
            <v>161-28</v>
          </cell>
          <cell r="D26">
            <v>1470000</v>
          </cell>
          <cell r="E26" t="str">
            <v>RIVERA</v>
          </cell>
        </row>
        <row r="27">
          <cell r="C27" t="str">
            <v>212-28</v>
          </cell>
          <cell r="D27">
            <v>1740000</v>
          </cell>
          <cell r="E27" t="str">
            <v>STORY</v>
          </cell>
        </row>
        <row r="28">
          <cell r="C28" t="str">
            <v>150-28</v>
          </cell>
          <cell r="D28">
            <v>1360000</v>
          </cell>
          <cell r="E28" t="str">
            <v>SANTIZO</v>
          </cell>
        </row>
        <row r="29">
          <cell r="C29" t="str">
            <v>214-28</v>
          </cell>
          <cell r="D29">
            <v>1180000</v>
          </cell>
          <cell r="E29" t="str">
            <v>LEVERE</v>
          </cell>
        </row>
        <row r="30">
          <cell r="C30" t="str">
            <v>101-28</v>
          </cell>
          <cell r="D30">
            <v>1300000</v>
          </cell>
          <cell r="E30" t="str">
            <v>LEVIN</v>
          </cell>
        </row>
        <row r="31">
          <cell r="C31" t="str">
            <v>224-28</v>
          </cell>
          <cell r="D31">
            <v>1180000</v>
          </cell>
          <cell r="E31" t="str">
            <v>LEVERE</v>
          </cell>
        </row>
        <row r="32">
          <cell r="C32" t="str">
            <v>141-28</v>
          </cell>
          <cell r="D32">
            <v>1300000</v>
          </cell>
          <cell r="E32" t="str">
            <v>LEVIN</v>
          </cell>
        </row>
        <row r="33">
          <cell r="C33" t="str">
            <v>241-28</v>
          </cell>
          <cell r="D33">
            <v>1830000</v>
          </cell>
          <cell r="E33" t="str">
            <v>YORK</v>
          </cell>
        </row>
        <row r="34">
          <cell r="C34" t="str">
            <v>239-28</v>
          </cell>
          <cell r="D34">
            <v>1180000</v>
          </cell>
          <cell r="E34" t="str">
            <v>LEVERE</v>
          </cell>
        </row>
        <row r="35">
          <cell r="C35" t="str">
            <v>113-28</v>
          </cell>
          <cell r="D35">
            <v>1300000</v>
          </cell>
          <cell r="E35" t="str">
            <v>LEVIN</v>
          </cell>
        </row>
        <row r="36">
          <cell r="C36" t="str">
            <v>227-28</v>
          </cell>
          <cell r="D36">
            <v>1240000</v>
          </cell>
          <cell r="E36" t="str">
            <v>GRASTON</v>
          </cell>
        </row>
        <row r="37">
          <cell r="C37" t="str">
            <v>130-28</v>
          </cell>
          <cell r="D37">
            <v>1110000</v>
          </cell>
          <cell r="E37" t="str">
            <v>STARKS</v>
          </cell>
        </row>
        <row r="38">
          <cell r="C38" t="str">
            <v>199-28</v>
          </cell>
          <cell r="D38">
            <v>1520000</v>
          </cell>
          <cell r="E38" t="str">
            <v>MAYBERRY</v>
          </cell>
        </row>
        <row r="39">
          <cell r="C39" t="str">
            <v>163-28</v>
          </cell>
          <cell r="D39">
            <v>940000</v>
          </cell>
          <cell r="E39" t="str">
            <v>BONDS</v>
          </cell>
        </row>
        <row r="40">
          <cell r="C40" t="str">
            <v>192-28</v>
          </cell>
          <cell r="D40">
            <v>940000</v>
          </cell>
          <cell r="E40" t="str">
            <v>BONDS</v>
          </cell>
        </row>
        <row r="41">
          <cell r="C41" t="str">
            <v>223-28</v>
          </cell>
          <cell r="D41">
            <v>1180000</v>
          </cell>
          <cell r="E41" t="str">
            <v>LEVERE</v>
          </cell>
        </row>
        <row r="42">
          <cell r="C42" t="str">
            <v>181-28</v>
          </cell>
          <cell r="D42">
            <v>1260000</v>
          </cell>
          <cell r="E42" t="str">
            <v>ACKERMAN</v>
          </cell>
        </row>
        <row r="43">
          <cell r="C43" t="str">
            <v>233-28</v>
          </cell>
          <cell r="D43">
            <v>1830000</v>
          </cell>
          <cell r="E43" t="str">
            <v>YORK</v>
          </cell>
        </row>
        <row r="44">
          <cell r="C44" t="str">
            <v>240-28</v>
          </cell>
          <cell r="D44">
            <v>1180000</v>
          </cell>
          <cell r="E44" t="str">
            <v>LEVERE</v>
          </cell>
        </row>
        <row r="45">
          <cell r="C45" t="str">
            <v>117-28</v>
          </cell>
          <cell r="D45">
            <v>1480000</v>
          </cell>
          <cell r="E45" t="str">
            <v>STURGEON</v>
          </cell>
        </row>
        <row r="46">
          <cell r="C46" t="str">
            <v>235-28</v>
          </cell>
          <cell r="D46">
            <v>1240000</v>
          </cell>
          <cell r="E46" t="str">
            <v>GRASTON</v>
          </cell>
        </row>
        <row r="47">
          <cell r="C47" t="str">
            <v>138-28</v>
          </cell>
          <cell r="D47">
            <v>1310000</v>
          </cell>
          <cell r="E47" t="str">
            <v>MALAVE</v>
          </cell>
        </row>
        <row r="48">
          <cell r="C48" t="str">
            <v>231-28</v>
          </cell>
          <cell r="D48">
            <v>1180000</v>
          </cell>
          <cell r="E48" t="str">
            <v>LEVERE</v>
          </cell>
        </row>
        <row r="49">
          <cell r="C49" t="str">
            <v>142-28</v>
          </cell>
          <cell r="D49">
            <v>1300000</v>
          </cell>
          <cell r="E49" t="str">
            <v>LEVIN</v>
          </cell>
        </row>
        <row r="50">
          <cell r="C50" t="str">
            <v>193-28</v>
          </cell>
          <cell r="D50">
            <v>1120000</v>
          </cell>
          <cell r="E50" t="str">
            <v>LOCKLEAR</v>
          </cell>
        </row>
        <row r="51">
          <cell r="C51" t="str">
            <v>146-28</v>
          </cell>
          <cell r="D51">
            <v>1480000</v>
          </cell>
          <cell r="E51" t="str">
            <v>STURGEON</v>
          </cell>
        </row>
        <row r="52">
          <cell r="C52" t="str">
            <v>184-28</v>
          </cell>
          <cell r="D52">
            <v>880000</v>
          </cell>
          <cell r="E52" t="str">
            <v>STEWART</v>
          </cell>
        </row>
        <row r="53">
          <cell r="C53" t="str">
            <v>133-28</v>
          </cell>
          <cell r="D53">
            <v>1430000</v>
          </cell>
          <cell r="E53" t="str">
            <v>LEDERHAUSE</v>
          </cell>
        </row>
        <row r="54">
          <cell r="C54" t="str">
            <v>189-28</v>
          </cell>
          <cell r="D54">
            <v>1470000</v>
          </cell>
          <cell r="E54" t="str">
            <v>RIVERA</v>
          </cell>
        </row>
        <row r="55">
          <cell r="C55" t="str">
            <v>145-28</v>
          </cell>
          <cell r="D55">
            <v>1480000</v>
          </cell>
          <cell r="E55" t="str">
            <v>STURGEON</v>
          </cell>
        </row>
        <row r="56">
          <cell r="C56" t="str">
            <v>228-28</v>
          </cell>
          <cell r="D56">
            <v>1240000</v>
          </cell>
          <cell r="E56" t="str">
            <v>GRASTON</v>
          </cell>
        </row>
        <row r="57">
          <cell r="C57" t="str">
            <v>152-28</v>
          </cell>
          <cell r="D57">
            <v>1310000</v>
          </cell>
          <cell r="E57" t="str">
            <v>MALAVE</v>
          </cell>
        </row>
        <row r="58">
          <cell r="C58" t="str">
            <v>221-28</v>
          </cell>
          <cell r="D58">
            <v>1820000</v>
          </cell>
          <cell r="E58" t="str">
            <v>ADANE</v>
          </cell>
        </row>
        <row r="59">
          <cell r="C59" t="str">
            <v>160-28</v>
          </cell>
          <cell r="D59">
            <v>1110000</v>
          </cell>
          <cell r="E59" t="str">
            <v>STARKS</v>
          </cell>
        </row>
        <row r="60">
          <cell r="C60" t="str">
            <v>202-28</v>
          </cell>
          <cell r="D60">
            <v>950000</v>
          </cell>
          <cell r="E60" t="str">
            <v>WEBSTER</v>
          </cell>
        </row>
        <row r="61">
          <cell r="C61" t="str">
            <v>196-28</v>
          </cell>
          <cell r="D61">
            <v>1260000</v>
          </cell>
          <cell r="E61" t="str">
            <v>ACKERMAN</v>
          </cell>
        </row>
        <row r="62">
          <cell r="C62" t="str">
            <v>198-28</v>
          </cell>
          <cell r="D62">
            <v>880000</v>
          </cell>
          <cell r="E62" t="str">
            <v>STEWART</v>
          </cell>
        </row>
        <row r="63">
          <cell r="C63" t="str">
            <v>205-28</v>
          </cell>
          <cell r="D63">
            <v>940000</v>
          </cell>
          <cell r="E63" t="str">
            <v>BONDS</v>
          </cell>
        </row>
        <row r="64">
          <cell r="C64" t="str">
            <v>201-28</v>
          </cell>
          <cell r="D64">
            <v>950000</v>
          </cell>
          <cell r="E64" t="str">
            <v>WEBSTER</v>
          </cell>
        </row>
        <row r="65">
          <cell r="C65" t="str">
            <v>200-28</v>
          </cell>
          <cell r="D65">
            <v>1520000</v>
          </cell>
          <cell r="E65" t="str">
            <v>MAYBERRY</v>
          </cell>
        </row>
        <row r="66">
          <cell r="C66" t="str">
            <v>154-28</v>
          </cell>
          <cell r="D66">
            <v>1260000</v>
          </cell>
          <cell r="E66" t="str">
            <v>ACKERMAN</v>
          </cell>
        </row>
        <row r="67">
          <cell r="C67" t="str">
            <v>222-28</v>
          </cell>
          <cell r="D67">
            <v>1820000</v>
          </cell>
          <cell r="E67" t="str">
            <v>ADANE</v>
          </cell>
        </row>
        <row r="68">
          <cell r="C68" t="str">
            <v>147-28</v>
          </cell>
          <cell r="D68">
            <v>1430000</v>
          </cell>
          <cell r="E68" t="str">
            <v>LEDERHAUSE</v>
          </cell>
        </row>
        <row r="69">
          <cell r="C69" t="str">
            <v>119-28</v>
          </cell>
          <cell r="D69">
            <v>1430000</v>
          </cell>
          <cell r="E69" t="str">
            <v>LEDERHAUSE</v>
          </cell>
        </row>
        <row r="70">
          <cell r="C70" t="str">
            <v>169-28</v>
          </cell>
          <cell r="D70">
            <v>880000</v>
          </cell>
          <cell r="E70" t="str">
            <v>STEWART</v>
          </cell>
        </row>
        <row r="71">
          <cell r="C71" t="str">
            <v>136-28</v>
          </cell>
          <cell r="D71">
            <v>1360000</v>
          </cell>
          <cell r="E71" t="str">
            <v>SANTIZO</v>
          </cell>
        </row>
        <row r="72">
          <cell r="C72" t="str">
            <v>153-28</v>
          </cell>
          <cell r="D72">
            <v>1260000</v>
          </cell>
          <cell r="E72" t="str">
            <v>ACKERMAN</v>
          </cell>
        </row>
        <row r="73">
          <cell r="C73" t="str">
            <v>156-28</v>
          </cell>
          <cell r="D73">
            <v>1100000</v>
          </cell>
          <cell r="E73" t="str">
            <v>GEBRETEKLE</v>
          </cell>
        </row>
        <row r="74">
          <cell r="C74" t="str">
            <v>143-28</v>
          </cell>
          <cell r="D74">
            <v>1110000</v>
          </cell>
          <cell r="E74" t="str">
            <v>STARKS</v>
          </cell>
        </row>
        <row r="75">
          <cell r="C75" t="str">
            <v>172-28</v>
          </cell>
          <cell r="D75">
            <v>1190000</v>
          </cell>
          <cell r="E75" t="str">
            <v>BRANNON</v>
          </cell>
        </row>
        <row r="76">
          <cell r="C76" t="str">
            <v>120-28</v>
          </cell>
          <cell r="D76">
            <v>1430000</v>
          </cell>
          <cell r="E76" t="str">
            <v>LEDERHAUSE</v>
          </cell>
        </row>
        <row r="77">
          <cell r="C77" t="str">
            <v>183-28</v>
          </cell>
          <cell r="D77">
            <v>880000</v>
          </cell>
          <cell r="E77" t="str">
            <v>STEWART</v>
          </cell>
        </row>
        <row r="78">
          <cell r="C78" t="str">
            <v>123-28</v>
          </cell>
          <cell r="D78">
            <v>1310000</v>
          </cell>
          <cell r="E78" t="str">
            <v>MALAVE</v>
          </cell>
        </row>
        <row r="79">
          <cell r="C79" t="str">
            <v>196-28</v>
          </cell>
          <cell r="D79">
            <v>1260000</v>
          </cell>
          <cell r="E79" t="str">
            <v>ACKERMAN</v>
          </cell>
        </row>
        <row r="80">
          <cell r="C80" t="str">
            <v>181-28</v>
          </cell>
          <cell r="D80">
            <v>1260000</v>
          </cell>
          <cell r="E80" t="str">
            <v>ACKERMAN</v>
          </cell>
        </row>
        <row r="81">
          <cell r="C81" t="str">
            <v>232-28</v>
          </cell>
          <cell r="D81">
            <v>1180000</v>
          </cell>
          <cell r="E81" t="str">
            <v>LEVERE</v>
          </cell>
        </row>
        <row r="82">
          <cell r="C82" t="str">
            <v>164-28</v>
          </cell>
          <cell r="D82">
            <v>940000</v>
          </cell>
          <cell r="E82" t="str">
            <v>BONDS</v>
          </cell>
        </row>
        <row r="83">
          <cell r="C83" t="str">
            <v>234-28</v>
          </cell>
          <cell r="D83">
            <v>1830000</v>
          </cell>
          <cell r="E83" t="str">
            <v>YORK</v>
          </cell>
        </row>
        <row r="84">
          <cell r="C84" t="str">
            <v>137-28</v>
          </cell>
          <cell r="D84">
            <v>1310000</v>
          </cell>
          <cell r="E84" t="str">
            <v>MALAVE</v>
          </cell>
        </row>
        <row r="85">
          <cell r="C85" t="str">
            <v>241-28</v>
          </cell>
          <cell r="D85">
            <v>1830000</v>
          </cell>
          <cell r="E85" t="str">
            <v>YORK</v>
          </cell>
        </row>
        <row r="86">
          <cell r="C86" t="str">
            <v>126-28</v>
          </cell>
          <cell r="D86">
            <v>1100000</v>
          </cell>
          <cell r="E86" t="str">
            <v>GEBRETEKLE</v>
          </cell>
        </row>
        <row r="87">
          <cell r="C87" t="str">
            <v>244-28</v>
          </cell>
          <cell r="D87">
            <v>1240000</v>
          </cell>
          <cell r="E87" t="str">
            <v>GRASTON</v>
          </cell>
        </row>
        <row r="88">
          <cell r="C88" t="str">
            <v>110-28</v>
          </cell>
          <cell r="D88">
            <v>1310000</v>
          </cell>
          <cell r="E88" t="str">
            <v>MALAVE</v>
          </cell>
        </row>
        <row r="89">
          <cell r="C89" t="str">
            <v>101-28</v>
          </cell>
          <cell r="D89">
            <v>1300000</v>
          </cell>
          <cell r="E89" t="str">
            <v>LEVIN</v>
          </cell>
        </row>
        <row r="90">
          <cell r="C90" t="str">
            <v>181-28</v>
          </cell>
          <cell r="D90">
            <v>1260000</v>
          </cell>
          <cell r="E90" t="str">
            <v>ACKERMAN</v>
          </cell>
        </row>
        <row r="91">
          <cell r="C91" t="str">
            <v>111-28</v>
          </cell>
          <cell r="D91">
            <v>1100000</v>
          </cell>
          <cell r="E91" t="str">
            <v>GEBRETEKLE</v>
          </cell>
        </row>
        <row r="92">
          <cell r="C92" t="str">
            <v>187-28</v>
          </cell>
          <cell r="D92">
            <v>950000</v>
          </cell>
          <cell r="E92" t="str">
            <v>WEBSTER</v>
          </cell>
        </row>
        <row r="93">
          <cell r="C93" t="str">
            <v>159-28</v>
          </cell>
          <cell r="D93">
            <v>1110000</v>
          </cell>
          <cell r="E93" t="str">
            <v>STARKS</v>
          </cell>
        </row>
        <row r="94">
          <cell r="C94" t="str">
            <v>178-28</v>
          </cell>
          <cell r="D94">
            <v>940000</v>
          </cell>
          <cell r="E94" t="str">
            <v>BONDS</v>
          </cell>
        </row>
        <row r="95">
          <cell r="C95" t="str">
            <v>107-28</v>
          </cell>
          <cell r="D95">
            <v>1360000</v>
          </cell>
          <cell r="E95" t="str">
            <v>SANTIZO</v>
          </cell>
        </row>
        <row r="96">
          <cell r="C96" t="str">
            <v>121-28</v>
          </cell>
          <cell r="D96">
            <v>1360000</v>
          </cell>
          <cell r="E96" t="str">
            <v>SANTIZO</v>
          </cell>
        </row>
        <row r="97">
          <cell r="C97" t="str">
            <v>104-28</v>
          </cell>
          <cell r="D97">
            <v>1480000</v>
          </cell>
          <cell r="E97" t="str">
            <v>STURGEON</v>
          </cell>
        </row>
        <row r="98">
          <cell r="C98" t="str">
            <v>103-28</v>
          </cell>
          <cell r="D98">
            <v>1480000</v>
          </cell>
          <cell r="E98" t="str">
            <v>STURGEON</v>
          </cell>
        </row>
        <row r="99">
          <cell r="C99" t="str">
            <v>165-28</v>
          </cell>
          <cell r="D99">
            <v>1120000</v>
          </cell>
          <cell r="E99" t="str">
            <v>LOCKLEAR</v>
          </cell>
        </row>
        <row r="100">
          <cell r="C100" t="str">
            <v>173-28</v>
          </cell>
          <cell r="D100">
            <v>950000</v>
          </cell>
          <cell r="E100" t="str">
            <v>WEBSTER</v>
          </cell>
        </row>
        <row r="101">
          <cell r="C101" t="str">
            <v>116-28</v>
          </cell>
          <cell r="D101">
            <v>1110000</v>
          </cell>
          <cell r="E101" t="str">
            <v>STARKS</v>
          </cell>
        </row>
        <row r="102">
          <cell r="C102" t="str">
            <v>167-28</v>
          </cell>
          <cell r="D102">
            <v>1260000</v>
          </cell>
          <cell r="E102" t="str">
            <v>ACKERMAN</v>
          </cell>
        </row>
        <row r="103">
          <cell r="C103" t="str">
            <v>129-28</v>
          </cell>
          <cell r="D103">
            <v>1110000</v>
          </cell>
          <cell r="E103" t="str">
            <v>STARKS</v>
          </cell>
        </row>
        <row r="104">
          <cell r="C104" t="str">
            <v>139-28</v>
          </cell>
          <cell r="D104">
            <v>1100000</v>
          </cell>
          <cell r="E104" t="str">
            <v>GEBRETEKLE</v>
          </cell>
        </row>
        <row r="105">
          <cell r="C105" t="str">
            <v>148-28</v>
          </cell>
          <cell r="D105">
            <v>1430000</v>
          </cell>
          <cell r="E105" t="str">
            <v>LEDERHAUSE</v>
          </cell>
        </row>
        <row r="106">
          <cell r="C106" t="str">
            <v>135-28</v>
          </cell>
          <cell r="D106">
            <v>1360000</v>
          </cell>
          <cell r="E106" t="str">
            <v>SANTIZO</v>
          </cell>
        </row>
        <row r="107">
          <cell r="C107" t="str">
            <v>140-28</v>
          </cell>
          <cell r="D107">
            <v>1100000</v>
          </cell>
          <cell r="E107" t="str">
            <v>GEBRETEKLE</v>
          </cell>
        </row>
        <row r="108">
          <cell r="C108" t="str">
            <v>128-28</v>
          </cell>
          <cell r="D108">
            <v>1300000</v>
          </cell>
          <cell r="E108" t="str">
            <v>LEVIN</v>
          </cell>
        </row>
        <row r="109">
          <cell r="C109" t="str">
            <v>151-28</v>
          </cell>
          <cell r="D109">
            <v>1310000</v>
          </cell>
          <cell r="E109" t="str">
            <v>MALAVE</v>
          </cell>
        </row>
        <row r="110">
          <cell r="C110" t="str">
            <v>115-28</v>
          </cell>
          <cell r="D110">
            <v>1110000</v>
          </cell>
          <cell r="E110" t="str">
            <v>STARKS</v>
          </cell>
        </row>
        <row r="111">
          <cell r="C111" t="str">
            <v>144-28</v>
          </cell>
          <cell r="D111">
            <v>1110000</v>
          </cell>
          <cell r="E111" t="str">
            <v>STARKS</v>
          </cell>
        </row>
        <row r="112">
          <cell r="C112" t="str">
            <v>106-28</v>
          </cell>
          <cell r="D112">
            <v>1430000</v>
          </cell>
          <cell r="E112" t="str">
            <v>LEDERHAUSE</v>
          </cell>
        </row>
        <row r="113">
          <cell r="C113" t="str">
            <v>106-28</v>
          </cell>
          <cell r="D113">
            <v>1430000</v>
          </cell>
          <cell r="E113" t="str">
            <v>LEDERHAUSE</v>
          </cell>
        </row>
        <row r="114">
          <cell r="C114" t="str">
            <v>219-28</v>
          </cell>
          <cell r="D114">
            <v>1240000</v>
          </cell>
          <cell r="E114" t="str">
            <v>GRASTON</v>
          </cell>
        </row>
        <row r="115">
          <cell r="C115" t="str">
            <v>125-28</v>
          </cell>
          <cell r="D115">
            <v>1100000</v>
          </cell>
          <cell r="E115" t="str">
            <v>GEBRETEKLE</v>
          </cell>
        </row>
        <row r="116">
          <cell r="C116" t="str">
            <v>186-28</v>
          </cell>
          <cell r="D116">
            <v>1190000</v>
          </cell>
          <cell r="E116" t="str">
            <v>BRANNON</v>
          </cell>
        </row>
        <row r="117">
          <cell r="C117" t="str">
            <v>166-28</v>
          </cell>
          <cell r="D117">
            <v>1120000</v>
          </cell>
          <cell r="E117" t="str">
            <v>LOCKLEAR</v>
          </cell>
        </row>
        <row r="118">
          <cell r="C118" t="str">
            <v>122-28</v>
          </cell>
          <cell r="D118">
            <v>1360000</v>
          </cell>
          <cell r="E118" t="str">
            <v>SANTIZO</v>
          </cell>
        </row>
        <row r="119">
          <cell r="C119" t="str">
            <v>195-28</v>
          </cell>
          <cell r="D119">
            <v>1260000</v>
          </cell>
          <cell r="E119" t="str">
            <v>ACKERMAN</v>
          </cell>
        </row>
        <row r="120">
          <cell r="C120" t="str">
            <v>127-28</v>
          </cell>
          <cell r="D120">
            <v>1300000</v>
          </cell>
          <cell r="E120" t="str">
            <v>LEVIN</v>
          </cell>
        </row>
        <row r="121">
          <cell r="C121" t="str">
            <v>225-28</v>
          </cell>
          <cell r="D121">
            <v>1830000</v>
          </cell>
          <cell r="E121" t="str">
            <v>YORK</v>
          </cell>
        </row>
        <row r="122">
          <cell r="C122" t="str">
            <v>108-28</v>
          </cell>
          <cell r="D122">
            <v>1360000</v>
          </cell>
          <cell r="E122" t="str">
            <v>SANTIZO</v>
          </cell>
        </row>
        <row r="123">
          <cell r="C123" t="str">
            <v>237-28</v>
          </cell>
          <cell r="D123">
            <v>1820000</v>
          </cell>
          <cell r="E123" t="str">
            <v>ADANE</v>
          </cell>
        </row>
        <row r="124">
          <cell r="C124" t="str">
            <v>105-28</v>
          </cell>
          <cell r="D124">
            <v>1430000</v>
          </cell>
          <cell r="E124" t="str">
            <v>LEDERHAUSE</v>
          </cell>
        </row>
        <row r="125">
          <cell r="C125" t="str">
            <v>241-28</v>
          </cell>
          <cell r="D125">
            <v>1830000</v>
          </cell>
          <cell r="E125" t="str">
            <v>YORK</v>
          </cell>
        </row>
        <row r="126">
          <cell r="C126" t="str">
            <v>188-28</v>
          </cell>
          <cell r="D126">
            <v>950000</v>
          </cell>
          <cell r="E126" t="str">
            <v>WEBSTER</v>
          </cell>
        </row>
        <row r="127">
          <cell r="C127" t="str">
            <v>243-28</v>
          </cell>
          <cell r="D127">
            <v>1240000</v>
          </cell>
          <cell r="E127" t="str">
            <v>GRASTON</v>
          </cell>
        </row>
        <row r="128">
          <cell r="C128" t="str">
            <v>155-28</v>
          </cell>
          <cell r="D128">
            <v>1100000</v>
          </cell>
          <cell r="E128" t="str">
            <v>GEBRETEKLE</v>
          </cell>
        </row>
        <row r="129">
          <cell r="C129" t="str">
            <v>175-28</v>
          </cell>
          <cell r="D129">
            <v>1470000</v>
          </cell>
          <cell r="E129" t="str">
            <v>RIVERA</v>
          </cell>
        </row>
        <row r="130">
          <cell r="C130" t="str">
            <v>105-28</v>
          </cell>
          <cell r="D130">
            <v>1430000</v>
          </cell>
          <cell r="E130" t="str">
            <v>LEDERHAUSE</v>
          </cell>
        </row>
        <row r="131">
          <cell r="C131" t="str">
            <v>179-28</v>
          </cell>
          <cell r="D131">
            <v>1120000</v>
          </cell>
          <cell r="E131" t="str">
            <v>LOCKLEAR</v>
          </cell>
        </row>
        <row r="132">
          <cell r="C132" t="str">
            <v>245-28</v>
          </cell>
          <cell r="D132">
            <v>1820000</v>
          </cell>
          <cell r="E132" t="str">
            <v>ADANE</v>
          </cell>
        </row>
        <row r="133">
          <cell r="C133" t="str">
            <v>217-28</v>
          </cell>
          <cell r="D133">
            <v>1830000</v>
          </cell>
          <cell r="E133" t="str">
            <v>YORK</v>
          </cell>
        </row>
        <row r="134">
          <cell r="C134" t="str">
            <v>220-28</v>
          </cell>
          <cell r="D134">
            <v>1240000</v>
          </cell>
          <cell r="E134" t="str">
            <v>GRASTON</v>
          </cell>
        </row>
        <row r="135">
          <cell r="C135" t="str">
            <v>231-28</v>
          </cell>
          <cell r="D135">
            <v>1180000</v>
          </cell>
          <cell r="E135" t="str">
            <v>LEVERE</v>
          </cell>
        </row>
        <row r="136">
          <cell r="C136" t="str">
            <v>216-28</v>
          </cell>
          <cell r="D136">
            <v>950000</v>
          </cell>
          <cell r="E136" t="str">
            <v>WEBSTER</v>
          </cell>
        </row>
        <row r="137">
          <cell r="C137" t="str">
            <v>233-28</v>
          </cell>
          <cell r="D137">
            <v>1830000</v>
          </cell>
          <cell r="E137" t="str">
            <v>YORK</v>
          </cell>
        </row>
        <row r="138">
          <cell r="C138" t="str">
            <v>215-28</v>
          </cell>
          <cell r="D138">
            <v>950000</v>
          </cell>
          <cell r="E138" t="str">
            <v>WEBSTER</v>
          </cell>
        </row>
        <row r="139">
          <cell r="C139" t="str">
            <v>174-28</v>
          </cell>
          <cell r="D139">
            <v>950000</v>
          </cell>
          <cell r="E139" t="str">
            <v>WEBSTER</v>
          </cell>
        </row>
        <row r="140">
          <cell r="C140" t="str">
            <v>211-28</v>
          </cell>
          <cell r="D140">
            <v>1740000</v>
          </cell>
          <cell r="E140" t="str">
            <v>STORY</v>
          </cell>
        </row>
        <row r="141">
          <cell r="C141" t="str">
            <v>214-28</v>
          </cell>
          <cell r="D141">
            <v>1180000</v>
          </cell>
          <cell r="E141" t="str">
            <v>LEVERE</v>
          </cell>
        </row>
        <row r="142">
          <cell r="C142" t="str">
            <v>203-28</v>
          </cell>
          <cell r="D142">
            <v>1470000</v>
          </cell>
          <cell r="E142" t="str">
            <v>RIVERA</v>
          </cell>
        </row>
        <row r="143">
          <cell r="C143" t="str">
            <v>218-28</v>
          </cell>
          <cell r="D143">
            <v>1830000</v>
          </cell>
          <cell r="E143" t="str">
            <v>YORK</v>
          </cell>
        </row>
        <row r="144">
          <cell r="C144" t="str">
            <v>191-28</v>
          </cell>
          <cell r="D144">
            <v>940000</v>
          </cell>
          <cell r="E144" t="str">
            <v>BONDS</v>
          </cell>
        </row>
        <row r="145">
          <cell r="C145" t="str">
            <v>230-28</v>
          </cell>
          <cell r="D145">
            <v>1820000</v>
          </cell>
          <cell r="E145" t="str">
            <v>ADANE</v>
          </cell>
        </row>
        <row r="146">
          <cell r="C146" t="str">
            <v>162-28</v>
          </cell>
          <cell r="D146">
            <v>1470000</v>
          </cell>
          <cell r="E146" t="str">
            <v>RIVERA</v>
          </cell>
        </row>
        <row r="147">
          <cell r="C147" t="str">
            <v>238-28</v>
          </cell>
          <cell r="D147">
            <v>1820000</v>
          </cell>
          <cell r="E147" t="str">
            <v>ADANE</v>
          </cell>
        </row>
        <row r="148">
          <cell r="C148" t="str">
            <v>134-28</v>
          </cell>
          <cell r="D148">
            <v>1430000</v>
          </cell>
          <cell r="E148" t="str">
            <v>LEDERHAUSE</v>
          </cell>
        </row>
        <row r="149">
          <cell r="C149" t="str">
            <v>176-28</v>
          </cell>
          <cell r="D149">
            <v>1470000</v>
          </cell>
          <cell r="E149" t="str">
            <v>RIVERA</v>
          </cell>
        </row>
        <row r="150">
          <cell r="C150" t="str">
            <v>226-28</v>
          </cell>
          <cell r="D150">
            <v>1830000</v>
          </cell>
          <cell r="E150" t="str">
            <v>YORK</v>
          </cell>
        </row>
        <row r="151">
          <cell r="C151" t="str">
            <v>185-28</v>
          </cell>
          <cell r="D151">
            <v>1190000</v>
          </cell>
          <cell r="E151" t="str">
            <v>BRANNON</v>
          </cell>
        </row>
        <row r="152">
          <cell r="C152" t="str">
            <v>204-28</v>
          </cell>
          <cell r="D152">
            <v>1470000</v>
          </cell>
          <cell r="E152" t="str">
            <v>RIVERA</v>
          </cell>
        </row>
        <row r="153">
          <cell r="C153" t="str">
            <v>209-28</v>
          </cell>
          <cell r="D153">
            <v>1260000</v>
          </cell>
          <cell r="E153" t="str">
            <v>ACKERMAN</v>
          </cell>
        </row>
        <row r="154">
          <cell r="C154" t="str">
            <v>194-28</v>
          </cell>
          <cell r="D154">
            <v>1120000</v>
          </cell>
          <cell r="E154" t="str">
            <v>LOCKLEAR</v>
          </cell>
        </row>
        <row r="155">
          <cell r="C155" t="str">
            <v>217-28</v>
          </cell>
          <cell r="D155">
            <v>1830000</v>
          </cell>
          <cell r="E155" t="str">
            <v>YORK</v>
          </cell>
        </row>
        <row r="156">
          <cell r="C156" t="str">
            <v>124-28</v>
          </cell>
          <cell r="D156">
            <v>1310000</v>
          </cell>
          <cell r="E156" t="str">
            <v>MALAVE</v>
          </cell>
        </row>
        <row r="157">
          <cell r="C157" t="str">
            <v>168-28</v>
          </cell>
          <cell r="D157">
            <v>1260000</v>
          </cell>
          <cell r="E157" t="str">
            <v>ACKERMAN</v>
          </cell>
        </row>
        <row r="158">
          <cell r="C158" t="str">
            <v>118-28</v>
          </cell>
          <cell r="D158">
            <v>1480000</v>
          </cell>
          <cell r="E158" t="str">
            <v>STURGEON</v>
          </cell>
        </row>
        <row r="159">
          <cell r="C159" t="str">
            <v>180-28</v>
          </cell>
          <cell r="D159">
            <v>1120000</v>
          </cell>
          <cell r="E159" t="str">
            <v>LOCKLEAR</v>
          </cell>
        </row>
        <row r="160">
          <cell r="C160" t="str">
            <v>114-28</v>
          </cell>
          <cell r="D160">
            <v>1300000</v>
          </cell>
          <cell r="E160" t="str">
            <v>LEVIN</v>
          </cell>
        </row>
        <row r="161">
          <cell r="C161" t="str">
            <v>236-28</v>
          </cell>
          <cell r="D161">
            <v>1240000</v>
          </cell>
          <cell r="E161" t="str">
            <v>GRASTON</v>
          </cell>
        </row>
        <row r="162">
          <cell r="C162" t="str">
            <v>246-28</v>
          </cell>
          <cell r="D162">
            <v>1820000</v>
          </cell>
          <cell r="E162" t="str">
            <v>ADANE</v>
          </cell>
        </row>
      </sheetData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104-29</v>
          </cell>
          <cell r="D1">
            <v>1460000</v>
          </cell>
          <cell r="E1" t="str">
            <v>NELSON</v>
          </cell>
        </row>
        <row r="2">
          <cell r="C2" t="str">
            <v>158-29</v>
          </cell>
          <cell r="D2">
            <v>1760000</v>
          </cell>
          <cell r="E2" t="str">
            <v>STRICKLAND</v>
          </cell>
        </row>
        <row r="3">
          <cell r="C3" t="str">
            <v>166-29</v>
          </cell>
          <cell r="D3">
            <v>1120000</v>
          </cell>
          <cell r="E3" t="str">
            <v>LOCKLEAR</v>
          </cell>
        </row>
        <row r="4">
          <cell r="C4" t="str">
            <v>194-29</v>
          </cell>
          <cell r="D4">
            <v>1120000</v>
          </cell>
          <cell r="E4" t="str">
            <v>LOCKLEAR</v>
          </cell>
        </row>
        <row r="5">
          <cell r="C5" t="str">
            <v>125-29</v>
          </cell>
          <cell r="D5">
            <v>1100000</v>
          </cell>
          <cell r="E5" t="str">
            <v>GEBRETEKLE</v>
          </cell>
        </row>
        <row r="6">
          <cell r="C6" t="str">
            <v>221-29</v>
          </cell>
          <cell r="D6">
            <v>1780000</v>
          </cell>
          <cell r="E6" t="str">
            <v>DE LA ROSA</v>
          </cell>
        </row>
        <row r="7">
          <cell r="C7" t="str">
            <v>234-29</v>
          </cell>
          <cell r="D7">
            <v>1830000</v>
          </cell>
          <cell r="E7" t="str">
            <v>YORK</v>
          </cell>
        </row>
        <row r="8">
          <cell r="C8" t="str">
            <v>190-29</v>
          </cell>
          <cell r="D8">
            <v>1470000</v>
          </cell>
          <cell r="E8" t="str">
            <v>RIVERA</v>
          </cell>
        </row>
        <row r="9">
          <cell r="C9" t="str">
            <v>240-29</v>
          </cell>
          <cell r="D9">
            <v>1800000</v>
          </cell>
          <cell r="E9" t="str">
            <v>CHANDLER</v>
          </cell>
        </row>
        <row r="10">
          <cell r="C10" t="str">
            <v>176-29</v>
          </cell>
          <cell r="D10">
            <v>1470000</v>
          </cell>
          <cell r="E10" t="str">
            <v>RIVERA</v>
          </cell>
        </row>
        <row r="11">
          <cell r="C11" t="str">
            <v>172-29</v>
          </cell>
          <cell r="D11">
            <v>1760000</v>
          </cell>
          <cell r="E11" t="str">
            <v>STRICKLAND</v>
          </cell>
        </row>
        <row r="12">
          <cell r="C12" t="str">
            <v>195-29</v>
          </cell>
          <cell r="D12">
            <v>1260000</v>
          </cell>
          <cell r="E12" t="str">
            <v>ACKERMAN</v>
          </cell>
        </row>
        <row r="13">
          <cell r="C13" t="str">
            <v>165-29</v>
          </cell>
          <cell r="D13">
            <v>1120000</v>
          </cell>
          <cell r="E13" t="str">
            <v>LOCKLEAR</v>
          </cell>
        </row>
        <row r="14">
          <cell r="C14" t="str">
            <v>209-29</v>
          </cell>
          <cell r="D14">
            <v>1520000</v>
          </cell>
          <cell r="E14" t="str">
            <v>MAYBERRY</v>
          </cell>
        </row>
        <row r="15">
          <cell r="C15" t="str">
            <v>157-29</v>
          </cell>
          <cell r="D15">
            <v>1760000</v>
          </cell>
          <cell r="E15" t="str">
            <v>STRICKLAND</v>
          </cell>
        </row>
        <row r="16">
          <cell r="C16" t="str">
            <v>208-29</v>
          </cell>
          <cell r="D16">
            <v>1120000</v>
          </cell>
          <cell r="E16" t="str">
            <v>LOCKLEAR</v>
          </cell>
        </row>
        <row r="17">
          <cell r="C17" t="str">
            <v>145-29</v>
          </cell>
          <cell r="D17">
            <v>1460000</v>
          </cell>
          <cell r="E17" t="str">
            <v>NELSON</v>
          </cell>
        </row>
        <row r="18">
          <cell r="C18" t="str">
            <v>236-29</v>
          </cell>
          <cell r="D18">
            <v>1280000</v>
          </cell>
          <cell r="E18" t="str">
            <v>BARTLETT</v>
          </cell>
        </row>
        <row r="19">
          <cell r="C19" t="str">
            <v>111-29</v>
          </cell>
          <cell r="D19">
            <v>1100000</v>
          </cell>
          <cell r="E19" t="str">
            <v>GEBRETEKLE</v>
          </cell>
        </row>
        <row r="20">
          <cell r="C20" t="str">
            <v>206-29</v>
          </cell>
          <cell r="D20">
            <v>940000</v>
          </cell>
          <cell r="E20" t="str">
            <v>BONDS</v>
          </cell>
        </row>
        <row r="21">
          <cell r="C21" t="str">
            <v>160-29</v>
          </cell>
          <cell r="D21">
            <v>1500000</v>
          </cell>
          <cell r="E21" t="str">
            <v>GOODNIGHT</v>
          </cell>
        </row>
        <row r="22">
          <cell r="C22" t="str">
            <v>213-29</v>
          </cell>
          <cell r="D22">
            <v>1800000</v>
          </cell>
          <cell r="E22" t="str">
            <v>CHANDLER</v>
          </cell>
        </row>
        <row r="23">
          <cell r="C23" t="str">
            <v>156-29</v>
          </cell>
          <cell r="D23">
            <v>1100000</v>
          </cell>
          <cell r="E23" t="str">
            <v>GEBRETEKLE</v>
          </cell>
        </row>
        <row r="24">
          <cell r="C24" t="str">
            <v>215-29</v>
          </cell>
          <cell r="D24">
            <v>950000</v>
          </cell>
          <cell r="E24" t="str">
            <v>WEBSTER</v>
          </cell>
        </row>
        <row r="25">
          <cell r="C25" t="str">
            <v>146-29</v>
          </cell>
          <cell r="D25">
            <v>1460000</v>
          </cell>
          <cell r="E25" t="str">
            <v>NELSON</v>
          </cell>
        </row>
        <row r="26">
          <cell r="C26" t="str">
            <v>229-29</v>
          </cell>
          <cell r="D26">
            <v>1780000</v>
          </cell>
          <cell r="E26" t="str">
            <v>DE LA ROSA</v>
          </cell>
        </row>
        <row r="27">
          <cell r="C27" t="str">
            <v>139-29</v>
          </cell>
          <cell r="D27">
            <v>1100000</v>
          </cell>
          <cell r="E27" t="str">
            <v>GEBRETEKLE</v>
          </cell>
        </row>
        <row r="28">
          <cell r="C28" t="str">
            <v>228-29</v>
          </cell>
          <cell r="D28">
            <v>1280000</v>
          </cell>
          <cell r="E28" t="str">
            <v>BARTLETT</v>
          </cell>
        </row>
        <row r="29">
          <cell r="C29" t="str">
            <v>128-29</v>
          </cell>
          <cell r="D29">
            <v>1300000</v>
          </cell>
          <cell r="E29" t="str">
            <v>LEVIN</v>
          </cell>
        </row>
        <row r="30">
          <cell r="C30" t="str">
            <v>241-29</v>
          </cell>
          <cell r="D30">
            <v>1830000</v>
          </cell>
          <cell r="E30" t="str">
            <v>YORK</v>
          </cell>
        </row>
        <row r="31">
          <cell r="C31" t="str">
            <v>102-29</v>
          </cell>
          <cell r="D31">
            <v>1300000</v>
          </cell>
          <cell r="E31" t="str">
            <v>LEVIN</v>
          </cell>
        </row>
        <row r="32">
          <cell r="C32" t="str">
            <v>199-29</v>
          </cell>
          <cell r="D32">
            <v>1760000</v>
          </cell>
          <cell r="E32" t="str">
            <v>STRICKLAND</v>
          </cell>
        </row>
        <row r="33">
          <cell r="C33" t="str">
            <v>175-29</v>
          </cell>
          <cell r="D33">
            <v>1470000</v>
          </cell>
          <cell r="E33" t="str">
            <v>RIVERA</v>
          </cell>
        </row>
        <row r="34">
          <cell r="C34" t="str">
            <v>205-29</v>
          </cell>
          <cell r="D34">
            <v>940000</v>
          </cell>
          <cell r="E34" t="str">
            <v>BONDS</v>
          </cell>
        </row>
        <row r="35">
          <cell r="C35" t="str">
            <v>167-29</v>
          </cell>
          <cell r="D35">
            <v>1260000</v>
          </cell>
          <cell r="E35" t="str">
            <v>ACKERMAN</v>
          </cell>
        </row>
        <row r="36">
          <cell r="C36" t="str">
            <v>207-29</v>
          </cell>
          <cell r="D36">
            <v>1120000</v>
          </cell>
          <cell r="E36" t="str">
            <v>LOCKLEAR</v>
          </cell>
        </row>
        <row r="37">
          <cell r="C37" t="str">
            <v>163-29</v>
          </cell>
          <cell r="D37">
            <v>940000</v>
          </cell>
          <cell r="E37" t="str">
            <v>BONDS</v>
          </cell>
        </row>
        <row r="38">
          <cell r="C38" t="str">
            <v>223-29</v>
          </cell>
          <cell r="D38">
            <v>1800000</v>
          </cell>
          <cell r="E38" t="str">
            <v>CHANDLER</v>
          </cell>
        </row>
        <row r="39">
          <cell r="C39" t="str">
            <v>118-29</v>
          </cell>
          <cell r="D39">
            <v>1460000</v>
          </cell>
          <cell r="E39" t="str">
            <v>NELSON</v>
          </cell>
        </row>
        <row r="40">
          <cell r="C40" t="str">
            <v>235-29</v>
          </cell>
          <cell r="D40">
            <v>1280000</v>
          </cell>
          <cell r="E40" t="str">
            <v>BARTLETT</v>
          </cell>
        </row>
        <row r="41">
          <cell r="C41" t="str">
            <v>116-29</v>
          </cell>
          <cell r="D41">
            <v>1500000</v>
          </cell>
          <cell r="E41" t="str">
            <v>GOODNIGHT</v>
          </cell>
        </row>
        <row r="42">
          <cell r="C42" t="str">
            <v>243-29</v>
          </cell>
          <cell r="D42">
            <v>1280000</v>
          </cell>
          <cell r="E42" t="str">
            <v>BARTLETT</v>
          </cell>
        </row>
        <row r="43">
          <cell r="C43" t="str">
            <v>140-29</v>
          </cell>
          <cell r="D43">
            <v>1100000</v>
          </cell>
          <cell r="E43" t="str">
            <v>GEBRETEKLE</v>
          </cell>
        </row>
        <row r="44">
          <cell r="C44" t="str">
            <v>104-29</v>
          </cell>
          <cell r="D44">
            <v>1460000</v>
          </cell>
          <cell r="E44" t="str">
            <v>NELSON</v>
          </cell>
        </row>
        <row r="45">
          <cell r="C45" t="str">
            <v>141-29</v>
          </cell>
          <cell r="D45">
            <v>1300000</v>
          </cell>
          <cell r="E45" t="str">
            <v>LEVIN</v>
          </cell>
        </row>
        <row r="46">
          <cell r="C46" t="str">
            <v>119-29</v>
          </cell>
          <cell r="D46">
            <v>1430000</v>
          </cell>
          <cell r="E46" t="str">
            <v>LEDERHAUSE</v>
          </cell>
        </row>
        <row r="47">
          <cell r="C47" t="str">
            <v>124-29</v>
          </cell>
          <cell r="D47">
            <v>1310000</v>
          </cell>
          <cell r="E47" t="str">
            <v>MALAVE</v>
          </cell>
        </row>
        <row r="48">
          <cell r="C48" t="str">
            <v>119-29</v>
          </cell>
          <cell r="D48">
            <v>1430000</v>
          </cell>
          <cell r="E48" t="str">
            <v>LEDERHAUSE</v>
          </cell>
        </row>
        <row r="49">
          <cell r="C49" t="str">
            <v>123-29</v>
          </cell>
          <cell r="D49">
            <v>1310000</v>
          </cell>
          <cell r="E49" t="str">
            <v>MALAVE</v>
          </cell>
        </row>
        <row r="50">
          <cell r="C50" t="str">
            <v>122-29</v>
          </cell>
          <cell r="D50">
            <v>1360000</v>
          </cell>
          <cell r="E50" t="str">
            <v>SANTIZO</v>
          </cell>
        </row>
        <row r="51">
          <cell r="C51" t="str">
            <v>117-29</v>
          </cell>
          <cell r="D51">
            <v>1460000</v>
          </cell>
          <cell r="E51" t="str">
            <v>NELSON</v>
          </cell>
        </row>
        <row r="52">
          <cell r="C52" t="str">
            <v>134-29</v>
          </cell>
          <cell r="D52">
            <v>1430000</v>
          </cell>
          <cell r="E52" t="str">
            <v>LEDERHAUSE</v>
          </cell>
        </row>
        <row r="53">
          <cell r="C53" t="str">
            <v>107-29</v>
          </cell>
          <cell r="D53">
            <v>1360000</v>
          </cell>
          <cell r="E53" t="str">
            <v>SANTIZO</v>
          </cell>
        </row>
        <row r="54">
          <cell r="C54" t="str">
            <v>179-29</v>
          </cell>
          <cell r="D54">
            <v>1120000</v>
          </cell>
          <cell r="E54" t="str">
            <v>LOCKLEAR</v>
          </cell>
        </row>
        <row r="55">
          <cell r="C55" t="str">
            <v>105-29</v>
          </cell>
          <cell r="D55">
            <v>1430000</v>
          </cell>
          <cell r="E55" t="str">
            <v>LEDERHAUSE</v>
          </cell>
        </row>
        <row r="56">
          <cell r="C56" t="str">
            <v>183-29</v>
          </cell>
          <cell r="D56">
            <v>880000</v>
          </cell>
          <cell r="E56" t="str">
            <v>STEWART</v>
          </cell>
        </row>
        <row r="57">
          <cell r="C57" t="str">
            <v>133-29</v>
          </cell>
          <cell r="D57">
            <v>1430000</v>
          </cell>
          <cell r="E57" t="str">
            <v>LEDERHAUSE</v>
          </cell>
        </row>
        <row r="58">
          <cell r="C58" t="str">
            <v>110-29</v>
          </cell>
          <cell r="D58">
            <v>1310000</v>
          </cell>
          <cell r="E58" t="str">
            <v>MALAVE</v>
          </cell>
        </row>
        <row r="59">
          <cell r="C59" t="str">
            <v>127-29</v>
          </cell>
          <cell r="D59">
            <v>1300000</v>
          </cell>
          <cell r="E59" t="str">
            <v>LEVIN</v>
          </cell>
        </row>
        <row r="60">
          <cell r="C60" t="str">
            <v>114-29</v>
          </cell>
          <cell r="D60">
            <v>1300000</v>
          </cell>
          <cell r="E60" t="str">
            <v>LEVIN</v>
          </cell>
        </row>
        <row r="61">
          <cell r="C61" t="str">
            <v>115-29</v>
          </cell>
          <cell r="D61">
            <v>1500000</v>
          </cell>
          <cell r="E61" t="str">
            <v>GOODNIGHT</v>
          </cell>
        </row>
        <row r="62">
          <cell r="C62" t="str">
            <v>129-29</v>
          </cell>
          <cell r="D62">
            <v>1500000</v>
          </cell>
          <cell r="E62" t="str">
            <v>GOODNIGHT</v>
          </cell>
        </row>
        <row r="63">
          <cell r="C63" t="str">
            <v>113-29</v>
          </cell>
          <cell r="D63">
            <v>1300000</v>
          </cell>
          <cell r="E63" t="str">
            <v>LEVIN</v>
          </cell>
        </row>
        <row r="64">
          <cell r="C64" t="str">
            <v>143-29</v>
          </cell>
          <cell r="D64">
            <v>1500000</v>
          </cell>
          <cell r="E64" t="str">
            <v>GOODNIGHT</v>
          </cell>
        </row>
        <row r="65">
          <cell r="C65" t="str">
            <v>101-29</v>
          </cell>
          <cell r="D65">
            <v>1300000</v>
          </cell>
          <cell r="E65" t="str">
            <v>LEVIN</v>
          </cell>
        </row>
        <row r="66">
          <cell r="C66" t="str">
            <v>149-29</v>
          </cell>
          <cell r="D66">
            <v>1360000</v>
          </cell>
          <cell r="E66" t="str">
            <v>SANTIZO</v>
          </cell>
        </row>
        <row r="67">
          <cell r="C67" t="str">
            <v>159-29</v>
          </cell>
          <cell r="D67">
            <v>1500000</v>
          </cell>
          <cell r="E67" t="str">
            <v>GOODNIGHT</v>
          </cell>
        </row>
        <row r="68">
          <cell r="C68" t="str">
            <v>170-29</v>
          </cell>
          <cell r="D68">
            <v>880000</v>
          </cell>
          <cell r="E68" t="str">
            <v>STEWART</v>
          </cell>
        </row>
        <row r="69">
          <cell r="C69" t="str">
            <v>155-29</v>
          </cell>
          <cell r="D69">
            <v>1100000</v>
          </cell>
          <cell r="E69" t="str">
            <v>GEBRETEKLE</v>
          </cell>
        </row>
        <row r="70">
          <cell r="C70" t="str">
            <v>105-29</v>
          </cell>
          <cell r="D70">
            <v>1430000</v>
          </cell>
          <cell r="E70" t="str">
            <v>LEDERHAUSE</v>
          </cell>
        </row>
        <row r="71">
          <cell r="C71" t="str">
            <v>144-29</v>
          </cell>
          <cell r="D71">
            <v>1500000</v>
          </cell>
          <cell r="E71" t="str">
            <v>GOODNIGHT</v>
          </cell>
        </row>
        <row r="72">
          <cell r="C72" t="str">
            <v>120-29</v>
          </cell>
          <cell r="D72">
            <v>1430000</v>
          </cell>
          <cell r="E72" t="str">
            <v>LEDERHAUSE</v>
          </cell>
        </row>
        <row r="73">
          <cell r="C73" t="str">
            <v>147-29</v>
          </cell>
          <cell r="D73">
            <v>1430000</v>
          </cell>
          <cell r="E73" t="str">
            <v>LEDERHAUSE</v>
          </cell>
        </row>
        <row r="74">
          <cell r="C74" t="str">
            <v>148-29</v>
          </cell>
          <cell r="D74">
            <v>1430000</v>
          </cell>
          <cell r="E74" t="str">
            <v>LEDERHAUSE</v>
          </cell>
        </row>
        <row r="75">
          <cell r="C75" t="str">
            <v>130-29</v>
          </cell>
          <cell r="D75">
            <v>1500000</v>
          </cell>
          <cell r="E75" t="str">
            <v>GOODNIGHT</v>
          </cell>
        </row>
        <row r="76">
          <cell r="C76" t="str">
            <v>152-29</v>
          </cell>
          <cell r="D76">
            <v>1310000</v>
          </cell>
          <cell r="E76" t="str">
            <v>MALAVE</v>
          </cell>
        </row>
        <row r="77">
          <cell r="C77" t="str">
            <v>135-29</v>
          </cell>
          <cell r="D77">
            <v>1360000</v>
          </cell>
          <cell r="E77" t="str">
            <v>SANTIZO</v>
          </cell>
        </row>
        <row r="78">
          <cell r="C78" t="str">
            <v>174-29</v>
          </cell>
          <cell r="D78">
            <v>950000</v>
          </cell>
          <cell r="E78" t="str">
            <v>WEBSTER</v>
          </cell>
        </row>
        <row r="79">
          <cell r="C79" t="str">
            <v>121-29</v>
          </cell>
          <cell r="D79">
            <v>1360000</v>
          </cell>
          <cell r="E79" t="str">
            <v>SANTIZO</v>
          </cell>
        </row>
        <row r="80">
          <cell r="C80" t="str">
            <v>137-29</v>
          </cell>
          <cell r="D80">
            <v>1310000</v>
          </cell>
          <cell r="E80" t="str">
            <v>MALAVE</v>
          </cell>
        </row>
        <row r="81">
          <cell r="C81" t="str">
            <v>103-29</v>
          </cell>
          <cell r="D81">
            <v>1460000</v>
          </cell>
          <cell r="E81" t="str">
            <v>NELSON</v>
          </cell>
        </row>
        <row r="82">
          <cell r="C82" t="str">
            <v>136-29</v>
          </cell>
          <cell r="D82">
            <v>1360000</v>
          </cell>
          <cell r="E82" t="str">
            <v>SANTIZO</v>
          </cell>
        </row>
        <row r="83">
          <cell r="C83" t="str">
            <v>219-29</v>
          </cell>
          <cell r="D83">
            <v>1280000</v>
          </cell>
          <cell r="E83" t="str">
            <v>BARTLETT</v>
          </cell>
        </row>
        <row r="84">
          <cell r="C84" t="str">
            <v>193-29</v>
          </cell>
          <cell r="D84">
            <v>1120000</v>
          </cell>
          <cell r="E84" t="str">
            <v>LOCKLEAR</v>
          </cell>
        </row>
        <row r="85">
          <cell r="C85" t="str">
            <v>217-29</v>
          </cell>
          <cell r="D85">
            <v>1830000</v>
          </cell>
          <cell r="E85" t="str">
            <v>YORK</v>
          </cell>
        </row>
        <row r="86">
          <cell r="C86" t="str">
            <v>192-29</v>
          </cell>
          <cell r="D86">
            <v>940000</v>
          </cell>
          <cell r="E86" t="str">
            <v>BONDS</v>
          </cell>
        </row>
        <row r="87">
          <cell r="C87" t="str">
            <v>191-29</v>
          </cell>
          <cell r="D87">
            <v>940000</v>
          </cell>
          <cell r="E87" t="str">
            <v>BONDS</v>
          </cell>
        </row>
        <row r="88">
          <cell r="C88" t="str">
            <v>126-29</v>
          </cell>
          <cell r="D88">
            <v>1100000</v>
          </cell>
          <cell r="E88" t="str">
            <v>GEBRETEKLE</v>
          </cell>
        </row>
        <row r="89">
          <cell r="C89" t="str">
            <v>182-29</v>
          </cell>
          <cell r="D89">
            <v>1260000</v>
          </cell>
          <cell r="E89" t="str">
            <v>ACKERMAN</v>
          </cell>
        </row>
        <row r="90">
          <cell r="C90" t="str">
            <v>169-29</v>
          </cell>
          <cell r="D90">
            <v>880000</v>
          </cell>
          <cell r="E90" t="str">
            <v>STEWART</v>
          </cell>
        </row>
        <row r="91">
          <cell r="C91" t="str">
            <v>187-29</v>
          </cell>
          <cell r="D91">
            <v>950000</v>
          </cell>
          <cell r="E91" t="str">
            <v>WEBSTER</v>
          </cell>
        </row>
        <row r="92">
          <cell r="C92" t="str">
            <v>101-29</v>
          </cell>
          <cell r="D92">
            <v>1300000</v>
          </cell>
          <cell r="E92" t="str">
            <v>LEVIN</v>
          </cell>
        </row>
        <row r="93">
          <cell r="C93" t="str">
            <v>164-29</v>
          </cell>
          <cell r="D93">
            <v>940000</v>
          </cell>
          <cell r="E93" t="str">
            <v>BONDS</v>
          </cell>
        </row>
        <row r="94">
          <cell r="C94" t="str">
            <v>107-29</v>
          </cell>
          <cell r="D94">
            <v>1360000</v>
          </cell>
          <cell r="E94" t="str">
            <v>SANTIZO</v>
          </cell>
        </row>
        <row r="95">
          <cell r="C95" t="str">
            <v>211-29</v>
          </cell>
          <cell r="D95">
            <v>880000</v>
          </cell>
          <cell r="E95" t="str">
            <v>STEWART</v>
          </cell>
        </row>
        <row r="96">
          <cell r="C96" t="str">
            <v>142-29</v>
          </cell>
          <cell r="D96">
            <v>1300000</v>
          </cell>
          <cell r="E96" t="str">
            <v>LEVIN</v>
          </cell>
        </row>
        <row r="97">
          <cell r="C97" t="str">
            <v>198-29</v>
          </cell>
          <cell r="D97">
            <v>880000</v>
          </cell>
          <cell r="E97" t="str">
            <v>STEWART</v>
          </cell>
        </row>
        <row r="98">
          <cell r="C98" t="str">
            <v>151-29</v>
          </cell>
          <cell r="D98">
            <v>1310000</v>
          </cell>
          <cell r="E98" t="str">
            <v>MALAVE</v>
          </cell>
        </row>
        <row r="99">
          <cell r="C99" t="str">
            <v>203-29</v>
          </cell>
          <cell r="D99">
            <v>1470000</v>
          </cell>
          <cell r="E99" t="str">
            <v>RIVERA</v>
          </cell>
        </row>
        <row r="100">
          <cell r="C100" t="str">
            <v>154-29</v>
          </cell>
          <cell r="D100">
            <v>1260000</v>
          </cell>
          <cell r="E100" t="str">
            <v>ACKERMAN</v>
          </cell>
        </row>
        <row r="101">
          <cell r="C101" t="str">
            <v>189-29</v>
          </cell>
          <cell r="D101">
            <v>1470000</v>
          </cell>
          <cell r="E101" t="str">
            <v>RIVERA</v>
          </cell>
        </row>
        <row r="102">
          <cell r="C102" t="str">
            <v>161-29</v>
          </cell>
          <cell r="D102">
            <v>1470000</v>
          </cell>
          <cell r="E102" t="str">
            <v>RIVERA</v>
          </cell>
        </row>
        <row r="103">
          <cell r="C103" t="str">
            <v>180-29</v>
          </cell>
          <cell r="D103">
            <v>1120000</v>
          </cell>
          <cell r="E103" t="str">
            <v>LOCKLEAR</v>
          </cell>
        </row>
        <row r="104">
          <cell r="C104" t="str">
            <v>185-29</v>
          </cell>
          <cell r="D104">
            <v>1760000</v>
          </cell>
          <cell r="E104" t="str">
            <v>STRICKLAND</v>
          </cell>
        </row>
        <row r="105">
          <cell r="C105" t="str">
            <v>181-29</v>
          </cell>
          <cell r="D105">
            <v>1260000</v>
          </cell>
          <cell r="E105" t="str">
            <v>ACKERMAN</v>
          </cell>
        </row>
        <row r="106">
          <cell r="C106" t="str">
            <v>106-29</v>
          </cell>
          <cell r="D106">
            <v>1430000</v>
          </cell>
          <cell r="E106" t="str">
            <v>LEDERHAUSE</v>
          </cell>
        </row>
        <row r="107">
          <cell r="C107" t="str">
            <v>168-29</v>
          </cell>
          <cell r="D107">
            <v>1260000</v>
          </cell>
          <cell r="E107" t="str">
            <v>ACKERMAN</v>
          </cell>
        </row>
        <row r="108">
          <cell r="C108" t="str">
            <v>132-29</v>
          </cell>
          <cell r="D108">
            <v>1460000</v>
          </cell>
          <cell r="E108" t="str">
            <v>NELSON</v>
          </cell>
        </row>
        <row r="109">
          <cell r="C109" t="str">
            <v>230-29</v>
          </cell>
          <cell r="D109">
            <v>1780000</v>
          </cell>
          <cell r="E109" t="str">
            <v>DE LA ROSA</v>
          </cell>
        </row>
        <row r="110">
          <cell r="C110" t="str">
            <v>177-29</v>
          </cell>
          <cell r="D110">
            <v>940000</v>
          </cell>
          <cell r="E110" t="str">
            <v>BONDS</v>
          </cell>
        </row>
        <row r="111">
          <cell r="C111" t="str">
            <v>178-29</v>
          </cell>
          <cell r="D111">
            <v>940000</v>
          </cell>
          <cell r="E111" t="str">
            <v>BONDS</v>
          </cell>
        </row>
        <row r="112">
          <cell r="C112" t="str">
            <v>184-29</v>
          </cell>
          <cell r="D112">
            <v>880000</v>
          </cell>
          <cell r="E112" t="str">
            <v>STEWART</v>
          </cell>
        </row>
        <row r="113">
          <cell r="C113" t="str">
            <v>138-29</v>
          </cell>
          <cell r="D113">
            <v>1310000</v>
          </cell>
          <cell r="E113" t="str">
            <v>MALAVE</v>
          </cell>
        </row>
        <row r="114">
          <cell r="C114" t="str">
            <v>108-29</v>
          </cell>
          <cell r="D114">
            <v>1360000</v>
          </cell>
          <cell r="E114" t="str">
            <v>SANTIZO</v>
          </cell>
        </row>
        <row r="115">
          <cell r="C115" t="str">
            <v>242-29</v>
          </cell>
          <cell r="D115">
            <v>1830000</v>
          </cell>
          <cell r="E115" t="str">
            <v>YORK</v>
          </cell>
        </row>
        <row r="116">
          <cell r="C116" t="str">
            <v>150-29</v>
          </cell>
          <cell r="D116">
            <v>1360000</v>
          </cell>
          <cell r="E116" t="str">
            <v>SANTIZO</v>
          </cell>
        </row>
        <row r="117">
          <cell r="C117" t="str">
            <v>204-29</v>
          </cell>
          <cell r="D117">
            <v>1470000</v>
          </cell>
          <cell r="E117" t="str">
            <v>RIVERA</v>
          </cell>
        </row>
        <row r="118">
          <cell r="C118" t="str">
            <v>162-29</v>
          </cell>
          <cell r="D118">
            <v>1470000</v>
          </cell>
          <cell r="E118" t="str">
            <v>RIVERA</v>
          </cell>
        </row>
        <row r="119">
          <cell r="C119" t="str">
            <v>226-29</v>
          </cell>
          <cell r="D119">
            <v>1830000</v>
          </cell>
          <cell r="E119" t="str">
            <v>YORK</v>
          </cell>
        </row>
        <row r="120">
          <cell r="C120" t="str">
            <v>171-29</v>
          </cell>
          <cell r="D120">
            <v>1760000</v>
          </cell>
          <cell r="E120" t="str">
            <v>STRICKLAND</v>
          </cell>
        </row>
        <row r="121">
          <cell r="C121" t="str">
            <v>201-29</v>
          </cell>
          <cell r="D121">
            <v>950000</v>
          </cell>
          <cell r="E121" t="str">
            <v>WEBSTER</v>
          </cell>
        </row>
        <row r="122">
          <cell r="C122" t="str">
            <v>212-29</v>
          </cell>
          <cell r="D122">
            <v>880000</v>
          </cell>
          <cell r="E122" t="str">
            <v>STEWART</v>
          </cell>
        </row>
        <row r="123">
          <cell r="C123" t="str">
            <v>186-29</v>
          </cell>
          <cell r="D123">
            <v>1760000</v>
          </cell>
          <cell r="E123" t="str">
            <v>STRICKLAND</v>
          </cell>
        </row>
        <row r="124">
          <cell r="C124" t="str">
            <v>237-29</v>
          </cell>
          <cell r="D124">
            <v>1780000</v>
          </cell>
          <cell r="E124" t="str">
            <v>DE LA ROSA</v>
          </cell>
        </row>
        <row r="125">
          <cell r="C125" t="str">
            <v>153-29</v>
          </cell>
          <cell r="D125">
            <v>1260000</v>
          </cell>
          <cell r="E125" t="str">
            <v>ACKERMAN</v>
          </cell>
        </row>
        <row r="126">
          <cell r="C126" t="str">
            <v>210-29</v>
          </cell>
          <cell r="D126">
            <v>1520000</v>
          </cell>
          <cell r="E126" t="str">
            <v>MAYBERRY</v>
          </cell>
        </row>
        <row r="127">
          <cell r="C127" t="str">
            <v>238-29</v>
          </cell>
          <cell r="D127">
            <v>1780000</v>
          </cell>
          <cell r="E127" t="str">
            <v>DE LA ROSA</v>
          </cell>
        </row>
        <row r="128">
          <cell r="C128" t="str">
            <v>222-29</v>
          </cell>
          <cell r="D128">
            <v>1780000</v>
          </cell>
          <cell r="E128" t="str">
            <v>DE LA ROSA</v>
          </cell>
        </row>
        <row r="129">
          <cell r="C129" t="str">
            <v>216-29</v>
          </cell>
          <cell r="D129">
            <v>950000</v>
          </cell>
          <cell r="E129" t="str">
            <v>WEBSTER</v>
          </cell>
        </row>
        <row r="130">
          <cell r="C130" t="str">
            <v>225-29</v>
          </cell>
          <cell r="D130">
            <v>1830000</v>
          </cell>
          <cell r="E130" t="str">
            <v>YORK</v>
          </cell>
        </row>
        <row r="131">
          <cell r="C131" t="str">
            <v>131-29</v>
          </cell>
          <cell r="D131">
            <v>1460000</v>
          </cell>
          <cell r="E131" t="str">
            <v>NELSON</v>
          </cell>
        </row>
        <row r="132">
          <cell r="C132" t="str">
            <v>244-29</v>
          </cell>
          <cell r="D132">
            <v>1280000</v>
          </cell>
          <cell r="E132" t="str">
            <v>BARTLETT</v>
          </cell>
        </row>
        <row r="133">
          <cell r="C133" t="str">
            <v>112-29</v>
          </cell>
          <cell r="D133">
            <v>1100000</v>
          </cell>
          <cell r="E133" t="str">
            <v>GEBRETEKLE</v>
          </cell>
        </row>
        <row r="134">
          <cell r="C134" t="str">
            <v>210-29</v>
          </cell>
          <cell r="D134">
            <v>1520000</v>
          </cell>
          <cell r="E134" t="str">
            <v>MAYBERRY</v>
          </cell>
        </row>
        <row r="135">
          <cell r="C135" t="str">
            <v>109-29</v>
          </cell>
          <cell r="D135">
            <v>1310000</v>
          </cell>
          <cell r="E135" t="str">
            <v>MALAVE</v>
          </cell>
        </row>
        <row r="136">
          <cell r="C136" t="str">
            <v>214-29</v>
          </cell>
          <cell r="D136">
            <v>1800000</v>
          </cell>
          <cell r="E136" t="str">
            <v>CHANDLER</v>
          </cell>
        </row>
        <row r="137">
          <cell r="C137" t="str">
            <v>231-29</v>
          </cell>
          <cell r="D137">
            <v>1800000</v>
          </cell>
          <cell r="E137" t="str">
            <v>CHANDLER</v>
          </cell>
        </row>
        <row r="138">
          <cell r="C138" t="str">
            <v>218-29</v>
          </cell>
          <cell r="D138">
            <v>1830000</v>
          </cell>
          <cell r="E138" t="str">
            <v>YORK</v>
          </cell>
        </row>
        <row r="139">
          <cell r="C139" t="str">
            <v>224-29</v>
          </cell>
          <cell r="D139">
            <v>1800000</v>
          </cell>
          <cell r="E139" t="str">
            <v>CHANDLER</v>
          </cell>
        </row>
        <row r="140">
          <cell r="C140" t="str">
            <v>220-29</v>
          </cell>
          <cell r="D140">
            <v>1280000</v>
          </cell>
          <cell r="E140" t="str">
            <v>BARTLETT</v>
          </cell>
        </row>
        <row r="141">
          <cell r="C141" t="str">
            <v>202-29</v>
          </cell>
          <cell r="D141">
            <v>950000</v>
          </cell>
          <cell r="E141" t="str">
            <v>WEBSTER</v>
          </cell>
        </row>
        <row r="142">
          <cell r="C142" t="str">
            <v>227-29</v>
          </cell>
          <cell r="D142">
            <v>1280000</v>
          </cell>
          <cell r="E142" t="str">
            <v>BARTLETT</v>
          </cell>
        </row>
        <row r="143">
          <cell r="C143" t="str">
            <v>197-29</v>
          </cell>
          <cell r="D143">
            <v>880000</v>
          </cell>
          <cell r="E143" t="str">
            <v>STEWART</v>
          </cell>
        </row>
        <row r="144">
          <cell r="C144" t="str">
            <v>233-29</v>
          </cell>
          <cell r="D144">
            <v>1830000</v>
          </cell>
          <cell r="E144" t="str">
            <v>YORK</v>
          </cell>
        </row>
        <row r="145">
          <cell r="C145" t="str">
            <v>188-29</v>
          </cell>
          <cell r="D145">
            <v>950000</v>
          </cell>
          <cell r="E145" t="str">
            <v>WEBSTER</v>
          </cell>
        </row>
        <row r="146">
          <cell r="C146" t="str">
            <v>232-29</v>
          </cell>
          <cell r="D146">
            <v>1800000</v>
          </cell>
          <cell r="E146" t="str">
            <v>CHANDLER</v>
          </cell>
        </row>
        <row r="147">
          <cell r="C147" t="str">
            <v>173-29</v>
          </cell>
          <cell r="D147">
            <v>950000</v>
          </cell>
          <cell r="E147" t="str">
            <v>WEBSTER</v>
          </cell>
        </row>
        <row r="148">
          <cell r="C148" t="str">
            <v>200-29</v>
          </cell>
          <cell r="D148">
            <v>1760000</v>
          </cell>
          <cell r="E148" t="str">
            <v>STRICKLAND</v>
          </cell>
        </row>
        <row r="149">
          <cell r="C149" t="str">
            <v>154-29</v>
          </cell>
          <cell r="D149">
            <v>1260000</v>
          </cell>
          <cell r="E149" t="str">
            <v>ACKERMAN</v>
          </cell>
        </row>
        <row r="150">
          <cell r="C150" t="str">
            <v>239-29</v>
          </cell>
          <cell r="D150">
            <v>1800000</v>
          </cell>
          <cell r="E150" t="str">
            <v>CHANDLER</v>
          </cell>
        </row>
        <row r="151">
          <cell r="C151" t="str">
            <v>196-29</v>
          </cell>
          <cell r="D151">
            <v>1260000</v>
          </cell>
          <cell r="E151" t="str">
            <v>ACKERMAN</v>
          </cell>
        </row>
      </sheetData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105-30</v>
          </cell>
          <cell r="D1">
            <v>900000</v>
          </cell>
          <cell r="E1" t="str">
            <v>ROCHA</v>
          </cell>
        </row>
        <row r="2">
          <cell r="C2" t="str">
            <v>185-30</v>
          </cell>
          <cell r="D2">
            <v>1760000</v>
          </cell>
          <cell r="E2" t="str">
            <v>STRICKLAND</v>
          </cell>
        </row>
        <row r="3">
          <cell r="C3" t="str">
            <v>194-30</v>
          </cell>
          <cell r="D3">
            <v>1120000</v>
          </cell>
          <cell r="E3" t="str">
            <v>LOCKLEAR</v>
          </cell>
        </row>
        <row r="4">
          <cell r="C4" t="str">
            <v>203-30</v>
          </cell>
          <cell r="D4">
            <v>1510000</v>
          </cell>
          <cell r="E4" t="str">
            <v>COCA</v>
          </cell>
        </row>
        <row r="5">
          <cell r="C5" t="str">
            <v>209-30</v>
          </cell>
          <cell r="D5">
            <v>1800000</v>
          </cell>
          <cell r="E5" t="str">
            <v>CHANDLER</v>
          </cell>
        </row>
        <row r="6">
          <cell r="C6" t="str">
            <v>179-30</v>
          </cell>
          <cell r="D6">
            <v>1120000</v>
          </cell>
          <cell r="E6" t="str">
            <v>LOCKLEAR</v>
          </cell>
        </row>
        <row r="7">
          <cell r="C7" t="str">
            <v>153-30</v>
          </cell>
          <cell r="D7">
            <v>1260000</v>
          </cell>
          <cell r="E7" t="str">
            <v>ACKERMAN</v>
          </cell>
        </row>
        <row r="8">
          <cell r="C8" t="str">
            <v>167-30</v>
          </cell>
          <cell r="D8">
            <v>1260000</v>
          </cell>
          <cell r="E8" t="str">
            <v>ACKERMAN</v>
          </cell>
        </row>
        <row r="9">
          <cell r="C9" t="str">
            <v>171-30</v>
          </cell>
          <cell r="D9">
            <v>1760000</v>
          </cell>
          <cell r="E9" t="str">
            <v>STRICKLAND</v>
          </cell>
        </row>
        <row r="10">
          <cell r="C10" t="str">
            <v>181-30</v>
          </cell>
          <cell r="D10">
            <v>1260000</v>
          </cell>
          <cell r="E10" t="str">
            <v>ACKERMAN</v>
          </cell>
        </row>
        <row r="11">
          <cell r="C11" t="str">
            <v>188-30</v>
          </cell>
          <cell r="D11">
            <v>950000</v>
          </cell>
          <cell r="E11" t="str">
            <v>WEBSTER</v>
          </cell>
        </row>
        <row r="12">
          <cell r="C12" t="str">
            <v>134-30</v>
          </cell>
          <cell r="D12">
            <v>900000</v>
          </cell>
          <cell r="E12" t="str">
            <v>ROCHA</v>
          </cell>
        </row>
        <row r="13">
          <cell r="C13" t="str">
            <v>198-30</v>
          </cell>
          <cell r="D13">
            <v>890000</v>
          </cell>
          <cell r="E13" t="str">
            <v>LOZA</v>
          </cell>
        </row>
        <row r="14">
          <cell r="C14" t="str">
            <v>126-30</v>
          </cell>
          <cell r="D14">
            <v>1360000</v>
          </cell>
          <cell r="E14" t="str">
            <v>SANTIZO</v>
          </cell>
        </row>
        <row r="15">
          <cell r="C15" t="str">
            <v>204-30</v>
          </cell>
          <cell r="D15">
            <v>1510000</v>
          </cell>
          <cell r="E15" t="str">
            <v>COCA</v>
          </cell>
        </row>
        <row r="16">
          <cell r="C16" t="str">
            <v>123-30</v>
          </cell>
          <cell r="D16">
            <v>1090000</v>
          </cell>
          <cell r="E16" t="str">
            <v>SPECTOR</v>
          </cell>
        </row>
        <row r="17">
          <cell r="C17" t="str">
            <v>211-30</v>
          </cell>
          <cell r="D17">
            <v>890000</v>
          </cell>
          <cell r="E17" t="str">
            <v>LOZA</v>
          </cell>
        </row>
        <row r="18">
          <cell r="C18" t="str">
            <v>121-30</v>
          </cell>
          <cell r="D18">
            <v>1230000</v>
          </cell>
          <cell r="E18" t="str">
            <v>YANAI</v>
          </cell>
        </row>
        <row r="19">
          <cell r="C19" t="str">
            <v>225-30</v>
          </cell>
          <cell r="D19">
            <v>1810000</v>
          </cell>
          <cell r="E19" t="str">
            <v>NEWELL</v>
          </cell>
        </row>
        <row r="20">
          <cell r="C20" t="str">
            <v>133-30</v>
          </cell>
          <cell r="D20">
            <v>900000</v>
          </cell>
          <cell r="E20" t="str">
            <v>ROCHA</v>
          </cell>
        </row>
        <row r="21">
          <cell r="C21" t="str">
            <v>224-30</v>
          </cell>
          <cell r="D21">
            <v>1780000</v>
          </cell>
          <cell r="E21" t="str">
            <v>DE LA ROSA</v>
          </cell>
        </row>
        <row r="22">
          <cell r="C22" t="str">
            <v>115-30</v>
          </cell>
          <cell r="D22">
            <v>1310000</v>
          </cell>
          <cell r="E22" t="str">
            <v>MALAVE</v>
          </cell>
        </row>
        <row r="23">
          <cell r="C23" t="str">
            <v>231-30</v>
          </cell>
          <cell r="D23">
            <v>1780000</v>
          </cell>
          <cell r="E23" t="str">
            <v>DE LA ROSA</v>
          </cell>
        </row>
        <row r="24">
          <cell r="C24" t="str">
            <v>111-30</v>
          </cell>
          <cell r="D24">
            <v>1360000</v>
          </cell>
          <cell r="E24" t="str">
            <v>SANTIZO</v>
          </cell>
        </row>
        <row r="25">
          <cell r="C25" t="str">
            <v>228-30</v>
          </cell>
          <cell r="D25">
            <v>1280000</v>
          </cell>
          <cell r="E25" t="str">
            <v>BARTLETT</v>
          </cell>
        </row>
        <row r="26">
          <cell r="C26" t="str">
            <v>120-30</v>
          </cell>
          <cell r="D26">
            <v>900000</v>
          </cell>
          <cell r="E26" t="str">
            <v>ROCHA</v>
          </cell>
        </row>
        <row r="27">
          <cell r="C27" t="str">
            <v>234-30</v>
          </cell>
          <cell r="D27">
            <v>1810000</v>
          </cell>
          <cell r="E27" t="str">
            <v>NEWELL</v>
          </cell>
        </row>
        <row r="28">
          <cell r="C28" t="str">
            <v>113-30</v>
          </cell>
          <cell r="D28">
            <v>1300000</v>
          </cell>
          <cell r="E28" t="str">
            <v>LEVIN</v>
          </cell>
        </row>
        <row r="29">
          <cell r="C29" t="str">
            <v>236-30</v>
          </cell>
          <cell r="D29">
            <v>1280000</v>
          </cell>
          <cell r="E29" t="str">
            <v>BARTLETT</v>
          </cell>
        </row>
        <row r="30">
          <cell r="C30" t="str">
            <v>104-30</v>
          </cell>
          <cell r="D30">
            <v>1460000</v>
          </cell>
          <cell r="E30" t="str">
            <v>NELSON</v>
          </cell>
        </row>
        <row r="31">
          <cell r="C31" t="str">
            <v>241-30</v>
          </cell>
          <cell r="D31">
            <v>1810000</v>
          </cell>
          <cell r="E31" t="str">
            <v>NEWELL</v>
          </cell>
        </row>
        <row r="32">
          <cell r="C32" t="str">
            <v>240-30</v>
          </cell>
          <cell r="D32">
            <v>1780000</v>
          </cell>
          <cell r="E32" t="str">
            <v>DE LA ROSA</v>
          </cell>
        </row>
        <row r="33">
          <cell r="C33" t="str">
            <v>244-30</v>
          </cell>
          <cell r="D33">
            <v>1280000</v>
          </cell>
          <cell r="E33" t="str">
            <v>BARTLETT</v>
          </cell>
        </row>
        <row r="34">
          <cell r="C34" t="str">
            <v>239-30</v>
          </cell>
          <cell r="D34">
            <v>1780000</v>
          </cell>
          <cell r="E34" t="str">
            <v>DE LA ROSA</v>
          </cell>
        </row>
        <row r="35">
          <cell r="C35" t="str">
            <v>101-30</v>
          </cell>
          <cell r="D35">
            <v>1300000</v>
          </cell>
          <cell r="E35" t="str">
            <v>LEVIN</v>
          </cell>
        </row>
        <row r="36">
          <cell r="C36" t="str">
            <v>237-30</v>
          </cell>
          <cell r="D36">
            <v>1800000</v>
          </cell>
          <cell r="E36" t="str">
            <v>CHANDLER</v>
          </cell>
        </row>
        <row r="37">
          <cell r="C37" t="str">
            <v>108-30</v>
          </cell>
          <cell r="D37">
            <v>1230000</v>
          </cell>
          <cell r="E37" t="str">
            <v>YANAI</v>
          </cell>
        </row>
        <row r="38">
          <cell r="C38" t="str">
            <v>237-30</v>
          </cell>
          <cell r="D38">
            <v>1800000</v>
          </cell>
          <cell r="E38" t="str">
            <v>CHANDLER</v>
          </cell>
        </row>
        <row r="39">
          <cell r="C39" t="str">
            <v>118-30</v>
          </cell>
          <cell r="D39">
            <v>1460000</v>
          </cell>
          <cell r="E39" t="str">
            <v>NELSON</v>
          </cell>
        </row>
        <row r="40">
          <cell r="C40" t="str">
            <v>232-30</v>
          </cell>
          <cell r="D40">
            <v>1780000</v>
          </cell>
          <cell r="E40" t="str">
            <v>DE LA ROSA</v>
          </cell>
        </row>
        <row r="41">
          <cell r="C41" t="str">
            <v>109-30</v>
          </cell>
          <cell r="D41">
            <v>1090000</v>
          </cell>
          <cell r="E41" t="str">
            <v>SPECTOR</v>
          </cell>
        </row>
        <row r="42">
          <cell r="C42" t="str">
            <v>230-30</v>
          </cell>
          <cell r="D42">
            <v>1800000</v>
          </cell>
          <cell r="E42" t="str">
            <v>CHANDLER</v>
          </cell>
        </row>
        <row r="43">
          <cell r="C43" t="str">
            <v>106-30</v>
          </cell>
          <cell r="D43">
            <v>900000</v>
          </cell>
          <cell r="E43" t="str">
            <v>ROCHA</v>
          </cell>
        </row>
        <row r="44">
          <cell r="C44" t="str">
            <v>227-30</v>
          </cell>
          <cell r="D44">
            <v>1280000</v>
          </cell>
          <cell r="E44" t="str">
            <v>BARTLETT</v>
          </cell>
        </row>
        <row r="45">
          <cell r="C45" t="str">
            <v>114-30</v>
          </cell>
          <cell r="D45">
            <v>1300000</v>
          </cell>
          <cell r="E45" t="str">
            <v>LEVIN</v>
          </cell>
        </row>
        <row r="46">
          <cell r="C46" t="str">
            <v>220-30</v>
          </cell>
          <cell r="D46">
            <v>1280000</v>
          </cell>
          <cell r="E46" t="str">
            <v>BARTLETT</v>
          </cell>
        </row>
        <row r="47">
          <cell r="C47" t="str">
            <v>120-30</v>
          </cell>
          <cell r="D47">
            <v>900000</v>
          </cell>
          <cell r="E47" t="str">
            <v>ROCHA</v>
          </cell>
        </row>
        <row r="48">
          <cell r="C48" t="str">
            <v>219-30</v>
          </cell>
          <cell r="D48">
            <v>1280000</v>
          </cell>
          <cell r="E48" t="str">
            <v>BARTLETT</v>
          </cell>
        </row>
        <row r="49">
          <cell r="C49" t="str">
            <v>131-30</v>
          </cell>
          <cell r="D49">
            <v>1460000</v>
          </cell>
          <cell r="E49" t="str">
            <v>NELSON</v>
          </cell>
        </row>
        <row r="50">
          <cell r="C50" t="str">
            <v>210-30</v>
          </cell>
          <cell r="D50">
            <v>1800000</v>
          </cell>
          <cell r="E50" t="str">
            <v>CHANDLER</v>
          </cell>
        </row>
        <row r="51">
          <cell r="C51" t="str">
            <v>139-30</v>
          </cell>
          <cell r="D51">
            <v>1360000</v>
          </cell>
          <cell r="E51" t="str">
            <v>SANTIZO</v>
          </cell>
        </row>
        <row r="52">
          <cell r="C52" t="str">
            <v>217-30</v>
          </cell>
          <cell r="D52">
            <v>1810000</v>
          </cell>
          <cell r="E52" t="str">
            <v>NEWELL</v>
          </cell>
        </row>
        <row r="53">
          <cell r="C53" t="str">
            <v>149-30</v>
          </cell>
          <cell r="D53">
            <v>1230000</v>
          </cell>
          <cell r="E53" t="str">
            <v>YANAI</v>
          </cell>
        </row>
        <row r="54">
          <cell r="C54" t="str">
            <v>215-30</v>
          </cell>
          <cell r="D54">
            <v>950000</v>
          </cell>
          <cell r="E54" t="str">
            <v>WEBSTER</v>
          </cell>
        </row>
        <row r="55">
          <cell r="C55" t="str">
            <v>151-30</v>
          </cell>
          <cell r="D55">
            <v>1090000</v>
          </cell>
          <cell r="E55" t="str">
            <v>SPECTOR</v>
          </cell>
        </row>
        <row r="56">
          <cell r="C56" t="str">
            <v>200-30</v>
          </cell>
          <cell r="D56">
            <v>1760000</v>
          </cell>
          <cell r="E56" t="str">
            <v>STRICKLAND</v>
          </cell>
        </row>
        <row r="57">
          <cell r="C57" t="str">
            <v>155-30</v>
          </cell>
          <cell r="D57">
            <v>1360000</v>
          </cell>
          <cell r="E57" t="str">
            <v>SANTIZO</v>
          </cell>
        </row>
        <row r="58">
          <cell r="C58" t="str">
            <v>196-30</v>
          </cell>
          <cell r="D58">
            <v>1260000</v>
          </cell>
          <cell r="E58" t="str">
            <v>ACKERMAN</v>
          </cell>
        </row>
        <row r="59">
          <cell r="C59" t="str">
            <v>150-30</v>
          </cell>
          <cell r="D59">
            <v>1230000</v>
          </cell>
          <cell r="E59" t="str">
            <v>YANAI</v>
          </cell>
        </row>
        <row r="60">
          <cell r="C60" t="str">
            <v>201-30</v>
          </cell>
          <cell r="D60">
            <v>950000</v>
          </cell>
          <cell r="E60" t="str">
            <v>WEBSTER</v>
          </cell>
        </row>
        <row r="61">
          <cell r="C61" t="str">
            <v>160-30</v>
          </cell>
          <cell r="D61">
            <v>1310000</v>
          </cell>
          <cell r="E61" t="str">
            <v>MALAVE</v>
          </cell>
        </row>
        <row r="62">
          <cell r="C62" t="str">
            <v>199-30</v>
          </cell>
          <cell r="D62">
            <v>1760000</v>
          </cell>
          <cell r="E62" t="str">
            <v>STRICKLAND</v>
          </cell>
        </row>
        <row r="63">
          <cell r="C63" t="str">
            <v>162-30</v>
          </cell>
          <cell r="D63">
            <v>1510000</v>
          </cell>
          <cell r="E63" t="str">
            <v>COCA</v>
          </cell>
        </row>
        <row r="64">
          <cell r="C64" t="str">
            <v>178-30</v>
          </cell>
          <cell r="D64">
            <v>940000</v>
          </cell>
          <cell r="E64" t="str">
            <v>BONDS</v>
          </cell>
        </row>
        <row r="65">
          <cell r="C65" t="str">
            <v>170-30</v>
          </cell>
          <cell r="D65">
            <v>890000</v>
          </cell>
          <cell r="E65" t="str">
            <v>LOZA</v>
          </cell>
        </row>
        <row r="66">
          <cell r="C66" t="str">
            <v>177-30</v>
          </cell>
          <cell r="D66">
            <v>940000</v>
          </cell>
          <cell r="E66" t="str">
            <v>BONDS</v>
          </cell>
        </row>
        <row r="67">
          <cell r="C67" t="str">
            <v>174-30</v>
          </cell>
          <cell r="D67">
            <v>950000</v>
          </cell>
          <cell r="E67" t="str">
            <v>WEBSTER</v>
          </cell>
        </row>
        <row r="68">
          <cell r="C68" t="str">
            <v>168-30</v>
          </cell>
          <cell r="D68">
            <v>1260000</v>
          </cell>
          <cell r="E68" t="str">
            <v>ACKERMAN</v>
          </cell>
        </row>
        <row r="69">
          <cell r="C69" t="str">
            <v>187-30</v>
          </cell>
          <cell r="D69">
            <v>950000</v>
          </cell>
          <cell r="E69" t="str">
            <v>WEBSTER</v>
          </cell>
        </row>
        <row r="70">
          <cell r="C70" t="str">
            <v>171-30</v>
          </cell>
          <cell r="D70">
            <v>1760000</v>
          </cell>
          <cell r="E70" t="str">
            <v>STRICKLAND</v>
          </cell>
        </row>
        <row r="71">
          <cell r="C71" t="str">
            <v>189-30</v>
          </cell>
          <cell r="D71">
            <v>1510000</v>
          </cell>
          <cell r="E71" t="str">
            <v>COCA</v>
          </cell>
        </row>
        <row r="72">
          <cell r="C72" t="str">
            <v>163-30</v>
          </cell>
          <cell r="D72">
            <v>940000</v>
          </cell>
          <cell r="E72" t="str">
            <v>BONDS</v>
          </cell>
        </row>
        <row r="73">
          <cell r="C73" t="str">
            <v>191-30</v>
          </cell>
          <cell r="D73">
            <v>940000</v>
          </cell>
          <cell r="E73" t="str">
            <v>BONDS</v>
          </cell>
        </row>
        <row r="74">
          <cell r="C74" t="str">
            <v>154-30</v>
          </cell>
          <cell r="D74">
            <v>1260000</v>
          </cell>
          <cell r="E74" t="str">
            <v>ACKERMAN</v>
          </cell>
        </row>
        <row r="75">
          <cell r="C75" t="str">
            <v>184-30</v>
          </cell>
          <cell r="D75">
            <v>890000</v>
          </cell>
          <cell r="E75" t="str">
            <v>LOZA</v>
          </cell>
        </row>
        <row r="76">
          <cell r="C76" t="str">
            <v>159-30</v>
          </cell>
          <cell r="D76">
            <v>1310000</v>
          </cell>
          <cell r="E76" t="str">
            <v>MALAVE</v>
          </cell>
        </row>
        <row r="77">
          <cell r="C77" t="str">
            <v>195-30</v>
          </cell>
          <cell r="D77">
            <v>1260000</v>
          </cell>
          <cell r="E77" t="str">
            <v>ACKERMAN</v>
          </cell>
        </row>
        <row r="78">
          <cell r="C78" t="str">
            <v>146-30</v>
          </cell>
          <cell r="D78">
            <v>1460000</v>
          </cell>
          <cell r="E78" t="str">
            <v>NELSON</v>
          </cell>
        </row>
        <row r="79">
          <cell r="C79" t="str">
            <v>205-30</v>
          </cell>
          <cell r="D79">
            <v>940000</v>
          </cell>
          <cell r="E79" t="str">
            <v>BONDS</v>
          </cell>
        </row>
        <row r="80">
          <cell r="C80" t="str">
            <v>147-30</v>
          </cell>
          <cell r="D80">
            <v>900000</v>
          </cell>
          <cell r="E80" t="str">
            <v>ROCHA</v>
          </cell>
        </row>
        <row r="81">
          <cell r="C81" t="str">
            <v>214-30</v>
          </cell>
          <cell r="D81">
            <v>1780000</v>
          </cell>
          <cell r="E81" t="str">
            <v>DE LA ROSA</v>
          </cell>
        </row>
        <row r="82">
          <cell r="C82" t="str">
            <v>145-30</v>
          </cell>
          <cell r="D82">
            <v>1460000</v>
          </cell>
          <cell r="E82" t="str">
            <v>NELSON</v>
          </cell>
        </row>
        <row r="83">
          <cell r="C83" t="str">
            <v>216-30</v>
          </cell>
          <cell r="D83">
            <v>950000</v>
          </cell>
          <cell r="E83" t="str">
            <v>WEBSTER</v>
          </cell>
        </row>
        <row r="84">
          <cell r="C84" t="str">
            <v>141-30</v>
          </cell>
          <cell r="D84">
            <v>1300000</v>
          </cell>
          <cell r="E84" t="str">
            <v>LEVIN</v>
          </cell>
        </row>
        <row r="85">
          <cell r="C85" t="str">
            <v>233-30</v>
          </cell>
          <cell r="D85">
            <v>1810000</v>
          </cell>
          <cell r="E85" t="str">
            <v>NEWELL</v>
          </cell>
        </row>
        <row r="86">
          <cell r="C86" t="str">
            <v>128-30</v>
          </cell>
          <cell r="D86">
            <v>1300000</v>
          </cell>
          <cell r="E86" t="str">
            <v>LEVIN</v>
          </cell>
        </row>
        <row r="87">
          <cell r="C87" t="str">
            <v>239-30</v>
          </cell>
          <cell r="D87">
            <v>1780000</v>
          </cell>
          <cell r="E87" t="str">
            <v>DE LA ROSA</v>
          </cell>
        </row>
        <row r="88">
          <cell r="C88" t="str">
            <v>127-30</v>
          </cell>
          <cell r="D88">
            <v>1300000</v>
          </cell>
          <cell r="E88" t="str">
            <v>LEVIN</v>
          </cell>
        </row>
        <row r="89">
          <cell r="C89" t="str">
            <v>238-30</v>
          </cell>
          <cell r="D89">
            <v>1800000</v>
          </cell>
          <cell r="E89" t="str">
            <v>CHANDLER</v>
          </cell>
        </row>
        <row r="90">
          <cell r="C90" t="str">
            <v>116-30</v>
          </cell>
          <cell r="D90">
            <v>1310000</v>
          </cell>
          <cell r="E90" t="str">
            <v>MALAVE</v>
          </cell>
        </row>
        <row r="91">
          <cell r="C91" t="str">
            <v>243-30</v>
          </cell>
          <cell r="D91">
            <v>1280000</v>
          </cell>
          <cell r="E91" t="str">
            <v>BARTLETT</v>
          </cell>
        </row>
        <row r="92">
          <cell r="C92" t="str">
            <v>117-30</v>
          </cell>
          <cell r="D92">
            <v>1460000</v>
          </cell>
          <cell r="E92" t="str">
            <v>NELSON</v>
          </cell>
        </row>
        <row r="93">
          <cell r="C93" t="str">
            <v>242-30</v>
          </cell>
          <cell r="D93">
            <v>1810000</v>
          </cell>
          <cell r="E93" t="str">
            <v>NEWELL</v>
          </cell>
        </row>
        <row r="94">
          <cell r="C94" t="str">
            <v>107-30</v>
          </cell>
          <cell r="D94">
            <v>1230000</v>
          </cell>
          <cell r="E94" t="str">
            <v>YANAI</v>
          </cell>
        </row>
        <row r="95">
          <cell r="C95" t="str">
            <v>110-30</v>
          </cell>
          <cell r="D95">
            <v>1090000</v>
          </cell>
          <cell r="E95" t="str">
            <v>SPECTOR</v>
          </cell>
        </row>
        <row r="96">
          <cell r="C96" t="str">
            <v>102-30</v>
          </cell>
          <cell r="D96">
            <v>1300000</v>
          </cell>
          <cell r="E96" t="str">
            <v>LEVIN</v>
          </cell>
        </row>
        <row r="97">
          <cell r="C97" t="str">
            <v>143-30</v>
          </cell>
          <cell r="D97">
            <v>1310000</v>
          </cell>
          <cell r="E97" t="str">
            <v>MALAVE</v>
          </cell>
        </row>
        <row r="98">
          <cell r="C98" t="str">
            <v>226-30</v>
          </cell>
          <cell r="D98">
            <v>1810000</v>
          </cell>
          <cell r="E98" t="str">
            <v>NEWELL</v>
          </cell>
        </row>
        <row r="99">
          <cell r="C99" t="str">
            <v>151-30</v>
          </cell>
          <cell r="D99">
            <v>1090000</v>
          </cell>
          <cell r="E99" t="str">
            <v>SPECTOR</v>
          </cell>
        </row>
        <row r="100">
          <cell r="C100" t="str">
            <v>229-30</v>
          </cell>
          <cell r="D100">
            <v>1800000</v>
          </cell>
          <cell r="E100" t="str">
            <v>CHANDLER</v>
          </cell>
        </row>
        <row r="101">
          <cell r="C101" t="str">
            <v>182-30</v>
          </cell>
          <cell r="D101">
            <v>1260000</v>
          </cell>
          <cell r="E101" t="str">
            <v>ACKERMAN</v>
          </cell>
        </row>
        <row r="102">
          <cell r="C102" t="str">
            <v>190-30</v>
          </cell>
          <cell r="D102">
            <v>1510000</v>
          </cell>
          <cell r="E102" t="str">
            <v>COCA</v>
          </cell>
        </row>
        <row r="103">
          <cell r="C103" t="str">
            <v>103-30</v>
          </cell>
          <cell r="D103">
            <v>1460000</v>
          </cell>
          <cell r="E103" t="str">
            <v>NELSON</v>
          </cell>
        </row>
        <row r="104">
          <cell r="C104" t="str">
            <v>176-30</v>
          </cell>
          <cell r="D104">
            <v>1510000</v>
          </cell>
          <cell r="E104" t="str">
            <v>COCA</v>
          </cell>
        </row>
        <row r="105">
          <cell r="C105" t="str">
            <v>125-30</v>
          </cell>
          <cell r="D105">
            <v>1360000</v>
          </cell>
          <cell r="E105" t="str">
            <v>SANTIZO</v>
          </cell>
        </row>
        <row r="106">
          <cell r="C106" t="str">
            <v>183-30</v>
          </cell>
          <cell r="D106">
            <v>890000</v>
          </cell>
          <cell r="E106" t="str">
            <v>LOZA</v>
          </cell>
        </row>
        <row r="107">
          <cell r="C107" t="str">
            <v>148-30</v>
          </cell>
          <cell r="D107">
            <v>900000</v>
          </cell>
          <cell r="E107" t="str">
            <v>ROCHA</v>
          </cell>
        </row>
        <row r="108">
          <cell r="C108" t="str">
            <v>158-30</v>
          </cell>
          <cell r="D108">
            <v>1760000</v>
          </cell>
          <cell r="E108" t="str">
            <v>STRICKLAND</v>
          </cell>
        </row>
        <row r="109">
          <cell r="C109" t="str">
            <v>161-30</v>
          </cell>
          <cell r="D109">
            <v>1510000</v>
          </cell>
          <cell r="E109" t="str">
            <v>COCA</v>
          </cell>
        </row>
        <row r="110">
          <cell r="C110" t="str">
            <v>140-30</v>
          </cell>
          <cell r="D110">
            <v>1360000</v>
          </cell>
          <cell r="E110" t="str">
            <v>SANTIZO</v>
          </cell>
        </row>
        <row r="111">
          <cell r="C111" t="str">
            <v>193-30</v>
          </cell>
          <cell r="D111">
            <v>1120000</v>
          </cell>
          <cell r="E111" t="str">
            <v>LOCKLEAR</v>
          </cell>
        </row>
        <row r="112">
          <cell r="C112" t="str">
            <v>135-30</v>
          </cell>
          <cell r="D112">
            <v>1230000</v>
          </cell>
          <cell r="E112" t="str">
            <v>YANAI</v>
          </cell>
        </row>
        <row r="113">
          <cell r="C113" t="str">
            <v>130-30</v>
          </cell>
          <cell r="D113">
            <v>1310000</v>
          </cell>
          <cell r="E113" t="str">
            <v>MALAVE</v>
          </cell>
        </row>
        <row r="114">
          <cell r="C114" t="str">
            <v>202-30</v>
          </cell>
          <cell r="D114">
            <v>950000</v>
          </cell>
          <cell r="E114" t="str">
            <v>WEBSTER</v>
          </cell>
        </row>
        <row r="115">
          <cell r="C115" t="str">
            <v>132-30</v>
          </cell>
          <cell r="D115">
            <v>1460000</v>
          </cell>
          <cell r="E115" t="str">
            <v>NELSON</v>
          </cell>
        </row>
        <row r="116">
          <cell r="C116" t="str">
            <v>197-30</v>
          </cell>
          <cell r="D116">
            <v>890000</v>
          </cell>
          <cell r="E116" t="str">
            <v>LOZA</v>
          </cell>
        </row>
        <row r="117">
          <cell r="C117" t="str">
            <v>138-30</v>
          </cell>
          <cell r="D117">
            <v>1090000</v>
          </cell>
          <cell r="E117" t="str">
            <v>SPECTOR</v>
          </cell>
        </row>
        <row r="118">
          <cell r="C118" t="str">
            <v>164-30</v>
          </cell>
          <cell r="D118">
            <v>940000</v>
          </cell>
          <cell r="E118" t="str">
            <v>BONDS</v>
          </cell>
        </row>
        <row r="119">
          <cell r="C119" t="str">
            <v>157-30</v>
          </cell>
          <cell r="D119">
            <v>1760000</v>
          </cell>
          <cell r="E119" t="str">
            <v>STRICKLAND</v>
          </cell>
        </row>
        <row r="120">
          <cell r="C120" t="str">
            <v>157-30</v>
          </cell>
          <cell r="D120">
            <v>1760000</v>
          </cell>
          <cell r="E120" t="str">
            <v>STRICKLAND</v>
          </cell>
        </row>
        <row r="121">
          <cell r="C121" t="str">
            <v>165-30</v>
          </cell>
          <cell r="D121">
            <v>1120000</v>
          </cell>
          <cell r="E121" t="str">
            <v>LOCKLEAR</v>
          </cell>
        </row>
        <row r="122">
          <cell r="C122" t="str">
            <v>136-30</v>
          </cell>
          <cell r="D122">
            <v>1230000</v>
          </cell>
          <cell r="E122" t="str">
            <v>YANAI</v>
          </cell>
        </row>
        <row r="123">
          <cell r="C123" t="str">
            <v>122-30</v>
          </cell>
          <cell r="D123">
            <v>1230000</v>
          </cell>
          <cell r="E123" t="str">
            <v>YANAI</v>
          </cell>
        </row>
        <row r="124">
          <cell r="C124" t="str">
            <v>221-30</v>
          </cell>
          <cell r="D124">
            <v>1800000</v>
          </cell>
          <cell r="E124" t="str">
            <v>CHANDLER</v>
          </cell>
        </row>
        <row r="125">
          <cell r="C125" t="str">
            <v>124-30</v>
          </cell>
          <cell r="D125">
            <v>1090000</v>
          </cell>
          <cell r="E125" t="str">
            <v>SPECTOR</v>
          </cell>
        </row>
        <row r="126">
          <cell r="C126" t="str">
            <v>187-30</v>
          </cell>
          <cell r="D126">
            <v>950000</v>
          </cell>
          <cell r="E126" t="str">
            <v>WEBSTER</v>
          </cell>
        </row>
        <row r="127">
          <cell r="C127" t="str">
            <v>142-30</v>
          </cell>
          <cell r="D127">
            <v>1300000</v>
          </cell>
          <cell r="E127" t="str">
            <v>LEVIN</v>
          </cell>
        </row>
        <row r="128">
          <cell r="C128" t="str">
            <v>169-30</v>
          </cell>
          <cell r="D128">
            <v>890000</v>
          </cell>
          <cell r="E128" t="str">
            <v>LOZA</v>
          </cell>
        </row>
        <row r="129">
          <cell r="C129" t="str">
            <v>166-30</v>
          </cell>
          <cell r="D129">
            <v>1120000</v>
          </cell>
          <cell r="E129" t="str">
            <v>LOCKLEAR</v>
          </cell>
        </row>
        <row r="130">
          <cell r="C130" t="str">
            <v>144-30</v>
          </cell>
          <cell r="D130">
            <v>1310000</v>
          </cell>
          <cell r="E130" t="str">
            <v>MALAVE</v>
          </cell>
        </row>
        <row r="131">
          <cell r="C131" t="str">
            <v>175-30</v>
          </cell>
          <cell r="D131">
            <v>1510000</v>
          </cell>
          <cell r="E131" t="str">
            <v>COCA</v>
          </cell>
        </row>
        <row r="132">
          <cell r="C132" t="str">
            <v>229-30</v>
          </cell>
          <cell r="D132">
            <v>1800000</v>
          </cell>
          <cell r="E132" t="str">
            <v>CHANDLER</v>
          </cell>
        </row>
        <row r="133">
          <cell r="C133" t="str">
            <v>180-30</v>
          </cell>
          <cell r="D133">
            <v>1120000</v>
          </cell>
          <cell r="E133" t="str">
            <v>LOCKLEAR</v>
          </cell>
        </row>
        <row r="134">
          <cell r="C134" t="str">
            <v>206-30</v>
          </cell>
          <cell r="D134">
            <v>940000</v>
          </cell>
          <cell r="E134" t="str">
            <v>BONDS</v>
          </cell>
        </row>
        <row r="135">
          <cell r="C135" t="str">
            <v>213-30</v>
          </cell>
          <cell r="D135">
            <v>1780000</v>
          </cell>
          <cell r="E135" t="str">
            <v>DE LA ROSA</v>
          </cell>
        </row>
        <row r="136">
          <cell r="C136" t="str">
            <v>186-30</v>
          </cell>
          <cell r="D136">
            <v>1760000</v>
          </cell>
          <cell r="E136" t="str">
            <v>STRICKLAND</v>
          </cell>
        </row>
        <row r="137">
          <cell r="C137" t="str">
            <v>214-30</v>
          </cell>
          <cell r="D137">
            <v>1780000</v>
          </cell>
          <cell r="E137" t="str">
            <v>DE LA ROSA</v>
          </cell>
        </row>
        <row r="138">
          <cell r="C138" t="str">
            <v>187-30</v>
          </cell>
          <cell r="D138">
            <v>950000</v>
          </cell>
          <cell r="E138" t="str">
            <v>WEBSTER</v>
          </cell>
        </row>
        <row r="139">
          <cell r="C139" t="str">
            <v>221-30</v>
          </cell>
          <cell r="D139">
            <v>1800000</v>
          </cell>
          <cell r="E139" t="str">
            <v>CHANDLER</v>
          </cell>
        </row>
        <row r="140">
          <cell r="C140" t="str">
            <v>172-30</v>
          </cell>
          <cell r="D140">
            <v>1760000</v>
          </cell>
          <cell r="E140" t="str">
            <v>STRICKLAND</v>
          </cell>
        </row>
        <row r="141">
          <cell r="C141" t="str">
            <v>228-30</v>
          </cell>
          <cell r="D141">
            <v>1280000</v>
          </cell>
          <cell r="E141" t="str">
            <v>BARTLETT</v>
          </cell>
        </row>
        <row r="142">
          <cell r="C142" t="str">
            <v>172-30</v>
          </cell>
          <cell r="D142">
            <v>1760000</v>
          </cell>
          <cell r="E142" t="str">
            <v>STRICKLAND</v>
          </cell>
        </row>
        <row r="143">
          <cell r="C143" t="str">
            <v>192-30</v>
          </cell>
          <cell r="D143">
            <v>940000</v>
          </cell>
          <cell r="E143" t="str">
            <v>BONDS</v>
          </cell>
        </row>
        <row r="144">
          <cell r="C144" t="str">
            <v>156-30</v>
          </cell>
          <cell r="D144">
            <v>1360000</v>
          </cell>
          <cell r="E144" t="str">
            <v>SANTIZO</v>
          </cell>
        </row>
        <row r="145">
          <cell r="C145" t="str">
            <v>223-30</v>
          </cell>
          <cell r="D145">
            <v>1780000</v>
          </cell>
          <cell r="E145" t="str">
            <v>DE LA ROSA</v>
          </cell>
        </row>
        <row r="146">
          <cell r="C146" t="str">
            <v>152-30</v>
          </cell>
          <cell r="D146">
            <v>1090000</v>
          </cell>
          <cell r="E146" t="str">
            <v>SPECTOR</v>
          </cell>
        </row>
        <row r="147">
          <cell r="C147" t="str">
            <v>222-30</v>
          </cell>
          <cell r="D147">
            <v>1800000</v>
          </cell>
          <cell r="E147" t="str">
            <v>CHANDLER</v>
          </cell>
        </row>
        <row r="148">
          <cell r="C148" t="str">
            <v>137-30</v>
          </cell>
          <cell r="D148">
            <v>1090000</v>
          </cell>
          <cell r="E148" t="str">
            <v>SPECTOR</v>
          </cell>
        </row>
        <row r="149">
          <cell r="C149" t="str">
            <v>235-30</v>
          </cell>
          <cell r="D149">
            <v>1280000</v>
          </cell>
          <cell r="E149" t="str">
            <v>BARTLETT</v>
          </cell>
        </row>
        <row r="150">
          <cell r="C150" t="str">
            <v>129-30</v>
          </cell>
          <cell r="D150">
            <v>1310000</v>
          </cell>
          <cell r="E150" t="str">
            <v>MALAVE</v>
          </cell>
        </row>
        <row r="151">
          <cell r="C151" t="str">
            <v>212-30</v>
          </cell>
          <cell r="D151">
            <v>890000</v>
          </cell>
          <cell r="E151" t="str">
            <v>LOZA</v>
          </cell>
        </row>
        <row r="152">
          <cell r="C152" t="str">
            <v>119-30</v>
          </cell>
          <cell r="D152">
            <v>900000</v>
          </cell>
          <cell r="E152" t="str">
            <v>ROCHA</v>
          </cell>
        </row>
        <row r="153">
          <cell r="C153" t="str">
            <v>226-30</v>
          </cell>
          <cell r="D153">
            <v>1810000</v>
          </cell>
          <cell r="E153" t="str">
            <v>NEWELL</v>
          </cell>
        </row>
        <row r="154">
          <cell r="C154" t="str">
            <v>112-30</v>
          </cell>
          <cell r="D154">
            <v>1360000</v>
          </cell>
          <cell r="E154" t="str">
            <v>SANTIZO</v>
          </cell>
        </row>
        <row r="155">
          <cell r="C155" t="str">
            <v>239-30</v>
          </cell>
          <cell r="D155">
            <v>1780000</v>
          </cell>
          <cell r="E155" t="str">
            <v>DE LA ROSA</v>
          </cell>
        </row>
        <row r="156">
          <cell r="C156" t="str">
            <v>218-30</v>
          </cell>
          <cell r="D156">
            <v>1810000</v>
          </cell>
          <cell r="E156" t="str">
            <v>NEWELL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E33"/>
  <sheetViews>
    <sheetView workbookViewId="0">
      <selection activeCell="I260" sqref="I260"/>
    </sheetView>
  </sheetViews>
  <sheetFormatPr defaultRowHeight="15" x14ac:dyDescent="0.25"/>
  <cols>
    <col min="1" max="1" width="14.5703125" bestFit="1" customWidth="1"/>
    <col min="2" max="2" width="10.85546875" customWidth="1"/>
    <col min="3" max="3" width="7.7109375" customWidth="1"/>
    <col min="4" max="4" width="11.42578125" style="1" customWidth="1"/>
    <col min="5" max="5" width="16.7109375" style="1" bestFit="1" customWidth="1"/>
  </cols>
  <sheetData>
    <row r="1" spans="1:5" ht="45" x14ac:dyDescent="0.25">
      <c r="A1" s="6" t="s">
        <v>0</v>
      </c>
      <c r="B1" s="6" t="s">
        <v>2</v>
      </c>
      <c r="C1" s="6" t="s">
        <v>3</v>
      </c>
      <c r="D1" s="7" t="s">
        <v>4</v>
      </c>
      <c r="E1" s="7" t="s">
        <v>1</v>
      </c>
    </row>
    <row r="2" spans="1:5" x14ac:dyDescent="0.25">
      <c r="A2" s="2">
        <v>42491</v>
      </c>
      <c r="B2" s="3">
        <v>141</v>
      </c>
      <c r="C2" s="4">
        <v>2</v>
      </c>
      <c r="D2" s="5">
        <v>0.98601398601398604</v>
      </c>
      <c r="E2" s="5">
        <v>0.97916666666666663</v>
      </c>
    </row>
    <row r="3" spans="1:5" x14ac:dyDescent="0.25">
      <c r="A3" s="2">
        <f t="shared" ref="A3:A16" si="0">A2+1</f>
        <v>42492</v>
      </c>
      <c r="B3" s="4">
        <v>136</v>
      </c>
      <c r="C3" s="4">
        <v>3</v>
      </c>
      <c r="D3" s="5">
        <v>0.97841726618705038</v>
      </c>
      <c r="E3" s="5">
        <v>0.96185446009389675</v>
      </c>
    </row>
    <row r="4" spans="1:5" x14ac:dyDescent="0.25">
      <c r="A4" s="2">
        <f t="shared" si="0"/>
        <v>42493</v>
      </c>
      <c r="B4" s="4">
        <v>141</v>
      </c>
      <c r="C4" s="4">
        <v>3</v>
      </c>
      <c r="D4" s="5">
        <v>0.97916666666666663</v>
      </c>
      <c r="E4" s="5">
        <v>0.97902097902097907</v>
      </c>
    </row>
    <row r="5" spans="1:5" x14ac:dyDescent="0.25">
      <c r="A5" s="2">
        <f t="shared" si="0"/>
        <v>42494</v>
      </c>
      <c r="B5" s="4">
        <v>141</v>
      </c>
      <c r="C5" s="4">
        <v>4</v>
      </c>
      <c r="D5" s="5">
        <v>0.97241379310344822</v>
      </c>
      <c r="E5" s="5">
        <v>0.95862068965517244</v>
      </c>
    </row>
    <row r="6" spans="1:5" x14ac:dyDescent="0.25">
      <c r="A6" s="2">
        <f t="shared" si="0"/>
        <v>42495</v>
      </c>
      <c r="B6" s="4">
        <v>139</v>
      </c>
      <c r="C6" s="4">
        <v>5</v>
      </c>
      <c r="D6" s="5">
        <v>0.96527777777777779</v>
      </c>
      <c r="E6" s="5">
        <v>0.97280092592592604</v>
      </c>
    </row>
    <row r="7" spans="1:5" x14ac:dyDescent="0.25">
      <c r="A7" s="2">
        <f t="shared" si="0"/>
        <v>42496</v>
      </c>
      <c r="B7" s="4">
        <v>146</v>
      </c>
      <c r="C7" s="4">
        <v>0</v>
      </c>
      <c r="D7" s="5">
        <v>1</v>
      </c>
      <c r="E7" s="5">
        <v>1</v>
      </c>
    </row>
    <row r="8" spans="1:5" x14ac:dyDescent="0.25">
      <c r="A8" s="2">
        <f t="shared" si="0"/>
        <v>42497</v>
      </c>
      <c r="B8" s="4">
        <v>141</v>
      </c>
      <c r="C8" s="4">
        <v>6</v>
      </c>
      <c r="D8" s="5">
        <v>0.95918367346938771</v>
      </c>
      <c r="E8" s="5">
        <v>0.97569444444444442</v>
      </c>
    </row>
    <row r="9" spans="1:5" x14ac:dyDescent="0.25">
      <c r="A9" s="2">
        <f t="shared" si="0"/>
        <v>42498</v>
      </c>
      <c r="B9" s="4">
        <v>138</v>
      </c>
      <c r="C9" s="4">
        <v>7</v>
      </c>
      <c r="D9" s="5">
        <v>0.9517241379310345</v>
      </c>
      <c r="E9" s="5">
        <v>0.95659722222222221</v>
      </c>
    </row>
    <row r="10" spans="1:5" x14ac:dyDescent="0.25">
      <c r="A10" s="2">
        <f t="shared" si="0"/>
        <v>42499</v>
      </c>
      <c r="B10" s="4">
        <v>137</v>
      </c>
      <c r="C10" s="4">
        <v>6</v>
      </c>
      <c r="D10" s="5">
        <v>0.95804195804195802</v>
      </c>
      <c r="E10" s="5">
        <v>0.96238425925925908</v>
      </c>
    </row>
    <row r="11" spans="1:5" x14ac:dyDescent="0.25">
      <c r="A11" s="2">
        <f t="shared" si="0"/>
        <v>42500</v>
      </c>
      <c r="B11" s="4">
        <v>133</v>
      </c>
      <c r="C11" s="4">
        <v>9</v>
      </c>
      <c r="D11" s="5">
        <v>0.93661971830985913</v>
      </c>
      <c r="E11" s="5">
        <v>0.96354166666666663</v>
      </c>
    </row>
    <row r="12" spans="1:5" x14ac:dyDescent="0.25">
      <c r="A12" s="2">
        <f t="shared" si="0"/>
        <v>42501</v>
      </c>
      <c r="B12" s="4">
        <v>140</v>
      </c>
      <c r="C12" s="4">
        <v>4</v>
      </c>
      <c r="D12" s="5">
        <v>0.97222222222222221</v>
      </c>
      <c r="E12" s="5">
        <v>0.99421296296296291</v>
      </c>
    </row>
    <row r="13" spans="1:5" x14ac:dyDescent="0.25">
      <c r="A13" s="2">
        <f t="shared" si="0"/>
        <v>42502</v>
      </c>
      <c r="B13" s="4">
        <v>134</v>
      </c>
      <c r="C13" s="4">
        <v>7</v>
      </c>
      <c r="D13" s="5">
        <v>0.95035460992907805</v>
      </c>
      <c r="E13" s="5">
        <v>0.97872340425531912</v>
      </c>
    </row>
    <row r="14" spans="1:5" x14ac:dyDescent="0.25">
      <c r="A14" s="2">
        <f t="shared" si="0"/>
        <v>42503</v>
      </c>
      <c r="B14" s="4">
        <v>127</v>
      </c>
      <c r="C14" s="4">
        <v>16</v>
      </c>
      <c r="D14" s="5">
        <v>0.88811188811188813</v>
      </c>
      <c r="E14" s="5">
        <v>0.93865740740740755</v>
      </c>
    </row>
    <row r="15" spans="1:5" x14ac:dyDescent="0.25">
      <c r="A15" s="2">
        <f t="shared" si="0"/>
        <v>42504</v>
      </c>
      <c r="B15" s="4">
        <v>143</v>
      </c>
      <c r="C15" s="4">
        <v>2</v>
      </c>
      <c r="D15" s="5">
        <v>0.98620689655172411</v>
      </c>
      <c r="E15" s="5">
        <v>0.98611111111111116</v>
      </c>
    </row>
    <row r="16" spans="1:5" x14ac:dyDescent="0.25">
      <c r="A16" s="2">
        <f t="shared" si="0"/>
        <v>42505</v>
      </c>
      <c r="B16" s="4">
        <v>131</v>
      </c>
      <c r="C16" s="4">
        <v>11</v>
      </c>
      <c r="D16" s="5">
        <v>0.92253521126760563</v>
      </c>
      <c r="E16" s="5">
        <v>0.91956018518518534</v>
      </c>
    </row>
    <row r="17" spans="1:5" x14ac:dyDescent="0.25">
      <c r="A17" s="2">
        <f t="shared" ref="A17:A32" si="1">A16+1</f>
        <v>42506</v>
      </c>
      <c r="B17" s="4">
        <v>127</v>
      </c>
      <c r="C17" s="4">
        <v>6</v>
      </c>
      <c r="D17" s="5">
        <v>0.95488721804511278</v>
      </c>
      <c r="E17" s="5">
        <v>0.97407407407407409</v>
      </c>
    </row>
    <row r="18" spans="1:5" x14ac:dyDescent="0.25">
      <c r="A18" s="2">
        <f t="shared" si="1"/>
        <v>42507</v>
      </c>
      <c r="B18" s="4">
        <v>133</v>
      </c>
      <c r="C18" s="4">
        <v>8</v>
      </c>
      <c r="D18" s="5">
        <v>0.94326241134751776</v>
      </c>
      <c r="E18" s="5">
        <v>0.96270396270396263</v>
      </c>
    </row>
    <row r="19" spans="1:5" x14ac:dyDescent="0.25">
      <c r="A19" s="2">
        <f t="shared" si="1"/>
        <v>42508</v>
      </c>
      <c r="B19" s="4">
        <v>127</v>
      </c>
      <c r="C19" s="4">
        <v>6</v>
      </c>
      <c r="D19" s="5">
        <v>0.95488721804511278</v>
      </c>
      <c r="E19" s="5">
        <v>0.94525547445255476</v>
      </c>
    </row>
    <row r="20" spans="1:5" x14ac:dyDescent="0.25">
      <c r="A20" s="2">
        <f t="shared" si="1"/>
        <v>42509</v>
      </c>
      <c r="B20" s="4">
        <v>123</v>
      </c>
      <c r="C20" s="4">
        <v>12</v>
      </c>
      <c r="D20" s="5">
        <v>0.91111111111111109</v>
      </c>
      <c r="E20" s="5">
        <v>0.91726190476190472</v>
      </c>
    </row>
    <row r="21" spans="1:5" x14ac:dyDescent="0.25">
      <c r="A21" s="2">
        <f t="shared" si="1"/>
        <v>42510</v>
      </c>
      <c r="B21" s="4">
        <v>131</v>
      </c>
      <c r="C21" s="4">
        <v>8</v>
      </c>
      <c r="D21" s="5">
        <v>0.94244604316546765</v>
      </c>
      <c r="E21" s="5">
        <v>0.93661971830985913</v>
      </c>
    </row>
    <row r="22" spans="1:5" x14ac:dyDescent="0.25">
      <c r="A22" s="2">
        <f t="shared" si="1"/>
        <v>42511</v>
      </c>
      <c r="B22" s="4">
        <v>125</v>
      </c>
      <c r="C22" s="4">
        <v>14</v>
      </c>
      <c r="D22" s="5">
        <v>0.89928057553956831</v>
      </c>
      <c r="E22" s="5">
        <v>0.9131701631701632</v>
      </c>
    </row>
    <row r="23" spans="1:5" x14ac:dyDescent="0.25">
      <c r="A23" s="2">
        <f t="shared" si="1"/>
        <v>42512</v>
      </c>
      <c r="B23" s="4">
        <v>122</v>
      </c>
      <c r="C23" s="4">
        <v>9</v>
      </c>
      <c r="D23" s="5">
        <v>0.93129770992366412</v>
      </c>
      <c r="E23" s="5">
        <v>0.9482323232323232</v>
      </c>
    </row>
    <row r="24" spans="1:5" x14ac:dyDescent="0.25">
      <c r="A24" s="2">
        <f t="shared" si="1"/>
        <v>42513</v>
      </c>
      <c r="B24" s="4">
        <v>124</v>
      </c>
      <c r="C24" s="4">
        <v>8</v>
      </c>
      <c r="D24" s="5">
        <v>0.93939393939393945</v>
      </c>
      <c r="E24" s="5">
        <v>0.95864661654135341</v>
      </c>
    </row>
    <row r="25" spans="1:5" x14ac:dyDescent="0.25">
      <c r="A25" s="2">
        <f t="shared" si="1"/>
        <v>42514</v>
      </c>
      <c r="B25" s="4">
        <v>92</v>
      </c>
      <c r="C25" s="4">
        <v>25</v>
      </c>
      <c r="D25" s="5">
        <v>0.78632478632478631</v>
      </c>
      <c r="E25" s="5">
        <v>0.85077519379844957</v>
      </c>
    </row>
    <row r="26" spans="1:5" x14ac:dyDescent="0.25">
      <c r="A26" s="2">
        <f t="shared" si="1"/>
        <v>42515</v>
      </c>
      <c r="B26" s="4">
        <v>117</v>
      </c>
      <c r="C26" s="4">
        <v>27</v>
      </c>
      <c r="D26" s="5">
        <v>0.8125</v>
      </c>
      <c r="E26" s="5">
        <v>0.78300865800865804</v>
      </c>
    </row>
    <row r="27" spans="1:5" x14ac:dyDescent="0.25">
      <c r="A27" s="2">
        <f t="shared" si="1"/>
        <v>42516</v>
      </c>
      <c r="B27" s="4">
        <v>132</v>
      </c>
      <c r="C27" s="4">
        <v>5</v>
      </c>
      <c r="D27" s="5">
        <v>0.96350364963503654</v>
      </c>
      <c r="E27" s="5">
        <v>0.98369565217391308</v>
      </c>
    </row>
    <row r="28" spans="1:5" x14ac:dyDescent="0.25">
      <c r="A28" s="2">
        <f t="shared" si="1"/>
        <v>42517</v>
      </c>
      <c r="B28" s="4">
        <v>136</v>
      </c>
      <c r="C28" s="4">
        <v>8</v>
      </c>
      <c r="D28" s="5">
        <v>0.94444444444444442</v>
      </c>
      <c r="E28" s="5">
        <v>0.94333333333333336</v>
      </c>
    </row>
    <row r="29" spans="1:5" x14ac:dyDescent="0.25">
      <c r="A29" s="2">
        <f t="shared" si="1"/>
        <v>42518</v>
      </c>
      <c r="B29" s="4">
        <v>138</v>
      </c>
      <c r="C29" s="4">
        <v>8</v>
      </c>
      <c r="D29" s="5">
        <v>0.9452054794520548</v>
      </c>
      <c r="E29" s="5">
        <v>0.9600225225225224</v>
      </c>
    </row>
    <row r="30" spans="1:5" x14ac:dyDescent="0.25">
      <c r="A30" s="2">
        <f t="shared" si="1"/>
        <v>42519</v>
      </c>
      <c r="B30" s="4">
        <v>141</v>
      </c>
      <c r="C30" s="4">
        <v>3</v>
      </c>
      <c r="D30" s="5">
        <v>0.97916666666666663</v>
      </c>
      <c r="E30" s="5">
        <v>0.98032407407407418</v>
      </c>
    </row>
    <row r="31" spans="1:5" x14ac:dyDescent="0.25">
      <c r="A31" s="2">
        <f t="shared" si="1"/>
        <v>42520</v>
      </c>
      <c r="B31" s="4">
        <v>127</v>
      </c>
      <c r="C31" s="4">
        <v>14</v>
      </c>
      <c r="D31" s="5">
        <v>0.900709219858156</v>
      </c>
      <c r="E31" s="5">
        <v>0.93083900226757355</v>
      </c>
    </row>
    <row r="32" spans="1:5" x14ac:dyDescent="0.25">
      <c r="A32" s="2">
        <f t="shared" si="1"/>
        <v>42521</v>
      </c>
      <c r="B32" s="4">
        <v>129</v>
      </c>
      <c r="C32" s="4">
        <v>8</v>
      </c>
      <c r="D32" s="5">
        <v>0.94160583941605835</v>
      </c>
      <c r="E32" s="5">
        <v>0.9642857142857143</v>
      </c>
    </row>
    <row r="33" spans="1:5" x14ac:dyDescent="0.25">
      <c r="A33" s="24" t="s">
        <v>447</v>
      </c>
      <c r="B33" s="25">
        <f>SUM(B2:B32)</f>
        <v>4092</v>
      </c>
      <c r="C33" s="25">
        <f t="shared" ref="C33" si="2">SUM(C2:C32)</f>
        <v>254</v>
      </c>
      <c r="D33" s="26">
        <f>AVERAGE(D2:D32)</f>
        <v>0.940526326385561</v>
      </c>
      <c r="E33" s="26">
        <f>AVERAGE(E2:E32)</f>
        <v>0.9509417668576664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C8"/>
  <sheetViews>
    <sheetView workbookViewId="0">
      <selection activeCell="I260" sqref="I260"/>
    </sheetView>
  </sheetViews>
  <sheetFormatPr defaultRowHeight="15" x14ac:dyDescent="0.25"/>
  <cols>
    <col min="1" max="1" width="49.28515625" bestFit="1" customWidth="1"/>
    <col min="2" max="2" width="37.42578125" customWidth="1"/>
    <col min="3" max="3" width="26.28515625" customWidth="1"/>
  </cols>
  <sheetData>
    <row r="1" spans="1:3" x14ac:dyDescent="0.25">
      <c r="A1" s="6" t="s">
        <v>5</v>
      </c>
      <c r="B1" s="6" t="s">
        <v>6</v>
      </c>
      <c r="C1" s="6" t="s">
        <v>7</v>
      </c>
    </row>
    <row r="2" spans="1:3" ht="60" x14ac:dyDescent="0.25">
      <c r="A2" s="8" t="s">
        <v>8</v>
      </c>
      <c r="B2" s="8" t="s">
        <v>14</v>
      </c>
      <c r="C2" s="8" t="s">
        <v>449</v>
      </c>
    </row>
    <row r="3" spans="1:3" ht="75" x14ac:dyDescent="0.25">
      <c r="A3" s="8" t="s">
        <v>9</v>
      </c>
      <c r="B3" s="8" t="s">
        <v>15</v>
      </c>
      <c r="C3" s="8" t="s">
        <v>16</v>
      </c>
    </row>
    <row r="4" spans="1:3" ht="105" x14ac:dyDescent="0.25">
      <c r="A4" s="8" t="s">
        <v>13</v>
      </c>
      <c r="B4" s="8" t="s">
        <v>17</v>
      </c>
      <c r="C4" s="8" t="s">
        <v>18</v>
      </c>
    </row>
    <row r="5" spans="1:3" ht="45" x14ac:dyDescent="0.25">
      <c r="A5" s="8" t="s">
        <v>12</v>
      </c>
      <c r="B5" s="8" t="s">
        <v>19</v>
      </c>
      <c r="C5" s="8" t="s">
        <v>20</v>
      </c>
    </row>
    <row r="6" spans="1:3" ht="45" x14ac:dyDescent="0.25">
      <c r="A6" s="8" t="s">
        <v>10</v>
      </c>
      <c r="B6" s="8" t="s">
        <v>22</v>
      </c>
      <c r="C6" s="8" t="s">
        <v>21</v>
      </c>
    </row>
    <row r="7" spans="1:3" ht="30" x14ac:dyDescent="0.25">
      <c r="A7" s="8" t="s">
        <v>11</v>
      </c>
      <c r="B7" s="8" t="s">
        <v>23</v>
      </c>
      <c r="C7" s="8" t="s">
        <v>16</v>
      </c>
    </row>
    <row r="8" spans="1:3" ht="45" x14ac:dyDescent="0.25">
      <c r="A8" s="8" t="s">
        <v>450</v>
      </c>
      <c r="B8" s="8" t="s">
        <v>24</v>
      </c>
      <c r="C8" s="8" t="s">
        <v>448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1"/>
  </sheetPr>
  <dimension ref="A1:I256"/>
  <sheetViews>
    <sheetView topLeftCell="A198" workbookViewId="0">
      <selection sqref="A1:I256"/>
    </sheetView>
  </sheetViews>
  <sheetFormatPr defaultRowHeight="15" x14ac:dyDescent="0.25"/>
  <cols>
    <col min="1" max="1" width="13.140625" bestFit="1" customWidth="1"/>
    <col min="2" max="2" width="7.7109375" bestFit="1" customWidth="1"/>
    <col min="3" max="3" width="5.28515625" customWidth="1"/>
    <col min="4" max="5" width="18.28515625" bestFit="1" customWidth="1"/>
    <col min="6" max="6" width="9.85546875" bestFit="1" customWidth="1"/>
    <col min="7" max="7" width="7.140625" bestFit="1" customWidth="1"/>
    <col min="8" max="8" width="40" style="31" customWidth="1"/>
    <col min="9" max="9" width="16" style="39" bestFit="1" customWidth="1"/>
  </cols>
  <sheetData>
    <row r="1" spans="1:9" ht="60" x14ac:dyDescent="0.25">
      <c r="A1" s="27" t="s">
        <v>25</v>
      </c>
      <c r="B1" s="9" t="s">
        <v>26</v>
      </c>
      <c r="C1" s="10" t="s">
        <v>27</v>
      </c>
      <c r="D1" s="11" t="s">
        <v>28</v>
      </c>
      <c r="E1" s="11" t="s">
        <v>29</v>
      </c>
      <c r="F1" s="10" t="s">
        <v>30</v>
      </c>
      <c r="G1" s="12" t="s">
        <v>31</v>
      </c>
      <c r="H1" s="10" t="s">
        <v>32</v>
      </c>
      <c r="I1" s="37" t="s">
        <v>1246</v>
      </c>
    </row>
    <row r="2" spans="1:9" ht="30" hidden="1" x14ac:dyDescent="0.25">
      <c r="A2" s="13">
        <v>42495</v>
      </c>
      <c r="B2" s="14" t="s">
        <v>33</v>
      </c>
      <c r="C2" s="14">
        <v>4020</v>
      </c>
      <c r="D2" s="15">
        <v>42491.21303240741</v>
      </c>
      <c r="E2" s="15">
        <v>42491.234201388892</v>
      </c>
      <c r="F2" s="16" t="s">
        <v>34</v>
      </c>
      <c r="G2" s="17">
        <v>2.1168981482333038E-2</v>
      </c>
      <c r="H2" s="28" t="s">
        <v>35</v>
      </c>
      <c r="I2" s="38">
        <f>VLOOKUP(B2,raw_cutout_may!$A$2:$X999,24,0)</f>
        <v>1</v>
      </c>
    </row>
    <row r="3" spans="1:9" ht="30" x14ac:dyDescent="0.25">
      <c r="A3" s="13">
        <v>42495</v>
      </c>
      <c r="B3" s="14" t="s">
        <v>36</v>
      </c>
      <c r="C3" s="14">
        <v>4030</v>
      </c>
      <c r="D3" s="15">
        <v>42491.441863425927</v>
      </c>
      <c r="E3" s="15">
        <v>42491.446168981478</v>
      </c>
      <c r="F3" s="16" t="s">
        <v>37</v>
      </c>
      <c r="G3" s="17">
        <v>4.3055555506725796E-3</v>
      </c>
      <c r="H3" s="28" t="s">
        <v>38</v>
      </c>
      <c r="I3" s="38">
        <f>VLOOKUP(B3,raw_cutout_may!$A$2:$X1000,24,0)</f>
        <v>0</v>
      </c>
    </row>
    <row r="4" spans="1:9" ht="30" x14ac:dyDescent="0.25">
      <c r="A4" s="13">
        <v>42495</v>
      </c>
      <c r="B4" s="14" t="s">
        <v>39</v>
      </c>
      <c r="C4" s="14">
        <v>4008</v>
      </c>
      <c r="D4" s="15">
        <v>42491.743425925924</v>
      </c>
      <c r="E4" s="15">
        <v>42491.748240740744</v>
      </c>
      <c r="F4" s="16" t="s">
        <v>40</v>
      </c>
      <c r="G4" s="17">
        <v>4.8148148198379204E-3</v>
      </c>
      <c r="H4" s="28" t="s">
        <v>38</v>
      </c>
      <c r="I4" s="38">
        <f>VLOOKUP(B4,raw_cutout_may!$A$2:$X1001,24,0)</f>
        <v>0</v>
      </c>
    </row>
    <row r="5" spans="1:9" ht="30" hidden="1" x14ac:dyDescent="0.25">
      <c r="A5" s="13">
        <v>42495</v>
      </c>
      <c r="B5" s="16" t="s">
        <v>41</v>
      </c>
      <c r="C5" s="16">
        <v>4007</v>
      </c>
      <c r="D5" s="18">
        <v>42492.204988425925</v>
      </c>
      <c r="E5" s="18">
        <v>42492.234594907408</v>
      </c>
      <c r="F5" s="16" t="s">
        <v>40</v>
      </c>
      <c r="G5" s="17">
        <v>2.5231481478840578E-2</v>
      </c>
      <c r="H5" s="28" t="s">
        <v>42</v>
      </c>
      <c r="I5" s="38">
        <f>VLOOKUP(B5,raw_cutout_may!$A$2:$X1002,24,0)</f>
        <v>1</v>
      </c>
    </row>
    <row r="6" spans="1:9" ht="45" x14ac:dyDescent="0.25">
      <c r="A6" s="13">
        <v>42495</v>
      </c>
      <c r="B6" s="16" t="s">
        <v>43</v>
      </c>
      <c r="C6" s="16">
        <v>4038</v>
      </c>
      <c r="D6" s="18">
        <v>42492.255752314813</v>
      </c>
      <c r="E6" s="18">
        <v>42492.278865740744</v>
      </c>
      <c r="F6" s="16" t="s">
        <v>44</v>
      </c>
      <c r="G6" s="17">
        <v>2.6099537040863652E-2</v>
      </c>
      <c r="H6" s="28" t="s">
        <v>45</v>
      </c>
      <c r="I6" s="38">
        <f>VLOOKUP(B6,raw_cutout_may!$A$2:$X1003,24,0)</f>
        <v>0</v>
      </c>
    </row>
    <row r="7" spans="1:9" ht="45" hidden="1" x14ac:dyDescent="0.25">
      <c r="A7" s="13">
        <v>42495</v>
      </c>
      <c r="B7" s="16" t="s">
        <v>46</v>
      </c>
      <c r="C7" s="16">
        <v>4027</v>
      </c>
      <c r="D7" s="18">
        <v>42492.412083333336</v>
      </c>
      <c r="E7" s="18">
        <v>42492.449594907404</v>
      </c>
      <c r="F7" s="16" t="s">
        <v>47</v>
      </c>
      <c r="G7" s="17">
        <v>3.125E-2</v>
      </c>
      <c r="H7" s="28" t="s">
        <v>48</v>
      </c>
      <c r="I7" s="38">
        <f>VLOOKUP(B7,raw_cutout_may!$A$2:$X1004,24,0)</f>
        <v>1</v>
      </c>
    </row>
    <row r="8" spans="1:9" ht="30" hidden="1" x14ac:dyDescent="0.25">
      <c r="A8" s="13">
        <v>42495</v>
      </c>
      <c r="B8" s="16" t="s">
        <v>49</v>
      </c>
      <c r="C8" s="16">
        <v>4026</v>
      </c>
      <c r="D8" s="18">
        <v>42492.497847222221</v>
      </c>
      <c r="E8" s="18">
        <v>42492.515034722222</v>
      </c>
      <c r="F8" s="16" t="s">
        <v>50</v>
      </c>
      <c r="G8" s="17">
        <v>1.7187500001455192E-2</v>
      </c>
      <c r="H8" s="28" t="s">
        <v>38</v>
      </c>
      <c r="I8" s="38">
        <f>VLOOKUP(B8,raw_cutout_may!$A$2:$X1005,24,0)</f>
        <v>0.58333333333333337</v>
      </c>
    </row>
    <row r="9" spans="1:9" ht="30" hidden="1" x14ac:dyDescent="0.25">
      <c r="A9" s="13">
        <v>42495</v>
      </c>
      <c r="B9" s="16" t="s">
        <v>51</v>
      </c>
      <c r="C9" s="16">
        <v>4031</v>
      </c>
      <c r="D9" s="18">
        <v>42493.244768518518</v>
      </c>
      <c r="E9" s="18">
        <v>42493.265752314815</v>
      </c>
      <c r="F9" s="16" t="s">
        <v>52</v>
      </c>
      <c r="G9" s="17">
        <v>2.4652777778101154E-2</v>
      </c>
      <c r="H9" s="28" t="s">
        <v>53</v>
      </c>
      <c r="I9" s="38">
        <f>VLOOKUP(B9,raw_cutout_may!$A$2:$X1006,24,0)</f>
        <v>1</v>
      </c>
    </row>
    <row r="10" spans="1:9" ht="30" hidden="1" x14ac:dyDescent="0.25">
      <c r="A10" s="13">
        <v>42495</v>
      </c>
      <c r="B10" s="16" t="s">
        <v>54</v>
      </c>
      <c r="C10" s="16">
        <v>4027</v>
      </c>
      <c r="D10" s="18">
        <v>42493.422523148147</v>
      </c>
      <c r="E10" s="18">
        <v>42493.457141203704</v>
      </c>
      <c r="F10" s="16" t="s">
        <v>47</v>
      </c>
      <c r="G10" s="17">
        <v>3.4618055557075422E-2</v>
      </c>
      <c r="H10" s="28" t="s">
        <v>55</v>
      </c>
      <c r="I10" s="38">
        <f>VLOOKUP(B10,raw_cutout_may!$A$2:$X1007,24,0)</f>
        <v>1</v>
      </c>
    </row>
    <row r="11" spans="1:9" ht="45" x14ac:dyDescent="0.25">
      <c r="A11" s="13">
        <v>42495</v>
      </c>
      <c r="B11" s="16" t="s">
        <v>56</v>
      </c>
      <c r="C11" s="16">
        <v>4014</v>
      </c>
      <c r="D11" s="18">
        <v>42493.727071759262</v>
      </c>
      <c r="E11" s="18" t="s">
        <v>57</v>
      </c>
      <c r="F11" s="16" t="s">
        <v>58</v>
      </c>
      <c r="G11" s="17" t="s">
        <v>57</v>
      </c>
      <c r="H11" s="28" t="s">
        <v>59</v>
      </c>
      <c r="I11" s="38">
        <f>VLOOKUP(B11,raw_cutout_may!$A$2:$X1008,24,0)</f>
        <v>0</v>
      </c>
    </row>
    <row r="12" spans="1:9" ht="30" hidden="1" x14ac:dyDescent="0.25">
      <c r="A12" s="13">
        <v>42495</v>
      </c>
      <c r="B12" s="16" t="s">
        <v>60</v>
      </c>
      <c r="C12" s="16">
        <v>4031</v>
      </c>
      <c r="D12" s="18">
        <v>42494.256284722222</v>
      </c>
      <c r="E12" s="18">
        <v>42494.279953703706</v>
      </c>
      <c r="F12" s="16" t="s">
        <v>52</v>
      </c>
      <c r="G12" s="17">
        <v>2.7858796296641231E-2</v>
      </c>
      <c r="H12" s="28" t="s">
        <v>53</v>
      </c>
      <c r="I12" s="38">
        <f>VLOOKUP(B12,raw_cutout_may!$A$2:$X1009,24,0)</f>
        <v>1</v>
      </c>
    </row>
    <row r="13" spans="1:9" ht="45" x14ac:dyDescent="0.25">
      <c r="A13" s="13">
        <v>42495</v>
      </c>
      <c r="B13" s="16" t="s">
        <v>61</v>
      </c>
      <c r="C13" s="16">
        <v>4011</v>
      </c>
      <c r="D13" s="18">
        <v>42494.425069444442</v>
      </c>
      <c r="E13" s="18">
        <v>42494.425069444442</v>
      </c>
      <c r="F13" s="16" t="s">
        <v>62</v>
      </c>
      <c r="G13" s="17">
        <v>1.1574074074074073E-5</v>
      </c>
      <c r="H13" s="28" t="s">
        <v>48</v>
      </c>
      <c r="I13" s="38">
        <f>VLOOKUP(B13,raw_cutout_may!$A$2:$X1010,24,0)</f>
        <v>0</v>
      </c>
    </row>
    <row r="14" spans="1:9" hidden="1" x14ac:dyDescent="0.25">
      <c r="A14" s="13">
        <v>42495</v>
      </c>
      <c r="B14" s="16" t="s">
        <v>63</v>
      </c>
      <c r="C14" s="16">
        <v>4011</v>
      </c>
      <c r="D14" s="18">
        <v>42495.486886574072</v>
      </c>
      <c r="E14" s="18">
        <v>42495.505578703705</v>
      </c>
      <c r="F14" s="16" t="s">
        <v>62</v>
      </c>
      <c r="G14" s="17">
        <v>1.8692129633564036E-2</v>
      </c>
      <c r="H14" s="28" t="s">
        <v>64</v>
      </c>
      <c r="I14" s="38">
        <f>VLOOKUP(B14,raw_cutout_may!$A$2:$X1011,24,0)</f>
        <v>0.83333333333333337</v>
      </c>
    </row>
    <row r="15" spans="1:9" ht="30" x14ac:dyDescent="0.25">
      <c r="A15" s="13">
        <v>42495</v>
      </c>
      <c r="B15" s="16" t="s">
        <v>65</v>
      </c>
      <c r="C15" s="16">
        <v>4012</v>
      </c>
      <c r="D15" s="18">
        <v>42495.52952546296</v>
      </c>
      <c r="E15" s="18">
        <v>42495.529687499999</v>
      </c>
      <c r="F15" s="16" t="s">
        <v>62</v>
      </c>
      <c r="G15" s="17">
        <v>1.6203703853534535E-4</v>
      </c>
      <c r="H15" s="28" t="s">
        <v>66</v>
      </c>
      <c r="I15" s="38">
        <f>VLOOKUP(B15,raw_cutout_may!$A$2:$X1012,24,0)</f>
        <v>0</v>
      </c>
    </row>
    <row r="16" spans="1:9" hidden="1" x14ac:dyDescent="0.25">
      <c r="A16" s="13">
        <v>42495</v>
      </c>
      <c r="B16" s="16" t="s">
        <v>67</v>
      </c>
      <c r="C16" s="16">
        <v>4017</v>
      </c>
      <c r="D16" s="18">
        <v>42495.651736111111</v>
      </c>
      <c r="E16" s="18">
        <v>42495.673506944448</v>
      </c>
      <c r="F16" s="16" t="s">
        <v>68</v>
      </c>
      <c r="G16" s="17">
        <v>2.1770833336631767E-2</v>
      </c>
      <c r="H16" s="28" t="s">
        <v>69</v>
      </c>
      <c r="I16" s="38">
        <f>VLOOKUP(B16,raw_cutout_may!$A$2:$X1013,24,0)</f>
        <v>0.25</v>
      </c>
    </row>
    <row r="17" spans="1:9" ht="30" hidden="1" x14ac:dyDescent="0.25">
      <c r="A17" s="13">
        <v>42495</v>
      </c>
      <c r="B17" s="16" t="s">
        <v>70</v>
      </c>
      <c r="C17" s="16">
        <v>4044</v>
      </c>
      <c r="D17" s="18">
        <v>42495.734398148146</v>
      </c>
      <c r="E17" s="18">
        <v>42495.757523148146</v>
      </c>
      <c r="F17" s="16" t="s">
        <v>71</v>
      </c>
      <c r="G17" s="17">
        <v>2.5902777777777775E-2</v>
      </c>
      <c r="H17" s="28" t="s">
        <v>72</v>
      </c>
      <c r="I17" s="38">
        <f>VLOOKUP(B17,raw_cutout_may!$A$2:$X1014,24,0)</f>
        <v>1</v>
      </c>
    </row>
    <row r="18" spans="1:9" hidden="1" x14ac:dyDescent="0.25">
      <c r="A18" s="13">
        <v>42495</v>
      </c>
      <c r="B18" s="16" t="s">
        <v>73</v>
      </c>
      <c r="C18" s="16">
        <v>4017</v>
      </c>
      <c r="D18" s="18">
        <v>42495.790567129632</v>
      </c>
      <c r="E18" s="18">
        <v>42495.815370370372</v>
      </c>
      <c r="F18" s="16" t="s">
        <v>68</v>
      </c>
      <c r="G18" s="17">
        <v>3.3831018518518517E-2</v>
      </c>
      <c r="H18" s="28" t="s">
        <v>64</v>
      </c>
      <c r="I18" s="38">
        <f>VLOOKUP(B18,raw_cutout_may!$A$2:$X1015,24,0)</f>
        <v>0.25</v>
      </c>
    </row>
    <row r="19" spans="1:9" ht="45" hidden="1" x14ac:dyDescent="0.25">
      <c r="A19" s="13">
        <v>42502</v>
      </c>
      <c r="B19" s="16" t="s">
        <v>74</v>
      </c>
      <c r="C19" s="16">
        <v>4031</v>
      </c>
      <c r="D19" s="18">
        <v>42497.208657407406</v>
      </c>
      <c r="E19" s="18">
        <v>42497.215937499997</v>
      </c>
      <c r="F19" s="16" t="s">
        <v>52</v>
      </c>
      <c r="G19" s="17">
        <v>7.2800925918272696E-3</v>
      </c>
      <c r="H19" s="28" t="s">
        <v>75</v>
      </c>
      <c r="I19" s="38">
        <f>VLOOKUP(B19,raw_cutout_may!$A$2:$X1016,24,0)</f>
        <v>0.25</v>
      </c>
    </row>
    <row r="20" spans="1:9" ht="30" hidden="1" x14ac:dyDescent="0.25">
      <c r="A20" s="13">
        <v>42502</v>
      </c>
      <c r="B20" s="16" t="s">
        <v>80</v>
      </c>
      <c r="C20" s="16">
        <v>4008</v>
      </c>
      <c r="D20" s="18">
        <v>42497.310543981483</v>
      </c>
      <c r="E20" s="18">
        <v>42497.325729166667</v>
      </c>
      <c r="F20" s="16" t="s">
        <v>40</v>
      </c>
      <c r="G20" s="17">
        <v>1.5185185184236616E-2</v>
      </c>
      <c r="H20" s="28" t="s">
        <v>81</v>
      </c>
      <c r="I20" s="38">
        <f>VLOOKUP(B20,raw_cutout_may!$A$2:$X1017,24,0)</f>
        <v>0.25</v>
      </c>
    </row>
    <row r="21" spans="1:9" ht="45" hidden="1" x14ac:dyDescent="0.25">
      <c r="A21" s="13">
        <v>42502</v>
      </c>
      <c r="B21" s="16" t="s">
        <v>78</v>
      </c>
      <c r="C21" s="16">
        <v>4008</v>
      </c>
      <c r="D21" s="18">
        <v>42497.390972222223</v>
      </c>
      <c r="E21" s="18">
        <v>42497.409328703703</v>
      </c>
      <c r="F21" s="16" t="s">
        <v>40</v>
      </c>
      <c r="G21" s="17">
        <v>1.8356481479713693E-2</v>
      </c>
      <c r="H21" s="28" t="s">
        <v>79</v>
      </c>
      <c r="I21" s="38">
        <f>VLOOKUP(B21,raw_cutout_may!$A$2:$X1018,24,0)</f>
        <v>1</v>
      </c>
    </row>
    <row r="22" spans="1:9" x14ac:dyDescent="0.25">
      <c r="A22" s="13">
        <v>42502</v>
      </c>
      <c r="B22" s="16" t="s">
        <v>82</v>
      </c>
      <c r="C22" s="16">
        <v>4032</v>
      </c>
      <c r="D22" s="18">
        <v>42497.606342592589</v>
      </c>
      <c r="E22" s="18">
        <v>42497.612615740742</v>
      </c>
      <c r="F22" s="16" t="s">
        <v>52</v>
      </c>
      <c r="G22" s="17">
        <v>6.2731481521041133E-3</v>
      </c>
      <c r="H22" s="28" t="s">
        <v>83</v>
      </c>
      <c r="I22" s="38">
        <f>VLOOKUP(B22,raw_cutout_may!$A$2:$X1019,24,0)</f>
        <v>0</v>
      </c>
    </row>
    <row r="23" spans="1:9" ht="30" x14ac:dyDescent="0.25">
      <c r="A23" s="13">
        <v>42502</v>
      </c>
      <c r="B23" s="16" t="s">
        <v>76</v>
      </c>
      <c r="C23" s="16">
        <v>4026</v>
      </c>
      <c r="D23" s="18">
        <v>42497.632037037038</v>
      </c>
      <c r="E23" s="18">
        <v>42497.655995370369</v>
      </c>
      <c r="F23" s="16" t="s">
        <v>50</v>
      </c>
      <c r="G23" s="17">
        <v>2.3958333331393078E-2</v>
      </c>
      <c r="H23" s="28" t="s">
        <v>77</v>
      </c>
      <c r="I23" s="38">
        <f>VLOOKUP(B23,raw_cutout_may!$A$2:$X1020,24,0)</f>
        <v>0</v>
      </c>
    </row>
    <row r="24" spans="1:9" ht="30" hidden="1" x14ac:dyDescent="0.25">
      <c r="A24" s="13">
        <v>42502</v>
      </c>
      <c r="B24" s="16" t="s">
        <v>84</v>
      </c>
      <c r="C24" s="16">
        <v>4008</v>
      </c>
      <c r="D24" s="18">
        <v>42497.989722222221</v>
      </c>
      <c r="E24" s="18">
        <v>42498.016527777778</v>
      </c>
      <c r="F24" s="16" t="s">
        <v>40</v>
      </c>
      <c r="G24" s="17">
        <v>2.6805555557075422E-2</v>
      </c>
      <c r="H24" s="28" t="s">
        <v>85</v>
      </c>
      <c r="I24" s="38">
        <f>VLOOKUP(B24,raw_cutout_may!$A$2:$X1021,24,0)</f>
        <v>0.75</v>
      </c>
    </row>
    <row r="25" spans="1:9" hidden="1" x14ac:dyDescent="0.25">
      <c r="A25" s="13">
        <v>42502</v>
      </c>
      <c r="B25" s="16" t="s">
        <v>92</v>
      </c>
      <c r="C25" s="16">
        <v>4014</v>
      </c>
      <c r="D25" s="18">
        <v>42498.234317129631</v>
      </c>
      <c r="E25" s="18">
        <v>42498.259247685186</v>
      </c>
      <c r="F25" s="16" t="s">
        <v>58</v>
      </c>
      <c r="G25" s="17">
        <v>2.4930555555329192E-2</v>
      </c>
      <c r="H25" s="28" t="s">
        <v>93</v>
      </c>
      <c r="I25" s="38">
        <f>VLOOKUP(B25,raw_cutout_may!$A$2:$X1022,24,0)</f>
        <v>1</v>
      </c>
    </row>
    <row r="26" spans="1:9" hidden="1" x14ac:dyDescent="0.25">
      <c r="A26" s="13">
        <v>42502</v>
      </c>
      <c r="B26" s="16" t="s">
        <v>88</v>
      </c>
      <c r="C26" s="16">
        <v>4030</v>
      </c>
      <c r="D26" s="18">
        <v>42498.293692129628</v>
      </c>
      <c r="E26" s="18">
        <v>42498.315625000003</v>
      </c>
      <c r="F26" s="16" t="s">
        <v>37</v>
      </c>
      <c r="G26" s="17">
        <v>2.9317129636183381E-2</v>
      </c>
      <c r="H26" s="28" t="s">
        <v>89</v>
      </c>
      <c r="I26" s="38">
        <f>VLOOKUP(B26,raw_cutout_may!$A$2:$X1023,24,0)</f>
        <v>0.25</v>
      </c>
    </row>
    <row r="27" spans="1:9" hidden="1" x14ac:dyDescent="0.25">
      <c r="A27" s="13">
        <v>42502</v>
      </c>
      <c r="B27" s="16" t="s">
        <v>90</v>
      </c>
      <c r="C27" s="16">
        <v>4020</v>
      </c>
      <c r="D27" s="18">
        <v>42498.307592592595</v>
      </c>
      <c r="E27" s="18">
        <v>42498.333414351851</v>
      </c>
      <c r="F27" s="16" t="s">
        <v>34</v>
      </c>
      <c r="G27" s="17">
        <v>2.9212962959718425E-2</v>
      </c>
      <c r="H27" s="28" t="s">
        <v>91</v>
      </c>
      <c r="I27" s="38">
        <f>VLOOKUP(B27,raw_cutout_may!$A$2:$X1024,24,0)</f>
        <v>1</v>
      </c>
    </row>
    <row r="28" spans="1:9" hidden="1" x14ac:dyDescent="0.25">
      <c r="A28" s="13">
        <v>42502</v>
      </c>
      <c r="B28" s="16" t="s">
        <v>96</v>
      </c>
      <c r="C28" s="16">
        <v>4039</v>
      </c>
      <c r="D28" s="18">
        <v>42498.357256944444</v>
      </c>
      <c r="E28" s="18">
        <v>42498.357256944444</v>
      </c>
      <c r="F28" s="16" t="s">
        <v>94</v>
      </c>
      <c r="G28" s="17">
        <v>0</v>
      </c>
      <c r="H28" s="28" t="s">
        <v>95</v>
      </c>
      <c r="I28" s="38">
        <f>VLOOKUP(B28,raw_cutout_may!$A$2:$X1025,24,0)</f>
        <v>0.25</v>
      </c>
    </row>
    <row r="29" spans="1:9" hidden="1" x14ac:dyDescent="0.25">
      <c r="A29" s="13">
        <v>42502</v>
      </c>
      <c r="B29" s="16" t="s">
        <v>97</v>
      </c>
      <c r="C29" s="16">
        <v>4024</v>
      </c>
      <c r="D29" s="18">
        <v>42498.395127314812</v>
      </c>
      <c r="E29" s="18">
        <v>42498.405335648145</v>
      </c>
      <c r="F29" s="16" t="s">
        <v>98</v>
      </c>
      <c r="G29" s="17">
        <v>1.0208333333139308E-2</v>
      </c>
      <c r="H29" s="28" t="s">
        <v>95</v>
      </c>
      <c r="I29" s="38">
        <f>VLOOKUP(B29,raw_cutout_may!$A$2:$X1026,24,0)</f>
        <v>0.66666666666666663</v>
      </c>
    </row>
    <row r="30" spans="1:9" ht="45" hidden="1" x14ac:dyDescent="0.25">
      <c r="A30" s="13">
        <v>42502</v>
      </c>
      <c r="B30" s="16" t="s">
        <v>86</v>
      </c>
      <c r="C30" s="16">
        <v>4029</v>
      </c>
      <c r="D30" s="18">
        <v>42498.61922453704</v>
      </c>
      <c r="E30" s="18">
        <v>42498.633587962962</v>
      </c>
      <c r="F30" s="16" t="s">
        <v>37</v>
      </c>
      <c r="G30" s="17">
        <v>3.4085648141626734E-2</v>
      </c>
      <c r="H30" s="28" t="s">
        <v>87</v>
      </c>
      <c r="I30" s="38">
        <f>VLOOKUP(B30,raw_cutout_may!$A$2:$X1027,24,0)</f>
        <v>0.33333333333333331</v>
      </c>
    </row>
    <row r="31" spans="1:9" x14ac:dyDescent="0.25">
      <c r="A31" s="13">
        <v>42502</v>
      </c>
      <c r="B31" s="16" t="s">
        <v>99</v>
      </c>
      <c r="C31" s="16">
        <v>4014</v>
      </c>
      <c r="D31" s="18">
        <v>42498.675081018519</v>
      </c>
      <c r="E31" s="18">
        <v>42498.681875000002</v>
      </c>
      <c r="F31" s="16" t="s">
        <v>58</v>
      </c>
      <c r="G31" s="17">
        <v>6.7939814834971912E-3</v>
      </c>
      <c r="H31" s="28" t="s">
        <v>95</v>
      </c>
      <c r="I31" s="38">
        <f>VLOOKUP(B31,raw_cutout_may!$A$2:$X1028,24,0)</f>
        <v>0</v>
      </c>
    </row>
    <row r="32" spans="1:9" ht="30" x14ac:dyDescent="0.25">
      <c r="A32" s="13">
        <v>42502</v>
      </c>
      <c r="B32" s="16" t="s">
        <v>112</v>
      </c>
      <c r="C32" s="16">
        <v>4038</v>
      </c>
      <c r="D32" s="18">
        <v>42499.528923611113</v>
      </c>
      <c r="E32" s="18">
        <v>42499.542210648149</v>
      </c>
      <c r="F32" s="16" t="s">
        <v>44</v>
      </c>
      <c r="G32" s="17">
        <v>2.9189814813435078E-2</v>
      </c>
      <c r="H32" s="28" t="s">
        <v>113</v>
      </c>
      <c r="I32" s="38">
        <f>VLOOKUP(B32,raw_cutout_may!$A$2:$X1029,24,0)</f>
        <v>0</v>
      </c>
    </row>
    <row r="33" spans="1:9" ht="30" x14ac:dyDescent="0.25">
      <c r="A33" s="13">
        <v>42502</v>
      </c>
      <c r="B33" s="16" t="s">
        <v>105</v>
      </c>
      <c r="C33" s="16">
        <v>4023</v>
      </c>
      <c r="D33" s="18">
        <v>42499.540243055555</v>
      </c>
      <c r="E33" s="18">
        <v>42499.560243055559</v>
      </c>
      <c r="F33" s="16" t="s">
        <v>98</v>
      </c>
      <c r="G33" s="17">
        <v>2.8969907412829343E-2</v>
      </c>
      <c r="H33" s="28" t="s">
        <v>106</v>
      </c>
      <c r="I33" s="38">
        <f>VLOOKUP(B33,raw_cutout_may!$A$2:$X1030,24,0)</f>
        <v>0</v>
      </c>
    </row>
    <row r="34" spans="1:9" ht="30" x14ac:dyDescent="0.25">
      <c r="A34" s="13">
        <v>42502</v>
      </c>
      <c r="B34" s="16" t="s">
        <v>100</v>
      </c>
      <c r="C34" s="16">
        <v>4010</v>
      </c>
      <c r="D34" s="18">
        <v>42499.628657407404</v>
      </c>
      <c r="E34" s="18" t="s">
        <v>57</v>
      </c>
      <c r="F34" s="16" t="s">
        <v>101</v>
      </c>
      <c r="G34" s="17">
        <v>0</v>
      </c>
      <c r="H34" s="28" t="s">
        <v>102</v>
      </c>
      <c r="I34" s="38">
        <f>VLOOKUP(B34,raw_cutout_may!$A$2:$X1031,24,0)</f>
        <v>0</v>
      </c>
    </row>
    <row r="35" spans="1:9" hidden="1" x14ac:dyDescent="0.25">
      <c r="A35" s="13">
        <v>42502</v>
      </c>
      <c r="B35" s="16" t="s">
        <v>109</v>
      </c>
      <c r="C35" s="16">
        <v>4015</v>
      </c>
      <c r="D35" s="18">
        <v>42499.731446759259</v>
      </c>
      <c r="E35" s="18">
        <v>42499.756284722222</v>
      </c>
      <c r="F35" s="16" t="s">
        <v>110</v>
      </c>
      <c r="G35" s="17">
        <v>2.4837962962919846E-2</v>
      </c>
      <c r="H35" s="28" t="s">
        <v>111</v>
      </c>
      <c r="I35" s="38">
        <f>VLOOKUP(B35,raw_cutout_may!$A$2:$X1032,24,0)</f>
        <v>0.75</v>
      </c>
    </row>
    <row r="36" spans="1:9" ht="45" hidden="1" x14ac:dyDescent="0.25">
      <c r="A36" s="13">
        <v>42502</v>
      </c>
      <c r="B36" s="16" t="s">
        <v>107</v>
      </c>
      <c r="C36" s="16">
        <v>4044</v>
      </c>
      <c r="D36" s="18">
        <v>42499.788726851853</v>
      </c>
      <c r="E36" s="18">
        <v>42499.820601851854</v>
      </c>
      <c r="F36" s="16" t="s">
        <v>71</v>
      </c>
      <c r="G36" s="17">
        <v>3.1875000000582077E-2</v>
      </c>
      <c r="H36" s="28" t="s">
        <v>108</v>
      </c>
      <c r="I36" s="38">
        <f>VLOOKUP(B36,raw_cutout_may!$A$2:$X1033,24,0)</f>
        <v>1</v>
      </c>
    </row>
    <row r="37" spans="1:9" ht="45" x14ac:dyDescent="0.25">
      <c r="A37" s="13">
        <v>42502</v>
      </c>
      <c r="B37" s="16" t="s">
        <v>103</v>
      </c>
      <c r="C37" s="16">
        <v>4010</v>
      </c>
      <c r="D37" s="18">
        <v>42499.955659722225</v>
      </c>
      <c r="E37" s="18">
        <v>42499.955937500003</v>
      </c>
      <c r="F37" s="16" t="s">
        <v>101</v>
      </c>
      <c r="G37" s="17">
        <v>2.3796296292857733E-2</v>
      </c>
      <c r="H37" s="28" t="s">
        <v>104</v>
      </c>
      <c r="I37" s="38">
        <f>VLOOKUP(B37,raw_cutout_may!$A$2:$X1034,24,0)</f>
        <v>0</v>
      </c>
    </row>
    <row r="38" spans="1:9" hidden="1" x14ac:dyDescent="0.25">
      <c r="A38" s="13">
        <v>42502</v>
      </c>
      <c r="B38" s="16" t="s">
        <v>121</v>
      </c>
      <c r="C38" s="16">
        <v>4020</v>
      </c>
      <c r="D38" s="18">
        <v>42500.347800925927</v>
      </c>
      <c r="E38" s="18">
        <v>42500.377928240741</v>
      </c>
      <c r="F38" s="16" t="s">
        <v>34</v>
      </c>
      <c r="G38" s="17">
        <v>3.0127314814308193E-2</v>
      </c>
      <c r="H38" s="28" t="s">
        <v>122</v>
      </c>
      <c r="I38" s="38">
        <f>VLOOKUP(B38,raw_cutout_may!$A$2:$X1035,24,0)</f>
        <v>1</v>
      </c>
    </row>
    <row r="39" spans="1:9" ht="30" hidden="1" x14ac:dyDescent="0.25">
      <c r="A39" s="13">
        <v>42502</v>
      </c>
      <c r="B39" s="16" t="s">
        <v>125</v>
      </c>
      <c r="C39" s="16">
        <v>4024</v>
      </c>
      <c r="D39" s="18">
        <v>42500.445138888892</v>
      </c>
      <c r="E39" s="18">
        <v>42500.462511574071</v>
      </c>
      <c r="F39" s="16" t="s">
        <v>98</v>
      </c>
      <c r="G39" s="17">
        <v>2.918981480615912E-2</v>
      </c>
      <c r="H39" s="28" t="s">
        <v>126</v>
      </c>
      <c r="I39" s="38">
        <f>VLOOKUP(B39,raw_cutout_may!$A$2:$X1036,24,0)</f>
        <v>0.83333333333333337</v>
      </c>
    </row>
    <row r="40" spans="1:9" ht="30" hidden="1" x14ac:dyDescent="0.25">
      <c r="A40" s="13">
        <v>42502</v>
      </c>
      <c r="B40" s="16" t="s">
        <v>127</v>
      </c>
      <c r="C40" s="16">
        <v>4007</v>
      </c>
      <c r="D40" s="18">
        <v>42500.476377314815</v>
      </c>
      <c r="E40" s="18">
        <v>42500.49145833333</v>
      </c>
      <c r="F40" s="16" t="s">
        <v>40</v>
      </c>
      <c r="G40" s="17">
        <v>2.7210648142499849E-2</v>
      </c>
      <c r="H40" s="28" t="s">
        <v>126</v>
      </c>
      <c r="I40" s="38">
        <f>VLOOKUP(B40,raw_cutout_may!$A$2:$X1037,24,0)</f>
        <v>0.16666666666666666</v>
      </c>
    </row>
    <row r="41" spans="1:9" hidden="1" x14ac:dyDescent="0.25">
      <c r="A41" s="13">
        <v>42502</v>
      </c>
      <c r="B41" s="16" t="s">
        <v>118</v>
      </c>
      <c r="C41" s="16">
        <v>4011</v>
      </c>
      <c r="D41" s="18">
        <v>42500.5153587963</v>
      </c>
      <c r="E41" s="18">
        <v>42500.537673611114</v>
      </c>
      <c r="F41" s="16" t="s">
        <v>62</v>
      </c>
      <c r="G41" s="17">
        <v>2.2314814814308193E-2</v>
      </c>
      <c r="H41" s="28" t="s">
        <v>119</v>
      </c>
      <c r="I41" s="38">
        <f>VLOOKUP(B41,raw_cutout_may!$A$2:$X1038,24,0)</f>
        <v>1</v>
      </c>
    </row>
    <row r="42" spans="1:9" hidden="1" x14ac:dyDescent="0.25">
      <c r="A42" s="13">
        <v>42502</v>
      </c>
      <c r="B42" s="16" t="s">
        <v>123</v>
      </c>
      <c r="C42" s="16">
        <v>4011</v>
      </c>
      <c r="D42" s="18">
        <v>42500.581238425926</v>
      </c>
      <c r="E42" s="18">
        <v>42500.606261574074</v>
      </c>
      <c r="F42" s="16" t="s">
        <v>62</v>
      </c>
      <c r="G42" s="17">
        <v>2.5023148147738539E-2</v>
      </c>
      <c r="H42" s="28" t="s">
        <v>122</v>
      </c>
      <c r="I42" s="38">
        <f>VLOOKUP(B42,raw_cutout_may!$A$2:$X1039,24,0)</f>
        <v>1</v>
      </c>
    </row>
    <row r="43" spans="1:9" x14ac:dyDescent="0.25">
      <c r="A43" s="13">
        <v>42502</v>
      </c>
      <c r="B43" s="16" t="s">
        <v>117</v>
      </c>
      <c r="C43" s="16">
        <v>4008</v>
      </c>
      <c r="D43" s="18">
        <v>42500.637314814812</v>
      </c>
      <c r="E43" s="18">
        <v>42500.653182870374</v>
      </c>
      <c r="F43" s="16" t="s">
        <v>40</v>
      </c>
      <c r="G43" s="17">
        <v>1.5868055561440997E-2</v>
      </c>
      <c r="H43" s="28" t="s">
        <v>116</v>
      </c>
      <c r="I43" s="38">
        <f>VLOOKUP(B43,raw_cutout_may!$A$2:$X1040,24,0)</f>
        <v>0</v>
      </c>
    </row>
    <row r="44" spans="1:9" hidden="1" x14ac:dyDescent="0.25">
      <c r="A44" s="13">
        <v>42502</v>
      </c>
      <c r="B44" s="16" t="s">
        <v>124</v>
      </c>
      <c r="C44" s="16">
        <v>4019</v>
      </c>
      <c r="D44" s="18">
        <v>42500.908449074072</v>
      </c>
      <c r="E44" s="18">
        <v>42500.939606481479</v>
      </c>
      <c r="F44" s="16" t="s">
        <v>34</v>
      </c>
      <c r="G44" s="17">
        <v>3.1157407407590654E-2</v>
      </c>
      <c r="H44" s="28" t="s">
        <v>122</v>
      </c>
      <c r="I44" s="38">
        <f>VLOOKUP(B44,raw_cutout_may!$A$2:$X1041,24,0)</f>
        <v>1</v>
      </c>
    </row>
    <row r="45" spans="1:9" hidden="1" x14ac:dyDescent="0.25">
      <c r="A45" s="13">
        <v>42502</v>
      </c>
      <c r="B45" s="16" t="s">
        <v>120</v>
      </c>
      <c r="C45" s="16">
        <v>4043</v>
      </c>
      <c r="D45" s="18">
        <v>42501.056921296295</v>
      </c>
      <c r="E45" s="18">
        <v>42501.085092592592</v>
      </c>
      <c r="F45" s="16" t="s">
        <v>71</v>
      </c>
      <c r="G45" s="17">
        <v>2.8171296296932269E-2</v>
      </c>
      <c r="H45" s="28" t="s">
        <v>119</v>
      </c>
      <c r="I45" s="38">
        <f>VLOOKUP(B45,raw_cutout_may!$A$2:$X1042,24,0)</f>
        <v>1</v>
      </c>
    </row>
    <row r="46" spans="1:9" x14ac:dyDescent="0.25">
      <c r="A46" s="13">
        <v>42502</v>
      </c>
      <c r="B46" s="16" t="s">
        <v>114</v>
      </c>
      <c r="C46" s="16">
        <v>4024</v>
      </c>
      <c r="D46" s="18">
        <v>42501.152777777781</v>
      </c>
      <c r="E46" s="18" t="s">
        <v>115</v>
      </c>
      <c r="F46" s="16" t="s">
        <v>98</v>
      </c>
      <c r="G46" s="17" t="s">
        <v>115</v>
      </c>
      <c r="H46" s="28" t="s">
        <v>116</v>
      </c>
      <c r="I46" s="38">
        <f>VLOOKUP(B46,raw_cutout_may!$A$2:$X1043,24,0)</f>
        <v>0</v>
      </c>
    </row>
    <row r="47" spans="1:9" ht="60" x14ac:dyDescent="0.25">
      <c r="A47" s="13">
        <v>42502</v>
      </c>
      <c r="B47" s="16" t="s">
        <v>128</v>
      </c>
      <c r="C47" s="16">
        <v>4039</v>
      </c>
      <c r="D47" s="18">
        <v>42501.420763888891</v>
      </c>
      <c r="E47" s="18">
        <v>42501.449305555558</v>
      </c>
      <c r="F47" s="16" t="s">
        <v>129</v>
      </c>
      <c r="G47" s="17">
        <v>2.8541666666569654E-2</v>
      </c>
      <c r="H47" s="28" t="s">
        <v>130</v>
      </c>
      <c r="I47" s="38">
        <f>VLOOKUP(B47,raw_cutout_may!$A$2:$X1044,24,0)</f>
        <v>0</v>
      </c>
    </row>
    <row r="48" spans="1:9" ht="60" hidden="1" x14ac:dyDescent="0.25">
      <c r="A48" s="13">
        <v>42502</v>
      </c>
      <c r="B48" s="16" t="s">
        <v>131</v>
      </c>
      <c r="C48" s="16">
        <v>4020</v>
      </c>
      <c r="D48" s="18">
        <v>42501.609490740739</v>
      </c>
      <c r="E48" s="18">
        <v>42501.631886574076</v>
      </c>
      <c r="F48" s="16" t="s">
        <v>132</v>
      </c>
      <c r="G48" s="17">
        <v>2.2395833337213844E-2</v>
      </c>
      <c r="H48" s="28" t="s">
        <v>133</v>
      </c>
      <c r="I48" s="38">
        <f>VLOOKUP(B48,raw_cutout_may!$A$2:$X1045,24,0)</f>
        <v>1</v>
      </c>
    </row>
    <row r="49" spans="1:9" hidden="1" x14ac:dyDescent="0.25">
      <c r="A49" s="13">
        <v>42502</v>
      </c>
      <c r="B49" s="16" t="s">
        <v>137</v>
      </c>
      <c r="C49" s="16">
        <v>4007</v>
      </c>
      <c r="D49" s="18">
        <v>42501.756284722222</v>
      </c>
      <c r="E49" s="18">
        <v>42501.784502314818</v>
      </c>
      <c r="F49" s="16" t="s">
        <v>138</v>
      </c>
      <c r="G49" s="17">
        <v>2.8217592596774921E-2</v>
      </c>
      <c r="H49" s="28" t="s">
        <v>139</v>
      </c>
      <c r="I49" s="38">
        <f>VLOOKUP(B49,raw_cutout_may!$A$2:$X1046,24,0)</f>
        <v>1</v>
      </c>
    </row>
    <row r="50" spans="1:9" hidden="1" x14ac:dyDescent="0.25">
      <c r="A50" s="13">
        <v>42502</v>
      </c>
      <c r="B50" s="16" t="s">
        <v>134</v>
      </c>
      <c r="C50" s="16">
        <v>4032</v>
      </c>
      <c r="D50" s="18">
        <v>42502.060023148151</v>
      </c>
      <c r="E50" s="18">
        <v>42502.084224537037</v>
      </c>
      <c r="F50" s="16" t="s">
        <v>135</v>
      </c>
      <c r="G50" s="17">
        <v>2.4201388885558117E-2</v>
      </c>
      <c r="H50" s="28" t="s">
        <v>136</v>
      </c>
      <c r="I50" s="38">
        <f>VLOOKUP(B50,raw_cutout_may!$A$2:$X1047,24,0)</f>
        <v>1</v>
      </c>
    </row>
    <row r="51" spans="1:9" hidden="1" x14ac:dyDescent="0.25">
      <c r="A51" s="13">
        <v>42502</v>
      </c>
      <c r="B51" s="16" t="s">
        <v>146</v>
      </c>
      <c r="C51" s="16">
        <v>4014</v>
      </c>
      <c r="D51" s="18">
        <v>42502.206296296295</v>
      </c>
      <c r="E51" s="18">
        <v>42502.235486111109</v>
      </c>
      <c r="F51" s="16" t="s">
        <v>58</v>
      </c>
      <c r="G51" s="17">
        <v>2.9189814813435078E-2</v>
      </c>
      <c r="H51" s="28" t="s">
        <v>91</v>
      </c>
      <c r="I51" s="38">
        <f>VLOOKUP(B51,raw_cutout_may!$A$2:$X1048,24,0)</f>
        <v>1</v>
      </c>
    </row>
    <row r="52" spans="1:9" ht="30" x14ac:dyDescent="0.25">
      <c r="A52" s="13">
        <v>42502</v>
      </c>
      <c r="B52" s="16" t="s">
        <v>140</v>
      </c>
      <c r="C52" s="16">
        <v>4028</v>
      </c>
      <c r="D52" s="18">
        <v>42502.2109837963</v>
      </c>
      <c r="E52" s="18">
        <v>42502.216412037036</v>
      </c>
      <c r="F52" s="16" t="s">
        <v>47</v>
      </c>
      <c r="G52" s="17">
        <v>5.428240736364387E-3</v>
      </c>
      <c r="H52" s="28" t="s">
        <v>141</v>
      </c>
      <c r="I52" s="38">
        <f>VLOOKUP(B52,raw_cutout_may!$A$2:$X1049,24,0)</f>
        <v>0</v>
      </c>
    </row>
    <row r="53" spans="1:9" x14ac:dyDescent="0.25">
      <c r="A53" s="13">
        <v>42502</v>
      </c>
      <c r="B53" s="16" t="s">
        <v>142</v>
      </c>
      <c r="C53" s="16">
        <v>4025</v>
      </c>
      <c r="D53" s="18">
        <v>42502.656307870369</v>
      </c>
      <c r="E53" s="18">
        <v>42502.662777777776</v>
      </c>
      <c r="F53" s="16" t="s">
        <v>50</v>
      </c>
      <c r="G53" s="17">
        <v>6.4699074064265005E-3</v>
      </c>
      <c r="H53" s="28" t="s">
        <v>143</v>
      </c>
      <c r="I53" s="38">
        <f>VLOOKUP(B53,raw_cutout_may!$A$2:$X1050,24,0)</f>
        <v>0</v>
      </c>
    </row>
    <row r="54" spans="1:9" x14ac:dyDescent="0.25">
      <c r="A54" s="13">
        <v>42502</v>
      </c>
      <c r="B54" s="16" t="s">
        <v>147</v>
      </c>
      <c r="C54" s="16">
        <v>4009</v>
      </c>
      <c r="D54" s="18">
        <v>42502.712488425925</v>
      </c>
      <c r="E54" s="18">
        <v>42502.744629629633</v>
      </c>
      <c r="F54" s="16" t="s">
        <v>101</v>
      </c>
      <c r="G54" s="17">
        <v>3.2141203708306421E-2</v>
      </c>
      <c r="H54" s="28" t="s">
        <v>95</v>
      </c>
      <c r="I54" s="38">
        <f>VLOOKUP(B54,raw_cutout_may!$A$2:$X1051,24,0)</f>
        <v>0</v>
      </c>
    </row>
    <row r="55" spans="1:9" ht="30" hidden="1" x14ac:dyDescent="0.25">
      <c r="A55" s="13">
        <v>42502</v>
      </c>
      <c r="B55" s="16" t="s">
        <v>148</v>
      </c>
      <c r="C55" s="16">
        <v>4008</v>
      </c>
      <c r="D55" s="18">
        <v>42502.737372685187</v>
      </c>
      <c r="E55" s="18">
        <v>42502.766898148147</v>
      </c>
      <c r="F55" s="16" t="s">
        <v>40</v>
      </c>
      <c r="G55" s="17">
        <v>2.9525462960009463E-2</v>
      </c>
      <c r="H55" s="28" t="s">
        <v>149</v>
      </c>
      <c r="I55" s="38">
        <f>VLOOKUP(B55,raw_cutout_may!$A$2:$X1052,24,0)</f>
        <v>0.83333333333333337</v>
      </c>
    </row>
    <row r="56" spans="1:9" x14ac:dyDescent="0.25">
      <c r="A56" s="13">
        <v>42502</v>
      </c>
      <c r="B56" s="16" t="s">
        <v>150</v>
      </c>
      <c r="C56" s="16">
        <v>4018</v>
      </c>
      <c r="D56" s="18">
        <v>42502.747557870367</v>
      </c>
      <c r="E56" s="18">
        <v>42502.77783564815</v>
      </c>
      <c r="F56" s="16" t="s">
        <v>68</v>
      </c>
      <c r="G56" s="17">
        <v>3.0277777783339843E-2</v>
      </c>
      <c r="H56" s="28" t="s">
        <v>151</v>
      </c>
      <c r="I56" s="38">
        <f>VLOOKUP(B56,raw_cutout_may!$A$2:$X1053,24,0)</f>
        <v>0</v>
      </c>
    </row>
    <row r="57" spans="1:9" x14ac:dyDescent="0.25">
      <c r="A57" s="13">
        <v>42502</v>
      </c>
      <c r="B57" s="16" t="s">
        <v>144</v>
      </c>
      <c r="C57" s="16">
        <v>4010</v>
      </c>
      <c r="D57" s="18">
        <v>42502.748541666668</v>
      </c>
      <c r="E57" s="18">
        <v>42502.780266203707</v>
      </c>
      <c r="F57" s="16" t="s">
        <v>101</v>
      </c>
      <c r="G57" s="17">
        <v>3.1724537038826384E-2</v>
      </c>
      <c r="H57" s="28" t="s">
        <v>145</v>
      </c>
      <c r="I57" s="38">
        <f>VLOOKUP(B57,raw_cutout_may!$A$2:$X1054,24,0)</f>
        <v>0</v>
      </c>
    </row>
    <row r="58" spans="1:9" x14ac:dyDescent="0.25">
      <c r="A58" s="13">
        <v>42509</v>
      </c>
      <c r="B58" s="19" t="s">
        <v>225</v>
      </c>
      <c r="C58" s="19">
        <v>4044</v>
      </c>
      <c r="D58" s="20">
        <v>42503.134409722225</v>
      </c>
      <c r="E58" s="20">
        <v>42503.136678240742</v>
      </c>
      <c r="F58" s="21" t="s">
        <v>71</v>
      </c>
      <c r="G58" s="21">
        <v>2.4108796293148771E-2</v>
      </c>
      <c r="H58" s="29" t="s">
        <v>226</v>
      </c>
      <c r="I58" s="38">
        <f>VLOOKUP(B58,raw_cutout_may!$A$2:$X1055,24,0)</f>
        <v>0</v>
      </c>
    </row>
    <row r="59" spans="1:9" hidden="1" x14ac:dyDescent="0.25">
      <c r="A59" s="13">
        <v>42509</v>
      </c>
      <c r="B59" s="19" t="s">
        <v>227</v>
      </c>
      <c r="C59" s="19">
        <v>4009</v>
      </c>
      <c r="D59" s="20">
        <v>42503.161261574074</v>
      </c>
      <c r="E59" s="20">
        <v>42503.182766203703</v>
      </c>
      <c r="F59" s="21" t="s">
        <v>101</v>
      </c>
      <c r="G59" s="21">
        <v>2.396990740817273E-2</v>
      </c>
      <c r="H59" s="29" t="s">
        <v>226</v>
      </c>
      <c r="I59" s="38">
        <f>VLOOKUP(B59,raw_cutout_may!$A$2:$X1056,24,0)</f>
        <v>1</v>
      </c>
    </row>
    <row r="60" spans="1:9" x14ac:dyDescent="0.25">
      <c r="A60" s="13">
        <v>42509</v>
      </c>
      <c r="B60" s="19" t="s">
        <v>228</v>
      </c>
      <c r="C60" s="19">
        <v>4020</v>
      </c>
      <c r="D60" s="20">
        <v>42503.332800925928</v>
      </c>
      <c r="E60" s="20">
        <v>42503.335115740738</v>
      </c>
      <c r="F60" s="21" t="s">
        <v>34</v>
      </c>
      <c r="G60" s="21">
        <v>2.3148148102336563E-3</v>
      </c>
      <c r="H60" s="29" t="s">
        <v>229</v>
      </c>
      <c r="I60" s="38">
        <f>VLOOKUP(B60,raw_cutout_may!$A$2:$X1057,24,0)</f>
        <v>0</v>
      </c>
    </row>
    <row r="61" spans="1:9" ht="30" hidden="1" x14ac:dyDescent="0.25">
      <c r="A61" s="13">
        <v>42509</v>
      </c>
      <c r="B61" s="19" t="s">
        <v>230</v>
      </c>
      <c r="C61" s="19">
        <v>4015</v>
      </c>
      <c r="D61" s="20">
        <v>42503.547060185185</v>
      </c>
      <c r="E61" s="20">
        <v>42503.574780092589</v>
      </c>
      <c r="F61" s="21" t="s">
        <v>110</v>
      </c>
      <c r="G61" s="21">
        <v>2.7719907404389232E-2</v>
      </c>
      <c r="H61" s="29" t="s">
        <v>231</v>
      </c>
      <c r="I61" s="38">
        <f>VLOOKUP(B61,raw_cutout_may!$A$2:$X1058,24,0)</f>
        <v>1</v>
      </c>
    </row>
    <row r="62" spans="1:9" hidden="1" x14ac:dyDescent="0.25">
      <c r="A62" s="13">
        <v>42509</v>
      </c>
      <c r="B62" s="19" t="s">
        <v>232</v>
      </c>
      <c r="C62" s="19">
        <v>4015</v>
      </c>
      <c r="D62" s="20">
        <v>42503.617905092593</v>
      </c>
      <c r="E62" s="20">
        <v>42503.647777777776</v>
      </c>
      <c r="F62" s="21" t="s">
        <v>110</v>
      </c>
      <c r="G62" s="21">
        <v>2.9872685183363501E-2</v>
      </c>
      <c r="H62" s="29" t="s">
        <v>91</v>
      </c>
      <c r="I62" s="38">
        <f>VLOOKUP(B62,raw_cutout_may!$A$2:$X1059,24,0)</f>
        <v>1</v>
      </c>
    </row>
    <row r="63" spans="1:9" ht="30" hidden="1" x14ac:dyDescent="0.25">
      <c r="A63" s="13">
        <v>42509</v>
      </c>
      <c r="B63" s="19" t="s">
        <v>235</v>
      </c>
      <c r="C63" s="19">
        <v>4020</v>
      </c>
      <c r="D63" s="20">
        <v>42503.621759259258</v>
      </c>
      <c r="E63" s="20">
        <v>42503.636805555558</v>
      </c>
      <c r="F63" s="21" t="s">
        <v>34</v>
      </c>
      <c r="G63" s="21">
        <v>3.1828703708015382E-2</v>
      </c>
      <c r="H63" s="29" t="s">
        <v>234</v>
      </c>
      <c r="I63" s="38">
        <f>VLOOKUP(B63,raw_cutout_may!$A$2:$X1060,24,0)</f>
        <v>0.41666666666666669</v>
      </c>
    </row>
    <row r="64" spans="1:9" ht="30" hidden="1" x14ac:dyDescent="0.25">
      <c r="A64" s="13">
        <v>42509</v>
      </c>
      <c r="B64" s="19" t="s">
        <v>233</v>
      </c>
      <c r="C64" s="19">
        <v>4037</v>
      </c>
      <c r="D64" s="20">
        <v>42503.645972222221</v>
      </c>
      <c r="E64" s="20">
        <v>42503.672210648147</v>
      </c>
      <c r="F64" s="21" t="s">
        <v>44</v>
      </c>
      <c r="G64" s="21">
        <v>3.3518518517666962E-2</v>
      </c>
      <c r="H64" s="29" t="s">
        <v>234</v>
      </c>
      <c r="I64" s="38">
        <f>VLOOKUP(B64,raw_cutout_may!$A$2:$X1061,24,0)</f>
        <v>0.25</v>
      </c>
    </row>
    <row r="65" spans="1:9" ht="30" x14ac:dyDescent="0.25">
      <c r="A65" s="13">
        <v>42509</v>
      </c>
      <c r="B65" s="19" t="s">
        <v>236</v>
      </c>
      <c r="C65" s="19">
        <v>4015</v>
      </c>
      <c r="D65" s="20">
        <v>42503.692384259259</v>
      </c>
      <c r="E65" s="20">
        <v>42503.721168981479</v>
      </c>
      <c r="F65" s="21" t="s">
        <v>110</v>
      </c>
      <c r="G65" s="21">
        <v>2.8784722220734693E-2</v>
      </c>
      <c r="H65" s="29" t="s">
        <v>231</v>
      </c>
      <c r="I65" s="38">
        <f>VLOOKUP(B65,raw_cutout_may!$A$2:$X1062,24,0)</f>
        <v>0</v>
      </c>
    </row>
    <row r="66" spans="1:9" ht="30" hidden="1" x14ac:dyDescent="0.25">
      <c r="A66" s="13">
        <v>42509</v>
      </c>
      <c r="B66" s="19" t="s">
        <v>237</v>
      </c>
      <c r="C66" s="19">
        <v>4037</v>
      </c>
      <c r="D66" s="20">
        <v>42503.735046296293</v>
      </c>
      <c r="E66" s="20">
        <v>42503.755925925929</v>
      </c>
      <c r="F66" s="21" t="s">
        <v>44</v>
      </c>
      <c r="G66" s="21">
        <v>2.733796297252411E-2</v>
      </c>
      <c r="H66" s="29" t="s">
        <v>238</v>
      </c>
      <c r="I66" s="38">
        <f>VLOOKUP(B66,raw_cutout_may!$A$2:$X1063,24,0)</f>
        <v>1</v>
      </c>
    </row>
    <row r="67" spans="1:9" ht="30" hidden="1" x14ac:dyDescent="0.25">
      <c r="A67" s="13">
        <v>42509</v>
      </c>
      <c r="B67" s="19" t="s">
        <v>239</v>
      </c>
      <c r="C67" s="19">
        <v>4015</v>
      </c>
      <c r="D67" s="20">
        <v>42503.766319444447</v>
      </c>
      <c r="E67" s="20">
        <v>42503.792905092596</v>
      </c>
      <c r="F67" s="21" t="s">
        <v>110</v>
      </c>
      <c r="G67" s="21">
        <v>2.658564814919373E-2</v>
      </c>
      <c r="H67" s="29" t="s">
        <v>231</v>
      </c>
      <c r="I67" s="38">
        <f>VLOOKUP(B67,raw_cutout_may!$A$2:$X1064,24,0)</f>
        <v>1</v>
      </c>
    </row>
    <row r="68" spans="1:9" hidden="1" x14ac:dyDescent="0.25">
      <c r="A68" s="13">
        <v>42509</v>
      </c>
      <c r="B68" s="19" t="s">
        <v>240</v>
      </c>
      <c r="C68" s="19">
        <v>4010</v>
      </c>
      <c r="D68" s="20">
        <v>42503.79420138889</v>
      </c>
      <c r="E68" s="20">
        <v>42503.814780092594</v>
      </c>
      <c r="F68" s="21" t="s">
        <v>101</v>
      </c>
      <c r="G68" s="21">
        <v>2.9872685190639459E-2</v>
      </c>
      <c r="H68" s="29" t="s">
        <v>241</v>
      </c>
      <c r="I68" s="38">
        <f>VLOOKUP(B68,raw_cutout_may!$A$2:$X1065,24,0)</f>
        <v>1</v>
      </c>
    </row>
    <row r="69" spans="1:9" hidden="1" x14ac:dyDescent="0.25">
      <c r="A69" s="13">
        <v>42509</v>
      </c>
      <c r="B69" s="19" t="s">
        <v>243</v>
      </c>
      <c r="C69" s="19">
        <v>4009</v>
      </c>
      <c r="D69" s="20">
        <v>42503.81695601852</v>
      </c>
      <c r="E69" s="20">
        <v>42503.841145833336</v>
      </c>
      <c r="F69" s="21" t="s">
        <v>101</v>
      </c>
      <c r="G69" s="21">
        <v>2.4189814816054422E-2</v>
      </c>
      <c r="H69" s="29" t="s">
        <v>241</v>
      </c>
      <c r="I69" s="38">
        <f>VLOOKUP(B69,raw_cutout_may!$A$2:$X1066,24,0)</f>
        <v>1</v>
      </c>
    </row>
    <row r="70" spans="1:9" hidden="1" x14ac:dyDescent="0.25">
      <c r="A70" s="13">
        <v>42509</v>
      </c>
      <c r="B70" s="19" t="s">
        <v>245</v>
      </c>
      <c r="C70" s="19">
        <v>4038</v>
      </c>
      <c r="D70" s="20">
        <v>42503.82775462963</v>
      </c>
      <c r="E70" s="20">
        <v>42503.853842592594</v>
      </c>
      <c r="F70" s="21" t="s">
        <v>44</v>
      </c>
      <c r="G70" s="21">
        <v>2.6087962964083999E-2</v>
      </c>
      <c r="H70" s="29" t="s">
        <v>241</v>
      </c>
      <c r="I70" s="38">
        <f>VLOOKUP(B70,raw_cutout_may!$A$2:$X1067,24,0)</f>
        <v>1</v>
      </c>
    </row>
    <row r="71" spans="1:9" hidden="1" x14ac:dyDescent="0.25">
      <c r="A71" s="13">
        <v>42509</v>
      </c>
      <c r="B71" s="19" t="s">
        <v>242</v>
      </c>
      <c r="C71" s="19">
        <v>4043</v>
      </c>
      <c r="D71" s="20">
        <v>42503.843738425923</v>
      </c>
      <c r="E71" s="20">
        <v>42503.860949074071</v>
      </c>
      <c r="F71" s="21" t="s">
        <v>71</v>
      </c>
      <c r="G71" s="21">
        <v>3.0752314814890269E-2</v>
      </c>
      <c r="H71" s="29" t="s">
        <v>241</v>
      </c>
      <c r="I71" s="38">
        <f>VLOOKUP(B71,raw_cutout_may!$A$2:$X1068,24,0)</f>
        <v>1</v>
      </c>
    </row>
    <row r="72" spans="1:9" hidden="1" x14ac:dyDescent="0.25">
      <c r="A72" s="13">
        <v>42509</v>
      </c>
      <c r="B72" s="19" t="s">
        <v>244</v>
      </c>
      <c r="C72" s="19">
        <v>4010</v>
      </c>
      <c r="D72" s="20">
        <v>42503.91300925926</v>
      </c>
      <c r="E72" s="20">
        <v>42503.914525462962</v>
      </c>
      <c r="F72" s="21" t="s">
        <v>101</v>
      </c>
      <c r="G72" s="21">
        <v>1.5162037016125396E-3</v>
      </c>
      <c r="H72" s="29" t="s">
        <v>116</v>
      </c>
      <c r="I72" s="38">
        <f>VLOOKUP(B72,raw_cutout_may!$A$2:$X1069,24,0)</f>
        <v>1</v>
      </c>
    </row>
    <row r="73" spans="1:9" x14ac:dyDescent="0.25">
      <c r="A73" s="13">
        <v>42509</v>
      </c>
      <c r="B73" s="19" t="s">
        <v>246</v>
      </c>
      <c r="C73" s="19">
        <v>4014</v>
      </c>
      <c r="D73" s="20">
        <v>42503.969386574077</v>
      </c>
      <c r="E73" s="20">
        <v>42503.979386574072</v>
      </c>
      <c r="F73" s="21" t="s">
        <v>58</v>
      </c>
      <c r="G73" s="21">
        <v>9.9999999947613105E-3</v>
      </c>
      <c r="H73" s="29" t="s">
        <v>247</v>
      </c>
      <c r="I73" s="38">
        <f>VLOOKUP(B73,raw_cutout_may!$A$2:$X1070,24,0)</f>
        <v>0</v>
      </c>
    </row>
    <row r="74" spans="1:9" hidden="1" x14ac:dyDescent="0.25">
      <c r="A74" s="13">
        <v>42509</v>
      </c>
      <c r="B74" s="19" t="s">
        <v>223</v>
      </c>
      <c r="C74" s="19">
        <v>4011</v>
      </c>
      <c r="D74" s="20">
        <v>42504.286979166667</v>
      </c>
      <c r="E74" s="20">
        <v>42504.307638888888</v>
      </c>
      <c r="F74" s="21" t="s">
        <v>62</v>
      </c>
      <c r="G74" s="21">
        <v>2.4733796293730848E-2</v>
      </c>
      <c r="H74" s="29" t="s">
        <v>91</v>
      </c>
      <c r="I74" s="38">
        <f>VLOOKUP(B74,raw_cutout_may!$A$2:$X1071,24,0)</f>
        <v>1</v>
      </c>
    </row>
    <row r="75" spans="1:9" hidden="1" x14ac:dyDescent="0.25">
      <c r="A75" s="13">
        <v>42509</v>
      </c>
      <c r="B75" s="19" t="s">
        <v>224</v>
      </c>
      <c r="C75" s="19">
        <v>4016</v>
      </c>
      <c r="D75" s="20">
        <v>42504.400462962964</v>
      </c>
      <c r="E75" s="20">
        <v>42504.4216087963</v>
      </c>
      <c r="F75" s="21" t="s">
        <v>110</v>
      </c>
      <c r="G75" s="21">
        <v>2.7534722226846498E-2</v>
      </c>
      <c r="H75" s="29" t="s">
        <v>91</v>
      </c>
      <c r="I75" s="38">
        <f>VLOOKUP(B75,raw_cutout_may!$A$2:$X1072,24,0)</f>
        <v>1</v>
      </c>
    </row>
    <row r="76" spans="1:9" ht="45" hidden="1" x14ac:dyDescent="0.25">
      <c r="A76" s="13">
        <v>42509</v>
      </c>
      <c r="B76" s="19" t="s">
        <v>208</v>
      </c>
      <c r="C76" s="19">
        <v>4025</v>
      </c>
      <c r="D76" s="20">
        <v>42505.17491898148</v>
      </c>
      <c r="E76" s="20">
        <v>42505.198506944442</v>
      </c>
      <c r="F76" s="21" t="s">
        <v>50</v>
      </c>
      <c r="G76" s="21">
        <v>2.3587962961755693E-2</v>
      </c>
      <c r="H76" s="29" t="s">
        <v>209</v>
      </c>
      <c r="I76" s="38">
        <f>VLOOKUP(B76,raw_cutout_may!$A$2:$X1073,24,0)</f>
        <v>1</v>
      </c>
    </row>
    <row r="77" spans="1:9" hidden="1" x14ac:dyDescent="0.25">
      <c r="A77" s="13">
        <v>42509</v>
      </c>
      <c r="B77" s="19" t="s">
        <v>206</v>
      </c>
      <c r="C77" s="19">
        <v>4017</v>
      </c>
      <c r="D77" s="20">
        <v>42505.193749999999</v>
      </c>
      <c r="E77" s="20">
        <v>42505.215312499997</v>
      </c>
      <c r="F77" s="21" t="s">
        <v>68</v>
      </c>
      <c r="G77" s="21">
        <v>2.156249999825377E-2</v>
      </c>
      <c r="H77" s="29" t="s">
        <v>207</v>
      </c>
      <c r="I77" s="38">
        <f>VLOOKUP(B77,raw_cutout_may!$A$2:$X1074,24,0)</f>
        <v>8.3333333333333329E-2</v>
      </c>
    </row>
    <row r="78" spans="1:9" hidden="1" x14ac:dyDescent="0.25">
      <c r="A78" s="13">
        <v>42509</v>
      </c>
      <c r="B78" s="19" t="s">
        <v>210</v>
      </c>
      <c r="C78" s="19">
        <v>4030</v>
      </c>
      <c r="D78" s="20">
        <v>42505.286319444444</v>
      </c>
      <c r="E78" s="20">
        <v>42505.305439814816</v>
      </c>
      <c r="F78" s="21" t="s">
        <v>37</v>
      </c>
      <c r="G78" s="21">
        <v>1.9120370372547768E-2</v>
      </c>
      <c r="H78" s="29" t="s">
        <v>116</v>
      </c>
      <c r="I78" s="38">
        <f>VLOOKUP(B78,raw_cutout_may!$A$2:$X1075,24,0)</f>
        <v>0.25</v>
      </c>
    </row>
    <row r="79" spans="1:9" hidden="1" x14ac:dyDescent="0.25">
      <c r="A79" s="13">
        <v>42509</v>
      </c>
      <c r="B79" s="19" t="s">
        <v>211</v>
      </c>
      <c r="C79" s="19">
        <v>4039</v>
      </c>
      <c r="D79" s="20">
        <v>42505.323877314811</v>
      </c>
      <c r="E79" s="20">
        <v>42505.340243055558</v>
      </c>
      <c r="F79" s="21" t="s">
        <v>94</v>
      </c>
      <c r="G79" s="21">
        <v>1.6365740746550728E-2</v>
      </c>
      <c r="H79" s="29" t="s">
        <v>212</v>
      </c>
      <c r="I79" s="38">
        <f>VLOOKUP(B79,raw_cutout_may!$A$2:$X1076,24,0)</f>
        <v>1</v>
      </c>
    </row>
    <row r="80" spans="1:9" x14ac:dyDescent="0.25">
      <c r="A80" s="13">
        <v>42509</v>
      </c>
      <c r="B80" s="19" t="s">
        <v>213</v>
      </c>
      <c r="C80" s="19">
        <v>4007</v>
      </c>
      <c r="D80" s="20">
        <v>42505.662615740737</v>
      </c>
      <c r="E80" s="20">
        <v>42505.667222222219</v>
      </c>
      <c r="F80" s="21" t="s">
        <v>40</v>
      </c>
      <c r="G80" s="21">
        <v>4.6064814814599231E-3</v>
      </c>
      <c r="H80" s="29" t="s">
        <v>116</v>
      </c>
      <c r="I80" s="38">
        <f>VLOOKUP(B80,raw_cutout_may!$A$2:$X1077,24,0)</f>
        <v>0</v>
      </c>
    </row>
    <row r="81" spans="1:9" ht="30" x14ac:dyDescent="0.25">
      <c r="A81" s="13">
        <v>42509</v>
      </c>
      <c r="B81" s="19" t="s">
        <v>214</v>
      </c>
      <c r="C81" s="19">
        <v>4039</v>
      </c>
      <c r="D81" s="20">
        <v>42505.745023148149</v>
      </c>
      <c r="E81" s="20">
        <v>42505.762858796297</v>
      </c>
      <c r="F81" s="21" t="s">
        <v>94</v>
      </c>
      <c r="G81" s="21">
        <v>1.7835648148320615E-2</v>
      </c>
      <c r="H81" s="29" t="s">
        <v>215</v>
      </c>
      <c r="I81" s="38">
        <f>VLOOKUP(B81,raw_cutout_may!$A$2:$X1078,24,0)</f>
        <v>0</v>
      </c>
    </row>
    <row r="82" spans="1:9" x14ac:dyDescent="0.25">
      <c r="A82" s="13">
        <v>42509</v>
      </c>
      <c r="B82" s="19" t="s">
        <v>216</v>
      </c>
      <c r="C82" s="19">
        <v>4023</v>
      </c>
      <c r="D82" s="20">
        <v>42505.886261574073</v>
      </c>
      <c r="E82" s="20">
        <v>42505.897847222222</v>
      </c>
      <c r="F82" s="21" t="s">
        <v>98</v>
      </c>
      <c r="G82" s="21">
        <v>1.1585648149775807E-2</v>
      </c>
      <c r="H82" s="29" t="s">
        <v>217</v>
      </c>
      <c r="I82" s="38">
        <f>VLOOKUP(B82,raw_cutout_may!$A$2:$X1079,24,0)</f>
        <v>0</v>
      </c>
    </row>
    <row r="83" spans="1:9" x14ac:dyDescent="0.25">
      <c r="A83" s="13">
        <v>42509</v>
      </c>
      <c r="B83" s="19" t="s">
        <v>218</v>
      </c>
      <c r="C83" s="19">
        <v>4015</v>
      </c>
      <c r="D83" s="20">
        <v>42505.889652777776</v>
      </c>
      <c r="E83" s="20">
        <v>42505.901134259257</v>
      </c>
      <c r="F83" s="21" t="s">
        <v>110</v>
      </c>
      <c r="G83" s="21">
        <v>1.1481481480586808E-2</v>
      </c>
      <c r="H83" s="29" t="s">
        <v>217</v>
      </c>
      <c r="I83" s="38">
        <f>VLOOKUP(B83,raw_cutout_may!$A$2:$X1080,24,0)</f>
        <v>0</v>
      </c>
    </row>
    <row r="84" spans="1:9" hidden="1" x14ac:dyDescent="0.25">
      <c r="A84" s="13">
        <v>42509</v>
      </c>
      <c r="B84" s="19" t="s">
        <v>220</v>
      </c>
      <c r="C84" s="19">
        <v>4029</v>
      </c>
      <c r="D84" s="20">
        <v>42505.911053240743</v>
      </c>
      <c r="E84" s="20">
        <v>42505.933472222219</v>
      </c>
      <c r="F84" s="21" t="s">
        <v>37</v>
      </c>
      <c r="G84" s="21">
        <v>2.2418981476221234E-2</v>
      </c>
      <c r="H84" s="29" t="s">
        <v>217</v>
      </c>
      <c r="I84" s="38">
        <f>VLOOKUP(B84,raw_cutout_may!$A$2:$X1081,24,0)</f>
        <v>1</v>
      </c>
    </row>
    <row r="85" spans="1:9" x14ac:dyDescent="0.25">
      <c r="A85" s="13">
        <v>42509</v>
      </c>
      <c r="B85" s="19" t="s">
        <v>219</v>
      </c>
      <c r="C85" s="19">
        <v>4014</v>
      </c>
      <c r="D85" s="20">
        <v>42505.915405092594</v>
      </c>
      <c r="E85" s="20">
        <v>42505.923657407409</v>
      </c>
      <c r="F85" s="21" t="s">
        <v>58</v>
      </c>
      <c r="G85" s="21">
        <v>8.2523148157633841E-3</v>
      </c>
      <c r="H85" s="29" t="s">
        <v>217</v>
      </c>
      <c r="I85" s="38">
        <f>VLOOKUP(B85,raw_cutout_may!$A$2:$X1082,24,0)</f>
        <v>0</v>
      </c>
    </row>
    <row r="86" spans="1:9" x14ac:dyDescent="0.25">
      <c r="A86" s="13">
        <v>42509</v>
      </c>
      <c r="B86" s="19" t="s">
        <v>221</v>
      </c>
      <c r="C86" s="19">
        <v>4007</v>
      </c>
      <c r="D86" s="20">
        <v>42505.930034722223</v>
      </c>
      <c r="E86" s="20">
        <v>42505.930613425924</v>
      </c>
      <c r="F86" s="21" t="s">
        <v>40</v>
      </c>
      <c r="G86" s="21">
        <v>5.7870370073942468E-4</v>
      </c>
      <c r="H86" s="29" t="s">
        <v>222</v>
      </c>
      <c r="I86" s="38">
        <f>VLOOKUP(B86,raw_cutout_may!$A$2:$X1083,24,0)</f>
        <v>0</v>
      </c>
    </row>
    <row r="87" spans="1:9" hidden="1" x14ac:dyDescent="0.25">
      <c r="A87" s="13">
        <v>42509</v>
      </c>
      <c r="B87" s="19" t="s">
        <v>196</v>
      </c>
      <c r="C87" s="19">
        <v>4012</v>
      </c>
      <c r="D87" s="20">
        <v>42506.843784722223</v>
      </c>
      <c r="E87" s="20">
        <v>42506.861504629633</v>
      </c>
      <c r="F87" s="21" t="s">
        <v>62</v>
      </c>
      <c r="G87" s="21">
        <v>3.145833333110204E-2</v>
      </c>
      <c r="H87" s="29" t="s">
        <v>145</v>
      </c>
      <c r="I87" s="38">
        <f>VLOOKUP(B87,raw_cutout_may!$A$2:$X1084,24,0)</f>
        <v>1</v>
      </c>
    </row>
    <row r="88" spans="1:9" hidden="1" x14ac:dyDescent="0.25">
      <c r="A88" s="13">
        <v>42509</v>
      </c>
      <c r="B88" s="19" t="s">
        <v>197</v>
      </c>
      <c r="C88" s="19">
        <v>4030</v>
      </c>
      <c r="D88" s="20">
        <v>42506.853263888886</v>
      </c>
      <c r="E88" s="20">
        <v>42506.887986111113</v>
      </c>
      <c r="F88" s="21" t="s">
        <v>37</v>
      </c>
      <c r="G88" s="21">
        <v>3.4722222226264421E-2</v>
      </c>
      <c r="H88" s="29" t="s">
        <v>116</v>
      </c>
      <c r="I88" s="38">
        <f>VLOOKUP(B88,raw_cutout_may!$A$2:$X1085,24,0)</f>
        <v>0.5</v>
      </c>
    </row>
    <row r="89" spans="1:9" hidden="1" x14ac:dyDescent="0.25">
      <c r="A89" s="13">
        <v>42509</v>
      </c>
      <c r="B89" s="19" t="s">
        <v>198</v>
      </c>
      <c r="C89" s="19">
        <v>4023</v>
      </c>
      <c r="D89" s="20">
        <v>42506.893368055556</v>
      </c>
      <c r="E89" s="20">
        <v>42506.951365740744</v>
      </c>
      <c r="F89" s="21" t="s">
        <v>98</v>
      </c>
      <c r="G89" s="21">
        <v>5.7997685187729076E-2</v>
      </c>
      <c r="H89" s="29" t="s">
        <v>199</v>
      </c>
      <c r="I89" s="38">
        <f>VLOOKUP(B89,raw_cutout_may!$A$2:$X1086,24,0)</f>
        <v>1</v>
      </c>
    </row>
    <row r="90" spans="1:9" ht="30" x14ac:dyDescent="0.25">
      <c r="A90" s="13">
        <v>42509</v>
      </c>
      <c r="B90" s="19" t="s">
        <v>200</v>
      </c>
      <c r="C90" s="19">
        <v>4031</v>
      </c>
      <c r="D90" s="20">
        <v>42506.911226851851</v>
      </c>
      <c r="E90" s="20">
        <v>42506.962164351855</v>
      </c>
      <c r="F90" s="21" t="s">
        <v>52</v>
      </c>
      <c r="G90" s="21">
        <v>5.0937500003783498E-2</v>
      </c>
      <c r="H90" s="29" t="s">
        <v>201</v>
      </c>
      <c r="I90" s="38">
        <f>VLOOKUP(B90,raw_cutout_may!$A$2:$X1087,24,0)</f>
        <v>0</v>
      </c>
    </row>
    <row r="91" spans="1:9" hidden="1" x14ac:dyDescent="0.25">
      <c r="A91" s="13">
        <v>42509</v>
      </c>
      <c r="B91" s="19" t="s">
        <v>204</v>
      </c>
      <c r="C91" s="19">
        <v>4024</v>
      </c>
      <c r="D91" s="20">
        <v>42506.960497685184</v>
      </c>
      <c r="E91" s="20">
        <v>42506.985520833332</v>
      </c>
      <c r="F91" s="21" t="s">
        <v>98</v>
      </c>
      <c r="G91" s="21">
        <v>2.5023148147738539E-2</v>
      </c>
      <c r="H91" s="29" t="s">
        <v>205</v>
      </c>
      <c r="I91" s="38">
        <f>VLOOKUP(B91,raw_cutout_may!$A$2:$X1088,24,0)</f>
        <v>1</v>
      </c>
    </row>
    <row r="92" spans="1:9" hidden="1" x14ac:dyDescent="0.25">
      <c r="A92" s="13">
        <v>42509</v>
      </c>
      <c r="B92" s="19" t="s">
        <v>202</v>
      </c>
      <c r="C92" s="19">
        <v>4044</v>
      </c>
      <c r="D92" s="20">
        <v>42506.962384259263</v>
      </c>
      <c r="E92" s="20">
        <v>42506.999583333331</v>
      </c>
      <c r="F92" s="21" t="s">
        <v>71</v>
      </c>
      <c r="G92" s="21">
        <v>4.0034722216660157E-2</v>
      </c>
      <c r="H92" s="29" t="s">
        <v>203</v>
      </c>
      <c r="I92" s="38">
        <f>VLOOKUP(B92,raw_cutout_may!$A$2:$X1089,24,0)</f>
        <v>1</v>
      </c>
    </row>
    <row r="93" spans="1:9" x14ac:dyDescent="0.25">
      <c r="A93" s="13">
        <v>42509</v>
      </c>
      <c r="B93" s="19" t="s">
        <v>182</v>
      </c>
      <c r="C93" s="19">
        <v>4010</v>
      </c>
      <c r="D93" s="20">
        <v>42507.195775462962</v>
      </c>
      <c r="E93" s="20">
        <v>42507.208715277775</v>
      </c>
      <c r="F93" s="21" t="s">
        <v>101</v>
      </c>
      <c r="G93" s="21">
        <v>1.2939814812853001E-2</v>
      </c>
      <c r="H93" s="29" t="s">
        <v>183</v>
      </c>
      <c r="I93" s="38">
        <f>VLOOKUP(B93,raw_cutout_may!$A$2:$X1090,24,0)</f>
        <v>0</v>
      </c>
    </row>
    <row r="94" spans="1:9" ht="30" x14ac:dyDescent="0.25">
      <c r="A94" s="13">
        <v>42509</v>
      </c>
      <c r="B94" s="19" t="s">
        <v>184</v>
      </c>
      <c r="C94" s="19">
        <v>4026</v>
      </c>
      <c r="D94" s="20">
        <v>42507.214143518519</v>
      </c>
      <c r="E94" s="20">
        <v>42507.220416666663</v>
      </c>
      <c r="F94" s="21" t="s">
        <v>50</v>
      </c>
      <c r="G94" s="21">
        <v>6.2731481448281556E-3</v>
      </c>
      <c r="H94" s="29" t="s">
        <v>185</v>
      </c>
      <c r="I94" s="38">
        <f>VLOOKUP(B94,raw_cutout_may!$A$2:$X1091,24,0)</f>
        <v>0</v>
      </c>
    </row>
    <row r="95" spans="1:9" x14ac:dyDescent="0.25">
      <c r="A95" s="13">
        <v>42509</v>
      </c>
      <c r="B95" s="19" t="s">
        <v>186</v>
      </c>
      <c r="C95" s="19">
        <v>4024</v>
      </c>
      <c r="D95" s="20">
        <v>42507.321701388886</v>
      </c>
      <c r="E95" s="20">
        <v>42507.327534722222</v>
      </c>
      <c r="F95" s="21" t="s">
        <v>98</v>
      </c>
      <c r="G95" s="21">
        <v>5.8333333363407291E-3</v>
      </c>
      <c r="H95" s="29" t="s">
        <v>116</v>
      </c>
      <c r="I95" s="38">
        <f>VLOOKUP(B95,raw_cutout_may!$A$2:$X1092,24,0)</f>
        <v>0</v>
      </c>
    </row>
    <row r="96" spans="1:9" hidden="1" x14ac:dyDescent="0.25">
      <c r="A96" s="13">
        <v>42509</v>
      </c>
      <c r="B96" s="19" t="s">
        <v>187</v>
      </c>
      <c r="C96" s="19">
        <v>4009</v>
      </c>
      <c r="D96" s="20">
        <v>42507.390405092592</v>
      </c>
      <c r="E96" s="20">
        <v>42507.411238425928</v>
      </c>
      <c r="F96" s="21" t="s">
        <v>101</v>
      </c>
      <c r="G96" s="21">
        <v>2.4398148147156462E-2</v>
      </c>
      <c r="H96" s="29" t="s">
        <v>188</v>
      </c>
      <c r="I96" s="38">
        <f>VLOOKUP(B96,raw_cutout_may!$A$2:$X1093,24,0)</f>
        <v>1</v>
      </c>
    </row>
    <row r="97" spans="1:9" ht="45" hidden="1" x14ac:dyDescent="0.25">
      <c r="A97" s="13">
        <v>42509</v>
      </c>
      <c r="B97" s="19" t="s">
        <v>190</v>
      </c>
      <c r="C97" s="19">
        <v>4011</v>
      </c>
      <c r="D97" s="20">
        <v>42507.475972222222</v>
      </c>
      <c r="E97" s="20">
        <v>42507.489803240744</v>
      </c>
      <c r="F97" s="21" t="s">
        <v>62</v>
      </c>
      <c r="G97" s="21">
        <v>1.3831018521159422E-2</v>
      </c>
      <c r="H97" s="29" t="s">
        <v>191</v>
      </c>
      <c r="I97" s="38">
        <f>VLOOKUP(B97,raw_cutout_may!$A$2:$X1094,24,0)</f>
        <v>0.66666666666666663</v>
      </c>
    </row>
    <row r="98" spans="1:9" hidden="1" x14ac:dyDescent="0.25">
      <c r="A98" s="13">
        <v>42509</v>
      </c>
      <c r="B98" s="19" t="s">
        <v>189</v>
      </c>
      <c r="C98" s="19">
        <v>4010</v>
      </c>
      <c r="D98" s="20">
        <v>42507.510775462964</v>
      </c>
      <c r="E98" s="20">
        <v>42507.538715277777</v>
      </c>
      <c r="F98" s="21" t="s">
        <v>101</v>
      </c>
      <c r="G98" s="21">
        <v>2.7939814812270924E-2</v>
      </c>
      <c r="H98" s="29" t="s">
        <v>116</v>
      </c>
      <c r="I98" s="38">
        <f>VLOOKUP(B98,raw_cutout_may!$A$2:$X1095,24,0)</f>
        <v>1</v>
      </c>
    </row>
    <row r="99" spans="1:9" hidden="1" x14ac:dyDescent="0.25">
      <c r="A99" s="13">
        <v>42509</v>
      </c>
      <c r="B99" s="19" t="s">
        <v>192</v>
      </c>
      <c r="C99" s="19">
        <v>4024</v>
      </c>
      <c r="D99" s="20">
        <v>42507.696145833332</v>
      </c>
      <c r="E99" s="20">
        <v>42507.720509259256</v>
      </c>
      <c r="F99" s="21" t="s">
        <v>98</v>
      </c>
      <c r="G99" s="21">
        <v>3.1863425923802424E-2</v>
      </c>
      <c r="H99" s="29" t="s">
        <v>193</v>
      </c>
      <c r="I99" s="38">
        <f>VLOOKUP(B99,raw_cutout_may!$A$2:$X1096,24,0)</f>
        <v>1</v>
      </c>
    </row>
    <row r="100" spans="1:9" hidden="1" x14ac:dyDescent="0.25">
      <c r="A100" s="13">
        <v>42509</v>
      </c>
      <c r="B100" s="19" t="s">
        <v>194</v>
      </c>
      <c r="C100" s="19">
        <v>4012</v>
      </c>
      <c r="D100" s="20">
        <v>42508.055243055554</v>
      </c>
      <c r="E100" s="20">
        <v>42508.086655092593</v>
      </c>
      <c r="F100" s="21" t="s">
        <v>62</v>
      </c>
      <c r="G100" s="21">
        <v>3.1412037038535345E-2</v>
      </c>
      <c r="H100" s="29" t="s">
        <v>195</v>
      </c>
      <c r="I100" s="38">
        <f>VLOOKUP(B100,raw_cutout_may!$A$2:$X1097,24,0)</f>
        <v>1</v>
      </c>
    </row>
    <row r="101" spans="1:9" ht="30" hidden="1" x14ac:dyDescent="0.25">
      <c r="A101" s="13">
        <v>42509</v>
      </c>
      <c r="B101" s="19" t="s">
        <v>171</v>
      </c>
      <c r="C101" s="19">
        <v>4044</v>
      </c>
      <c r="D101" s="20">
        <v>42508.214363425926</v>
      </c>
      <c r="E101" s="20">
        <v>42508.236793981479</v>
      </c>
      <c r="F101" s="21" t="s">
        <v>71</v>
      </c>
      <c r="G101" s="21">
        <v>2.2430555553000886E-2</v>
      </c>
      <c r="H101" s="29" t="s">
        <v>172</v>
      </c>
      <c r="I101" s="38">
        <f>VLOOKUP(B101,raw_cutout_may!$A$2:$X1098,24,0)</f>
        <v>1</v>
      </c>
    </row>
    <row r="102" spans="1:9" ht="45" x14ac:dyDescent="0.25">
      <c r="A102" s="13">
        <v>42509</v>
      </c>
      <c r="B102" s="19" t="s">
        <v>179</v>
      </c>
      <c r="C102" s="19">
        <v>4042</v>
      </c>
      <c r="D102" s="20">
        <v>42508.430092592593</v>
      </c>
      <c r="E102" s="20">
        <v>42508.437395833331</v>
      </c>
      <c r="F102" s="21" t="s">
        <v>156</v>
      </c>
      <c r="G102" s="21">
        <v>7.3032407381106168E-3</v>
      </c>
      <c r="H102" s="29" t="s">
        <v>180</v>
      </c>
      <c r="I102" s="38">
        <f>VLOOKUP(B102,raw_cutout_may!$A$2:$X1099,24,0)</f>
        <v>0</v>
      </c>
    </row>
    <row r="103" spans="1:9" ht="30" hidden="1" x14ac:dyDescent="0.25">
      <c r="A103" s="13">
        <v>42509</v>
      </c>
      <c r="B103" s="19" t="s">
        <v>175</v>
      </c>
      <c r="C103" s="19">
        <v>4023</v>
      </c>
      <c r="D103" s="20">
        <v>42508.438437500001</v>
      </c>
      <c r="E103" s="20">
        <v>42508.464363425926</v>
      </c>
      <c r="F103" s="21" t="s">
        <v>98</v>
      </c>
      <c r="G103" s="21">
        <v>3.3773148148611654E-2</v>
      </c>
      <c r="H103" s="29" t="s">
        <v>176</v>
      </c>
      <c r="I103" s="38">
        <f>VLOOKUP(B103,raw_cutout_may!$A$2:$X1100,24,0)</f>
        <v>0.25</v>
      </c>
    </row>
    <row r="104" spans="1:9" ht="30" x14ac:dyDescent="0.25">
      <c r="A104" s="13">
        <v>42509</v>
      </c>
      <c r="B104" s="19" t="s">
        <v>177</v>
      </c>
      <c r="C104" s="19">
        <v>4026</v>
      </c>
      <c r="D104" s="20">
        <v>42508.482071759259</v>
      </c>
      <c r="E104" s="20">
        <v>42508.486967592595</v>
      </c>
      <c r="F104" s="21" t="s">
        <v>50</v>
      </c>
      <c r="G104" s="21">
        <v>2.5937500002328306E-2</v>
      </c>
      <c r="H104" s="29" t="s">
        <v>178</v>
      </c>
      <c r="I104" s="38">
        <f>VLOOKUP(B104,raw_cutout_may!$A$2:$X1101,24,0)</f>
        <v>0</v>
      </c>
    </row>
    <row r="105" spans="1:9" ht="30" hidden="1" x14ac:dyDescent="0.25">
      <c r="A105" s="13">
        <v>42509</v>
      </c>
      <c r="B105" s="19" t="s">
        <v>181</v>
      </c>
      <c r="C105" s="19">
        <v>4043</v>
      </c>
      <c r="D105" s="20">
        <v>42508.496354166666</v>
      </c>
      <c r="E105" s="20">
        <v>42508.520277777781</v>
      </c>
      <c r="F105" s="21" t="s">
        <v>71</v>
      </c>
      <c r="G105" s="21">
        <v>2.7743055557948537E-2</v>
      </c>
      <c r="H105" s="29" t="s">
        <v>174</v>
      </c>
      <c r="I105" s="38">
        <f>VLOOKUP(B105,raw_cutout_may!$A$2:$X1102,24,0)</f>
        <v>0.25</v>
      </c>
    </row>
    <row r="106" spans="1:9" ht="30" hidden="1" x14ac:dyDescent="0.25">
      <c r="A106" s="13">
        <v>42509</v>
      </c>
      <c r="B106" s="19" t="s">
        <v>173</v>
      </c>
      <c r="C106" s="19">
        <v>4019</v>
      </c>
      <c r="D106" s="20">
        <v>42508.508020833331</v>
      </c>
      <c r="E106" s="20">
        <v>42508.533310185187</v>
      </c>
      <c r="F106" s="21" t="s">
        <v>34</v>
      </c>
      <c r="G106" s="21">
        <v>2.5289351855462883E-2</v>
      </c>
      <c r="H106" s="29" t="s">
        <v>174</v>
      </c>
      <c r="I106" s="38">
        <f>VLOOKUP(B106,raw_cutout_may!$A$2:$X1103,24,0)</f>
        <v>0.25</v>
      </c>
    </row>
    <row r="107" spans="1:9" ht="30" hidden="1" x14ac:dyDescent="0.25">
      <c r="A107" s="13">
        <v>42509</v>
      </c>
      <c r="B107" s="19" t="s">
        <v>153</v>
      </c>
      <c r="C107" s="19">
        <v>4040</v>
      </c>
      <c r="D107" s="20">
        <v>42509.33153935185</v>
      </c>
      <c r="E107" s="20">
        <v>42509.354375000003</v>
      </c>
      <c r="F107" s="21" t="s">
        <v>94</v>
      </c>
      <c r="G107" s="21">
        <v>2.2835648152977228E-2</v>
      </c>
      <c r="H107" s="29" t="s">
        <v>154</v>
      </c>
      <c r="I107" s="38">
        <f>VLOOKUP(B107,raw_cutout_may!$A$2:$X1104,24,0)</f>
        <v>1</v>
      </c>
    </row>
    <row r="108" spans="1:9" hidden="1" x14ac:dyDescent="0.25">
      <c r="A108" s="13">
        <v>42509</v>
      </c>
      <c r="B108" s="19" t="s">
        <v>155</v>
      </c>
      <c r="C108" s="19">
        <v>4041</v>
      </c>
      <c r="D108" s="20">
        <v>42509.409386574072</v>
      </c>
      <c r="E108" s="20">
        <v>42509.429212962961</v>
      </c>
      <c r="F108" s="21" t="s">
        <v>156</v>
      </c>
      <c r="G108" s="21">
        <v>1.9826388888759539E-2</v>
      </c>
      <c r="H108" s="29" t="s">
        <v>116</v>
      </c>
      <c r="I108" s="38">
        <f>VLOOKUP(B108,raw_cutout_may!$A$2:$X1105,24,0)</f>
        <v>0.16666666666666666</v>
      </c>
    </row>
    <row r="109" spans="1:9" x14ac:dyDescent="0.25">
      <c r="A109" s="13">
        <v>42509</v>
      </c>
      <c r="B109" s="19" t="s">
        <v>157</v>
      </c>
      <c r="C109" s="19">
        <v>4030</v>
      </c>
      <c r="D109" s="20">
        <v>42509.496319444443</v>
      </c>
      <c r="E109" s="20">
        <v>42509.497974537036</v>
      </c>
      <c r="F109" s="21" t="s">
        <v>37</v>
      </c>
      <c r="G109" s="21">
        <v>1.6550925938645378E-3</v>
      </c>
      <c r="H109" s="29" t="s">
        <v>116</v>
      </c>
      <c r="I109" s="38">
        <f>VLOOKUP(B109,raw_cutout_may!$A$2:$X1106,24,0)</f>
        <v>0</v>
      </c>
    </row>
    <row r="110" spans="1:9" x14ac:dyDescent="0.25">
      <c r="A110" s="13">
        <v>42509</v>
      </c>
      <c r="B110" s="19" t="s">
        <v>158</v>
      </c>
      <c r="C110" s="19">
        <v>4039</v>
      </c>
      <c r="D110" s="20">
        <v>42509.516701388886</v>
      </c>
      <c r="E110" s="20">
        <v>42509.535925925928</v>
      </c>
      <c r="F110" s="21" t="s">
        <v>94</v>
      </c>
      <c r="G110" s="21">
        <v>3.6631944443797693E-2</v>
      </c>
      <c r="H110" s="29" t="s">
        <v>159</v>
      </c>
      <c r="I110" s="38">
        <f>VLOOKUP(B110,raw_cutout_may!$A$2:$X1107,24,0)</f>
        <v>0</v>
      </c>
    </row>
    <row r="111" spans="1:9" ht="30" x14ac:dyDescent="0.25">
      <c r="A111" s="13">
        <v>42509</v>
      </c>
      <c r="B111" s="19" t="s">
        <v>160</v>
      </c>
      <c r="C111" s="19">
        <v>4032</v>
      </c>
      <c r="D111" s="20">
        <v>42509.554594907408</v>
      </c>
      <c r="E111" s="20">
        <v>42509.568252314813</v>
      </c>
      <c r="F111" s="21" t="s">
        <v>52</v>
      </c>
      <c r="G111" s="21">
        <v>2.8831018513301387E-2</v>
      </c>
      <c r="H111" s="29" t="s">
        <v>161</v>
      </c>
      <c r="I111" s="38">
        <f>VLOOKUP(B111,raw_cutout_may!$A$2:$X1108,24,0)</f>
        <v>0</v>
      </c>
    </row>
    <row r="112" spans="1:9" x14ac:dyDescent="0.25">
      <c r="A112" s="13">
        <v>42509</v>
      </c>
      <c r="B112" s="19" t="s">
        <v>162</v>
      </c>
      <c r="C112" s="19">
        <v>4041</v>
      </c>
      <c r="D112" s="20">
        <v>42509.569027777776</v>
      </c>
      <c r="E112" s="20">
        <v>42509.570833333331</v>
      </c>
      <c r="F112" s="21" t="s">
        <v>156</v>
      </c>
      <c r="G112" s="21">
        <v>1.8055555556202307E-3</v>
      </c>
      <c r="H112" s="29" t="s">
        <v>116</v>
      </c>
      <c r="I112" s="38">
        <f>VLOOKUP(B112,raw_cutout_may!$A$2:$X1109,24,0)</f>
        <v>0</v>
      </c>
    </row>
    <row r="113" spans="1:9" hidden="1" x14ac:dyDescent="0.25">
      <c r="A113" s="13">
        <v>42509</v>
      </c>
      <c r="B113" s="19" t="s">
        <v>164</v>
      </c>
      <c r="C113" s="19">
        <v>4011</v>
      </c>
      <c r="D113" s="20">
        <v>42509.586909722224</v>
      </c>
      <c r="E113" s="20">
        <v>42509.601655092592</v>
      </c>
      <c r="F113" s="21" t="s">
        <v>62</v>
      </c>
      <c r="G113" s="21">
        <v>3.103009258484235E-2</v>
      </c>
      <c r="H113" s="29" t="s">
        <v>116</v>
      </c>
      <c r="I113" s="38">
        <f>VLOOKUP(B113,raw_cutout_may!$A$2:$X1110,24,0)</f>
        <v>0.33333333333333331</v>
      </c>
    </row>
    <row r="114" spans="1:9" x14ac:dyDescent="0.25">
      <c r="A114" s="13">
        <v>42509</v>
      </c>
      <c r="B114" s="19" t="s">
        <v>163</v>
      </c>
      <c r="C114" s="19">
        <v>4023</v>
      </c>
      <c r="D114" s="20">
        <v>42509.62159722222</v>
      </c>
      <c r="E114" s="20">
        <v>42509.623368055552</v>
      </c>
      <c r="F114" s="21" t="s">
        <v>98</v>
      </c>
      <c r="G114" s="21">
        <v>1.7708333325572312E-3</v>
      </c>
      <c r="H114" s="29" t="s">
        <v>116</v>
      </c>
      <c r="I114" s="38">
        <f>VLOOKUP(B114,raw_cutout_may!$A$2:$X1111,24,0)</f>
        <v>0</v>
      </c>
    </row>
    <row r="115" spans="1:9" hidden="1" x14ac:dyDescent="0.25">
      <c r="A115" s="13">
        <v>42509</v>
      </c>
      <c r="B115" s="19" t="s">
        <v>165</v>
      </c>
      <c r="C115" s="19">
        <v>4042</v>
      </c>
      <c r="D115" s="20">
        <v>42509.694004629629</v>
      </c>
      <c r="E115" s="20">
        <v>42509.71675925926</v>
      </c>
      <c r="F115" s="21" t="s">
        <v>156</v>
      </c>
      <c r="G115" s="21">
        <v>2.2754629630071577E-2</v>
      </c>
      <c r="H115" s="29" t="s">
        <v>166</v>
      </c>
      <c r="I115" s="38">
        <f>VLOOKUP(B115,raw_cutout_may!$A$2:$X1112,24,0)</f>
        <v>1</v>
      </c>
    </row>
    <row r="116" spans="1:9" x14ac:dyDescent="0.25">
      <c r="A116" s="13">
        <v>42509</v>
      </c>
      <c r="B116" s="19" t="s">
        <v>167</v>
      </c>
      <c r="C116" s="19">
        <v>4030</v>
      </c>
      <c r="D116" s="20">
        <v>42509.734583333331</v>
      </c>
      <c r="E116" s="20">
        <v>42509.738842592589</v>
      </c>
      <c r="F116" s="21" t="s">
        <v>37</v>
      </c>
      <c r="G116" s="21">
        <v>4.2592592581058852E-3</v>
      </c>
      <c r="H116" s="29" t="s">
        <v>116</v>
      </c>
      <c r="I116" s="38">
        <f>VLOOKUP(B116,raw_cutout_may!$A$2:$X1113,24,0)</f>
        <v>0</v>
      </c>
    </row>
    <row r="117" spans="1:9" hidden="1" x14ac:dyDescent="0.25">
      <c r="A117" s="13">
        <v>42509</v>
      </c>
      <c r="B117" s="19" t="s">
        <v>168</v>
      </c>
      <c r="C117" s="19">
        <v>4032</v>
      </c>
      <c r="D117" s="20">
        <v>42509.785717592589</v>
      </c>
      <c r="E117" s="20">
        <v>42509.817488425928</v>
      </c>
      <c r="F117" s="21" t="s">
        <v>52</v>
      </c>
      <c r="G117" s="21">
        <v>3.145833333110204E-2</v>
      </c>
      <c r="H117" s="29" t="s">
        <v>169</v>
      </c>
      <c r="I117" s="38">
        <f>VLOOKUP(B117,raw_cutout_may!$A$2:$X1114,24,0)</f>
        <v>1</v>
      </c>
    </row>
    <row r="118" spans="1:9" x14ac:dyDescent="0.25">
      <c r="A118" s="13">
        <v>42509</v>
      </c>
      <c r="B118" s="19" t="s">
        <v>170</v>
      </c>
      <c r="C118" s="19">
        <v>4039</v>
      </c>
      <c r="D118" s="20">
        <v>42509.826342592591</v>
      </c>
      <c r="E118" s="20">
        <v>42509.826342592591</v>
      </c>
      <c r="F118" s="21" t="s">
        <v>94</v>
      </c>
      <c r="G118" s="21">
        <v>0</v>
      </c>
      <c r="H118" s="29" t="s">
        <v>116</v>
      </c>
      <c r="I118" s="38">
        <f>VLOOKUP(B118,raw_cutout_may!$A$2:$X1115,24,0)</f>
        <v>0</v>
      </c>
    </row>
    <row r="119" spans="1:9" hidden="1" x14ac:dyDescent="0.25">
      <c r="A119" s="13">
        <v>42516</v>
      </c>
      <c r="B119" s="19" t="s">
        <v>248</v>
      </c>
      <c r="C119" s="19">
        <v>4011</v>
      </c>
      <c r="D119" s="20">
        <v>42510.177534722221</v>
      </c>
      <c r="E119" s="20">
        <v>42510.19809027778</v>
      </c>
      <c r="F119" s="21" t="s">
        <v>62</v>
      </c>
      <c r="G119" s="21">
        <v>2.0555555558530614E-2</v>
      </c>
      <c r="H119" s="29" t="s">
        <v>249</v>
      </c>
      <c r="I119" s="38">
        <f>VLOOKUP(B119,raw_cutout_may!$A$2:$X1116,24,0)</f>
        <v>1</v>
      </c>
    </row>
    <row r="120" spans="1:9" ht="30" x14ac:dyDescent="0.25">
      <c r="A120" s="13">
        <v>42516</v>
      </c>
      <c r="B120" s="19" t="s">
        <v>250</v>
      </c>
      <c r="C120" s="19">
        <v>4010</v>
      </c>
      <c r="D120" s="20">
        <v>42510.216180555559</v>
      </c>
      <c r="E120" s="20">
        <v>42510.244027777779</v>
      </c>
      <c r="F120" s="21" t="s">
        <v>101</v>
      </c>
      <c r="G120" s="21">
        <v>2.7847222219861578E-2</v>
      </c>
      <c r="H120" s="29" t="s">
        <v>251</v>
      </c>
      <c r="I120" s="38">
        <f>VLOOKUP(B120,raw_cutout_may!$A$2:$X1117,24,0)</f>
        <v>0</v>
      </c>
    </row>
    <row r="121" spans="1:9" x14ac:dyDescent="0.25">
      <c r="A121" s="13">
        <v>42516</v>
      </c>
      <c r="B121" s="19" t="s">
        <v>252</v>
      </c>
      <c r="C121" s="19">
        <v>4041</v>
      </c>
      <c r="D121" s="20">
        <v>42510.296736111108</v>
      </c>
      <c r="E121" s="20">
        <v>42510.297881944447</v>
      </c>
      <c r="F121" s="21" t="s">
        <v>156</v>
      </c>
      <c r="G121" s="21">
        <v>1.1458333392511122E-3</v>
      </c>
      <c r="H121" s="29" t="s">
        <v>116</v>
      </c>
      <c r="I121" s="38">
        <f>VLOOKUP(B121,raw_cutout_may!$A$2:$X1118,24,0)</f>
        <v>0</v>
      </c>
    </row>
    <row r="122" spans="1:9" hidden="1" x14ac:dyDescent="0.25">
      <c r="A122" s="13">
        <v>42516</v>
      </c>
      <c r="B122" s="19" t="s">
        <v>253</v>
      </c>
      <c r="C122" s="19">
        <v>4012</v>
      </c>
      <c r="D122" s="20">
        <v>42510.501817129632</v>
      </c>
      <c r="E122" s="20">
        <v>42510.528680555559</v>
      </c>
      <c r="F122" s="21" t="s">
        <v>62</v>
      </c>
      <c r="G122" s="21">
        <v>2.6863425926421769E-2</v>
      </c>
      <c r="H122" s="29" t="s">
        <v>183</v>
      </c>
      <c r="I122" s="38">
        <f>VLOOKUP(B122,raw_cutout_may!$A$2:$X1119,24,0)</f>
        <v>0.66666666666666663</v>
      </c>
    </row>
    <row r="123" spans="1:9" x14ac:dyDescent="0.25">
      <c r="A123" s="13">
        <v>42516</v>
      </c>
      <c r="B123" s="19" t="s">
        <v>254</v>
      </c>
      <c r="C123" s="19">
        <v>4018</v>
      </c>
      <c r="D123" s="20">
        <v>42510.523738425924</v>
      </c>
      <c r="E123" s="20">
        <v>42510.529872685183</v>
      </c>
      <c r="F123" s="21" t="s">
        <v>68</v>
      </c>
      <c r="G123" s="21">
        <v>6.1342592598521151E-3</v>
      </c>
      <c r="H123" s="29" t="s">
        <v>255</v>
      </c>
      <c r="I123" s="38">
        <f>VLOOKUP(B123,raw_cutout_may!$A$2:$X1120,24,0)</f>
        <v>0</v>
      </c>
    </row>
    <row r="124" spans="1:9" ht="30" hidden="1" x14ac:dyDescent="0.25">
      <c r="A124" s="13">
        <v>42516</v>
      </c>
      <c r="B124" s="19" t="s">
        <v>256</v>
      </c>
      <c r="C124" s="19">
        <v>4043</v>
      </c>
      <c r="D124" s="20">
        <v>42510.756620370368</v>
      </c>
      <c r="E124" s="20">
        <v>42510.781284722223</v>
      </c>
      <c r="F124" s="21" t="s">
        <v>71</v>
      </c>
      <c r="G124" s="21">
        <v>2.4664351854880806E-2</v>
      </c>
      <c r="H124" s="29" t="s">
        <v>257</v>
      </c>
      <c r="I124" s="38">
        <f>VLOOKUP(B124,raw_cutout_may!$A$2:$X1121,24,0)</f>
        <v>0.25</v>
      </c>
    </row>
    <row r="125" spans="1:9" ht="30" hidden="1" x14ac:dyDescent="0.25">
      <c r="A125" s="13">
        <v>42516</v>
      </c>
      <c r="B125" s="19" t="s">
        <v>258</v>
      </c>
      <c r="C125" s="19">
        <v>4037</v>
      </c>
      <c r="D125" s="20">
        <v>42510.76767361111</v>
      </c>
      <c r="E125" s="20">
        <v>42510.786319444444</v>
      </c>
      <c r="F125" s="21" t="s">
        <v>44</v>
      </c>
      <c r="G125" s="21">
        <v>1.8645833333721384E-2</v>
      </c>
      <c r="H125" s="29" t="s">
        <v>257</v>
      </c>
      <c r="I125" s="38">
        <f>VLOOKUP(B125,raw_cutout_may!$A$2:$X1122,24,0)</f>
        <v>0.25</v>
      </c>
    </row>
    <row r="126" spans="1:9" x14ac:dyDescent="0.25">
      <c r="A126" s="13">
        <v>42516</v>
      </c>
      <c r="B126" s="19" t="s">
        <v>259</v>
      </c>
      <c r="C126" s="19">
        <v>4007</v>
      </c>
      <c r="D126" s="20">
        <v>42510.815972222219</v>
      </c>
      <c r="E126" s="20">
        <v>42510.817071759258</v>
      </c>
      <c r="F126" s="21" t="s">
        <v>40</v>
      </c>
      <c r="G126" s="21">
        <v>1.0995370394084603E-3</v>
      </c>
      <c r="H126" s="29" t="s">
        <v>116</v>
      </c>
      <c r="I126" s="38">
        <f>VLOOKUP(B126,raw_cutout_may!$A$2:$X1123,24,0)</f>
        <v>0</v>
      </c>
    </row>
    <row r="127" spans="1:9" x14ac:dyDescent="0.25">
      <c r="A127" s="13">
        <v>42516</v>
      </c>
      <c r="B127" s="19" t="s">
        <v>260</v>
      </c>
      <c r="C127" s="19">
        <v>4020</v>
      </c>
      <c r="D127" s="20">
        <v>42511.20890046296</v>
      </c>
      <c r="E127" s="20">
        <v>42511.209976851853</v>
      </c>
      <c r="F127" s="21" t="s">
        <v>34</v>
      </c>
      <c r="G127" s="21">
        <v>1.0763888931251131E-3</v>
      </c>
      <c r="H127" s="29" t="s">
        <v>116</v>
      </c>
      <c r="I127" s="38">
        <f>VLOOKUP(B127,raw_cutout_may!$A$2:$X1124,24,0)</f>
        <v>0</v>
      </c>
    </row>
    <row r="128" spans="1:9" ht="30" hidden="1" x14ac:dyDescent="0.25">
      <c r="A128" s="13">
        <v>42516</v>
      </c>
      <c r="B128" s="19" t="s">
        <v>261</v>
      </c>
      <c r="C128" s="19">
        <v>4002</v>
      </c>
      <c r="D128" s="20">
        <v>42511.238611111112</v>
      </c>
      <c r="E128" s="20">
        <v>42511.264085648145</v>
      </c>
      <c r="F128" s="21" t="s">
        <v>262</v>
      </c>
      <c r="G128" s="21">
        <v>2.5474537033005618E-2</v>
      </c>
      <c r="H128" s="29" t="s">
        <v>263</v>
      </c>
      <c r="I128" s="38">
        <f>VLOOKUP(B128,raw_cutout_may!$A$2:$X1125,24,0)</f>
        <v>1</v>
      </c>
    </row>
    <row r="129" spans="1:9" hidden="1" x14ac:dyDescent="0.25">
      <c r="A129" s="13">
        <v>42516</v>
      </c>
      <c r="B129" s="19" t="s">
        <v>264</v>
      </c>
      <c r="C129" s="19">
        <v>4020</v>
      </c>
      <c r="D129" s="20">
        <v>42511.319398148145</v>
      </c>
      <c r="E129" s="20">
        <v>42511.345543981479</v>
      </c>
      <c r="F129" s="21" t="s">
        <v>34</v>
      </c>
      <c r="G129" s="21">
        <v>2.6145833333430346E-2</v>
      </c>
      <c r="H129" s="29" t="s">
        <v>265</v>
      </c>
      <c r="I129" s="38">
        <f>VLOOKUP(B129,raw_cutout_may!$A$2:$X1126,24,0)</f>
        <v>1</v>
      </c>
    </row>
    <row r="130" spans="1:9" hidden="1" x14ac:dyDescent="0.25">
      <c r="A130" s="13">
        <v>42516</v>
      </c>
      <c r="B130" s="19" t="s">
        <v>266</v>
      </c>
      <c r="C130" s="19">
        <v>4044</v>
      </c>
      <c r="D130" s="20">
        <v>42511.324108796296</v>
      </c>
      <c r="E130" s="20">
        <v>42511.331423611111</v>
      </c>
      <c r="F130" s="21" t="s">
        <v>71</v>
      </c>
      <c r="G130" s="21">
        <v>7.3148148148902692E-3</v>
      </c>
      <c r="H130" s="29" t="s">
        <v>116</v>
      </c>
      <c r="I130" s="38">
        <f>VLOOKUP(B130,raw_cutout_may!$A$2:$X1127,24,0)</f>
        <v>0.41666666666666669</v>
      </c>
    </row>
    <row r="131" spans="1:9" x14ac:dyDescent="0.25">
      <c r="A131" s="13">
        <v>42516</v>
      </c>
      <c r="B131" s="19" t="s">
        <v>267</v>
      </c>
      <c r="C131" s="19">
        <v>4013</v>
      </c>
      <c r="D131" s="20">
        <v>42511.383726851855</v>
      </c>
      <c r="E131" s="20">
        <v>42511.383773148147</v>
      </c>
      <c r="F131" s="21" t="s">
        <v>58</v>
      </c>
      <c r="G131" s="21">
        <v>4.6296292566694319E-5</v>
      </c>
      <c r="H131" s="29" t="s">
        <v>116</v>
      </c>
      <c r="I131" s="38">
        <f>VLOOKUP(B131,raw_cutout_may!$A$2:$X1128,24,0)</f>
        <v>0</v>
      </c>
    </row>
    <row r="132" spans="1:9" hidden="1" x14ac:dyDescent="0.25">
      <c r="A132" s="13">
        <v>42516</v>
      </c>
      <c r="B132" s="19" t="s">
        <v>268</v>
      </c>
      <c r="C132" s="19">
        <v>4026</v>
      </c>
      <c r="D132" s="20">
        <v>42511.397453703707</v>
      </c>
      <c r="E132" s="20">
        <v>42511.398506944446</v>
      </c>
      <c r="F132" s="21" t="s">
        <v>50</v>
      </c>
      <c r="G132" s="21">
        <v>1.0532407395658083E-3</v>
      </c>
      <c r="H132" s="29" t="s">
        <v>116</v>
      </c>
      <c r="I132" s="38">
        <f>VLOOKUP(B132,raw_cutout_may!$A$2:$X1129,24,0)</f>
        <v>1</v>
      </c>
    </row>
    <row r="133" spans="1:9" hidden="1" x14ac:dyDescent="0.25">
      <c r="A133" s="13">
        <v>42516</v>
      </c>
      <c r="B133" s="19" t="s">
        <v>269</v>
      </c>
      <c r="C133" s="19">
        <v>4023</v>
      </c>
      <c r="D133" s="20">
        <v>42511.510266203702</v>
      </c>
      <c r="E133" s="20">
        <v>42511.527673611112</v>
      </c>
      <c r="F133" s="21" t="s">
        <v>98</v>
      </c>
      <c r="G133" s="21">
        <v>1.7407407409336884E-2</v>
      </c>
      <c r="H133" s="29" t="s">
        <v>270</v>
      </c>
      <c r="I133" s="38">
        <f>VLOOKUP(B133,raw_cutout_may!$A$2:$X1130,24,0)</f>
        <v>1</v>
      </c>
    </row>
    <row r="134" spans="1:9" hidden="1" x14ac:dyDescent="0.25">
      <c r="A134" s="13">
        <v>42516</v>
      </c>
      <c r="B134" s="19" t="s">
        <v>271</v>
      </c>
      <c r="C134" s="19">
        <v>4025</v>
      </c>
      <c r="D134" s="20">
        <v>42511.517939814818</v>
      </c>
      <c r="E134" s="20">
        <v>42511.579456018517</v>
      </c>
      <c r="F134" s="21" t="s">
        <v>50</v>
      </c>
      <c r="G134" s="21">
        <v>6.1516203699284233E-2</v>
      </c>
      <c r="H134" s="29" t="s">
        <v>272</v>
      </c>
      <c r="I134" s="38">
        <f>VLOOKUP(B134,raw_cutout_may!$A$2:$X1131,24,0)</f>
        <v>0.41666666666666669</v>
      </c>
    </row>
    <row r="135" spans="1:9" ht="30" hidden="1" x14ac:dyDescent="0.25">
      <c r="A135" s="13">
        <v>42516</v>
      </c>
      <c r="B135" s="19" t="s">
        <v>273</v>
      </c>
      <c r="C135" s="19">
        <v>4002</v>
      </c>
      <c r="D135" s="20">
        <v>42511.547303240739</v>
      </c>
      <c r="E135" s="20">
        <v>42511.550451388888</v>
      </c>
      <c r="F135" s="21" t="s">
        <v>262</v>
      </c>
      <c r="G135" s="21">
        <v>3.1481481491937302E-3</v>
      </c>
      <c r="H135" s="29" t="s">
        <v>274</v>
      </c>
      <c r="I135" s="38">
        <f>VLOOKUP(B135,raw_cutout_may!$A$2:$X1132,24,0)</f>
        <v>1</v>
      </c>
    </row>
    <row r="136" spans="1:9" ht="30" x14ac:dyDescent="0.25">
      <c r="A136" s="13">
        <v>42516</v>
      </c>
      <c r="B136" s="19" t="s">
        <v>275</v>
      </c>
      <c r="C136" s="19">
        <v>4001</v>
      </c>
      <c r="D136" s="20">
        <v>42511.553449074076</v>
      </c>
      <c r="E136" s="20">
        <v>42511.559421296297</v>
      </c>
      <c r="F136" s="21" t="s">
        <v>262</v>
      </c>
      <c r="G136" s="21">
        <v>5.9722222213167697E-3</v>
      </c>
      <c r="H136" s="29" t="s">
        <v>274</v>
      </c>
      <c r="I136" s="38">
        <f>VLOOKUP(B136,raw_cutout_may!$A$2:$X1133,24,0)</f>
        <v>0</v>
      </c>
    </row>
    <row r="137" spans="1:9" ht="30" hidden="1" x14ac:dyDescent="0.25">
      <c r="A137" s="13">
        <v>42516</v>
      </c>
      <c r="B137" s="19" t="s">
        <v>276</v>
      </c>
      <c r="C137" s="19">
        <v>4020</v>
      </c>
      <c r="D137" s="20">
        <v>42511.606377314813</v>
      </c>
      <c r="E137" s="20">
        <v>42511.635682870372</v>
      </c>
      <c r="F137" s="21" t="s">
        <v>34</v>
      </c>
      <c r="G137" s="21">
        <v>2.9305555559403729E-2</v>
      </c>
      <c r="H137" s="29" t="s">
        <v>277</v>
      </c>
      <c r="I137" s="38">
        <f>VLOOKUP(B137,raw_cutout_may!$A$2:$X1134,24,0)</f>
        <v>1</v>
      </c>
    </row>
    <row r="138" spans="1:9" hidden="1" x14ac:dyDescent="0.25">
      <c r="A138" s="13">
        <v>42516</v>
      </c>
      <c r="B138" s="19" t="s">
        <v>278</v>
      </c>
      <c r="C138" s="19">
        <v>4026</v>
      </c>
      <c r="D138" s="20">
        <v>42511.609189814815</v>
      </c>
      <c r="E138" s="20">
        <v>42511.630115740743</v>
      </c>
      <c r="F138" s="21" t="s">
        <v>50</v>
      </c>
      <c r="G138" s="21">
        <v>2.0925925928167999E-2</v>
      </c>
      <c r="H138" s="29" t="s">
        <v>272</v>
      </c>
      <c r="I138" s="38">
        <f>VLOOKUP(B138,raw_cutout_may!$A$2:$X1135,24,0)</f>
        <v>0.5</v>
      </c>
    </row>
    <row r="139" spans="1:9" ht="30" hidden="1" x14ac:dyDescent="0.25">
      <c r="A139" s="13">
        <v>42516</v>
      </c>
      <c r="B139" s="19" t="s">
        <v>279</v>
      </c>
      <c r="C139" s="19">
        <v>4023</v>
      </c>
      <c r="D139" s="20">
        <v>42511.721979166665</v>
      </c>
      <c r="E139" s="20">
        <v>42511.742939814816</v>
      </c>
      <c r="F139" s="21" t="s">
        <v>98</v>
      </c>
      <c r="G139" s="21">
        <v>2.0960648151230998E-2</v>
      </c>
      <c r="H139" s="29" t="s">
        <v>280</v>
      </c>
      <c r="I139" s="38">
        <f>VLOOKUP(B139,raw_cutout_may!$A$2:$X1136,24,0)</f>
        <v>0.25</v>
      </c>
    </row>
    <row r="140" spans="1:9" hidden="1" x14ac:dyDescent="0.25">
      <c r="A140" s="13">
        <v>42516</v>
      </c>
      <c r="B140" s="19" t="s">
        <v>281</v>
      </c>
      <c r="C140" s="19">
        <v>4025</v>
      </c>
      <c r="D140" s="20">
        <v>42511.972743055558</v>
      </c>
      <c r="E140" s="20">
        <v>42511.986817129633</v>
      </c>
      <c r="F140" s="21" t="s">
        <v>50</v>
      </c>
      <c r="G140" s="21">
        <v>1.4074074075324461E-2</v>
      </c>
      <c r="H140" s="29" t="s">
        <v>116</v>
      </c>
      <c r="I140" s="38">
        <f>VLOOKUP(B140,raw_cutout_may!$A$2:$X1137,24,0)</f>
        <v>0.25</v>
      </c>
    </row>
    <row r="141" spans="1:9" x14ac:dyDescent="0.25">
      <c r="A141" s="13">
        <v>42516</v>
      </c>
      <c r="B141" s="19" t="s">
        <v>282</v>
      </c>
      <c r="C141" s="19">
        <v>4027</v>
      </c>
      <c r="D141" s="20">
        <v>42512.463194444441</v>
      </c>
      <c r="E141" s="20">
        <v>42512.463240740741</v>
      </c>
      <c r="F141" s="21" t="s">
        <v>47</v>
      </c>
      <c r="G141" s="21">
        <v>4.6296299842651933E-5</v>
      </c>
      <c r="H141" s="29" t="s">
        <v>116</v>
      </c>
      <c r="I141" s="38">
        <f>VLOOKUP(B141,raw_cutout_may!$A$2:$X1138,24,0)</f>
        <v>0</v>
      </c>
    </row>
    <row r="142" spans="1:9" hidden="1" x14ac:dyDescent="0.25">
      <c r="A142" s="13">
        <v>42516</v>
      </c>
      <c r="B142" s="19" t="s">
        <v>283</v>
      </c>
      <c r="C142" s="19">
        <v>4032</v>
      </c>
      <c r="D142" s="20">
        <v>42512.464212962965</v>
      </c>
      <c r="E142" s="20">
        <v>42512.486145833333</v>
      </c>
      <c r="F142" s="21" t="s">
        <v>52</v>
      </c>
      <c r="G142" s="21">
        <v>2.1932870367891155E-2</v>
      </c>
      <c r="H142" s="29" t="s">
        <v>116</v>
      </c>
      <c r="I142" s="38">
        <f>VLOOKUP(B142,raw_cutout_may!$A$2:$X1139,24,0)</f>
        <v>1</v>
      </c>
    </row>
    <row r="143" spans="1:9" hidden="1" x14ac:dyDescent="0.25">
      <c r="A143" s="13">
        <v>42516</v>
      </c>
      <c r="B143" s="19" t="s">
        <v>284</v>
      </c>
      <c r="C143" s="19">
        <v>4020</v>
      </c>
      <c r="D143" s="20">
        <v>42512.511053240742</v>
      </c>
      <c r="E143" s="20">
        <v>42512.524756944447</v>
      </c>
      <c r="F143" s="21" t="s">
        <v>34</v>
      </c>
      <c r="G143" s="21">
        <v>1.3703703705687076E-2</v>
      </c>
      <c r="H143" s="29" t="s">
        <v>285</v>
      </c>
      <c r="I143" s="38">
        <f>VLOOKUP(B143,raw_cutout_may!$A$2:$X1140,24,0)</f>
        <v>0.41666666666666669</v>
      </c>
    </row>
    <row r="144" spans="1:9" ht="30" hidden="1" x14ac:dyDescent="0.25">
      <c r="A144" s="13">
        <v>42516</v>
      </c>
      <c r="B144" s="19" t="s">
        <v>286</v>
      </c>
      <c r="C144" s="19">
        <v>4002</v>
      </c>
      <c r="D144" s="20">
        <v>42512.515613425923</v>
      </c>
      <c r="E144" s="20">
        <v>42512.539722222224</v>
      </c>
      <c r="F144" s="21" t="s">
        <v>262</v>
      </c>
      <c r="G144" s="21">
        <v>2.4108796300424729E-2</v>
      </c>
      <c r="H144" s="29" t="s">
        <v>287</v>
      </c>
      <c r="I144" s="38">
        <f>VLOOKUP(B144,raw_cutout_may!$A$2:$X1141,24,0)</f>
        <v>1</v>
      </c>
    </row>
    <row r="145" spans="1:9" hidden="1" x14ac:dyDescent="0.25">
      <c r="A145" s="13">
        <v>42516</v>
      </c>
      <c r="B145" s="19" t="s">
        <v>288</v>
      </c>
      <c r="C145" s="19">
        <v>4023</v>
      </c>
      <c r="D145" s="20">
        <v>42512.517743055556</v>
      </c>
      <c r="E145" s="20">
        <v>42512.538460648146</v>
      </c>
      <c r="F145" s="21" t="s">
        <v>98</v>
      </c>
      <c r="G145" s="21">
        <v>2.0717592589790002E-2</v>
      </c>
      <c r="H145" s="29" t="s">
        <v>285</v>
      </c>
      <c r="I145" s="38">
        <f>VLOOKUP(B145,raw_cutout_may!$A$2:$X1142,24,0)</f>
        <v>0.25</v>
      </c>
    </row>
    <row r="146" spans="1:9" hidden="1" x14ac:dyDescent="0.25">
      <c r="A146" s="13">
        <v>42516</v>
      </c>
      <c r="B146" s="19" t="s">
        <v>289</v>
      </c>
      <c r="C146" s="19">
        <v>4018</v>
      </c>
      <c r="D146" s="20">
        <v>42512.59337962963</v>
      </c>
      <c r="E146" s="20">
        <v>42512.61105324074</v>
      </c>
      <c r="F146" s="21" t="s">
        <v>68</v>
      </c>
      <c r="G146" s="21">
        <v>1.767361110978527E-2</v>
      </c>
      <c r="H146" s="29" t="s">
        <v>116</v>
      </c>
      <c r="I146" s="38">
        <f>VLOOKUP(B146,raw_cutout_may!$A$2:$X1143,24,0)</f>
        <v>0.25</v>
      </c>
    </row>
    <row r="147" spans="1:9" x14ac:dyDescent="0.25">
      <c r="A147" s="13">
        <v>42516</v>
      </c>
      <c r="B147" s="19" t="s">
        <v>290</v>
      </c>
      <c r="C147" s="19">
        <v>4042</v>
      </c>
      <c r="D147" s="20">
        <v>42512.768136574072</v>
      </c>
      <c r="E147" s="20">
        <v>42512.769328703704</v>
      </c>
      <c r="F147" s="21" t="s">
        <v>156</v>
      </c>
      <c r="G147" s="21">
        <v>1.1921296318178065E-3</v>
      </c>
      <c r="H147" s="29" t="s">
        <v>116</v>
      </c>
      <c r="I147" s="38">
        <f>VLOOKUP(B147,raw_cutout_may!$A$2:$X1144,24,0)</f>
        <v>0</v>
      </c>
    </row>
    <row r="148" spans="1:9" hidden="1" x14ac:dyDescent="0.25">
      <c r="A148" s="13">
        <v>42516</v>
      </c>
      <c r="B148" s="19" t="s">
        <v>291</v>
      </c>
      <c r="C148" s="19">
        <v>4024</v>
      </c>
      <c r="D148" s="20">
        <v>42512.927766203706</v>
      </c>
      <c r="E148" s="20">
        <v>42512.938784722224</v>
      </c>
      <c r="F148" s="21" t="s">
        <v>98</v>
      </c>
      <c r="G148" s="21">
        <v>1.1018518518540077E-2</v>
      </c>
      <c r="H148" s="29" t="s">
        <v>116</v>
      </c>
      <c r="I148" s="38">
        <f>VLOOKUP(B148,raw_cutout_may!$A$2:$X1145,24,0)</f>
        <v>1</v>
      </c>
    </row>
    <row r="149" spans="1:9" x14ac:dyDescent="0.25">
      <c r="A149" s="13">
        <v>42516</v>
      </c>
      <c r="B149" s="19" t="s">
        <v>292</v>
      </c>
      <c r="C149" s="19">
        <v>4008</v>
      </c>
      <c r="D149" s="20">
        <v>42512.950520833336</v>
      </c>
      <c r="E149" s="20">
        <v>42512.950520833336</v>
      </c>
      <c r="F149" s="21" t="s">
        <v>40</v>
      </c>
      <c r="G149" s="21">
        <v>0</v>
      </c>
      <c r="H149" s="29" t="s">
        <v>293</v>
      </c>
      <c r="I149" s="38">
        <f>VLOOKUP(B149,raw_cutout_may!$A$2:$X1146,24,0)</f>
        <v>0</v>
      </c>
    </row>
    <row r="150" spans="1:9" x14ac:dyDescent="0.25">
      <c r="A150" s="13">
        <v>42516</v>
      </c>
      <c r="B150" s="19" t="s">
        <v>294</v>
      </c>
      <c r="C150" s="19">
        <v>4009</v>
      </c>
      <c r="D150" s="20">
        <v>42513.180902777778</v>
      </c>
      <c r="E150" s="20">
        <v>42513.229050925926</v>
      </c>
      <c r="F150" s="21" t="s">
        <v>101</v>
      </c>
      <c r="G150" s="21">
        <v>4.81481481474475E-2</v>
      </c>
      <c r="H150" s="29" t="s">
        <v>295</v>
      </c>
      <c r="I150" s="38">
        <f>VLOOKUP(B150,raw_cutout_may!$A$2:$X1147,24,0)</f>
        <v>0</v>
      </c>
    </row>
    <row r="151" spans="1:9" x14ac:dyDescent="0.25">
      <c r="A151" s="13">
        <v>42516</v>
      </c>
      <c r="B151" s="19" t="s">
        <v>296</v>
      </c>
      <c r="C151" s="19">
        <v>4013</v>
      </c>
      <c r="D151" s="20">
        <v>42513.300509259258</v>
      </c>
      <c r="E151" s="20">
        <v>42513.302314814813</v>
      </c>
      <c r="F151" s="21" t="s">
        <v>58</v>
      </c>
      <c r="G151" s="21">
        <v>1.8055555556202307E-3</v>
      </c>
      <c r="H151" s="29" t="s">
        <v>116</v>
      </c>
      <c r="I151" s="38">
        <f>VLOOKUP(B151,raw_cutout_may!$A$2:$X1148,24,0)</f>
        <v>0</v>
      </c>
    </row>
    <row r="152" spans="1:9" ht="30" hidden="1" x14ac:dyDescent="0.25">
      <c r="A152" s="13">
        <v>42516</v>
      </c>
      <c r="B152" s="19" t="s">
        <v>297</v>
      </c>
      <c r="C152" s="19">
        <v>4008</v>
      </c>
      <c r="D152" s="20">
        <v>42513.36954861111</v>
      </c>
      <c r="E152" s="20">
        <v>42513.398206018515</v>
      </c>
      <c r="F152" s="21" t="s">
        <v>40</v>
      </c>
      <c r="G152" s="21">
        <v>2.8657407405262347E-2</v>
      </c>
      <c r="H152" s="29" t="s">
        <v>298</v>
      </c>
      <c r="I152" s="38">
        <f>VLOOKUP(B152,raw_cutout_may!$A$2:$X1149,24,0)</f>
        <v>1</v>
      </c>
    </row>
    <row r="153" spans="1:9" hidden="1" x14ac:dyDescent="0.25">
      <c r="A153" s="13">
        <v>42516</v>
      </c>
      <c r="B153" s="19" t="s">
        <v>299</v>
      </c>
      <c r="C153" s="19">
        <v>4013</v>
      </c>
      <c r="D153" s="20">
        <v>42513.573842592596</v>
      </c>
      <c r="E153" s="20">
        <v>42513.575370370374</v>
      </c>
      <c r="F153" s="21" t="s">
        <v>58</v>
      </c>
      <c r="G153" s="21">
        <v>1.527777778392192E-3</v>
      </c>
      <c r="H153" s="29" t="s">
        <v>116</v>
      </c>
      <c r="I153" s="38">
        <f>VLOOKUP(B153,raw_cutout_may!$A$2:$X1150,24,0)</f>
        <v>1</v>
      </c>
    </row>
    <row r="154" spans="1:9" hidden="1" x14ac:dyDescent="0.25">
      <c r="A154" s="13">
        <v>42516</v>
      </c>
      <c r="B154" s="19" t="s">
        <v>300</v>
      </c>
      <c r="C154" s="19">
        <v>4037</v>
      </c>
      <c r="D154" s="20">
        <v>42513.637858796297</v>
      </c>
      <c r="E154" s="20">
        <v>42513.660578703704</v>
      </c>
      <c r="F154" s="21" t="s">
        <v>44</v>
      </c>
      <c r="G154" s="21">
        <v>2.2719907407008577E-2</v>
      </c>
      <c r="H154" s="29" t="s">
        <v>116</v>
      </c>
      <c r="I154" s="38">
        <f>VLOOKUP(B154,raw_cutout_may!$A$2:$X1151,24,0)</f>
        <v>0.25</v>
      </c>
    </row>
    <row r="155" spans="1:9" hidden="1" x14ac:dyDescent="0.25">
      <c r="A155" s="13">
        <v>42516</v>
      </c>
      <c r="B155" s="19" t="s">
        <v>301</v>
      </c>
      <c r="C155" s="19">
        <v>4028</v>
      </c>
      <c r="D155" s="20">
        <v>42513.692870370367</v>
      </c>
      <c r="E155" s="20">
        <v>42513.698101851849</v>
      </c>
      <c r="F155" s="21" t="s">
        <v>47</v>
      </c>
      <c r="G155" s="21">
        <v>5.2314814820419997E-3</v>
      </c>
      <c r="H155" s="29" t="s">
        <v>116</v>
      </c>
      <c r="I155" s="38">
        <f>VLOOKUP(B155,raw_cutout_may!$A$2:$X1152,24,0)</f>
        <v>1</v>
      </c>
    </row>
    <row r="156" spans="1:9" hidden="1" x14ac:dyDescent="0.25">
      <c r="A156" s="13">
        <v>42516</v>
      </c>
      <c r="B156" s="19" t="s">
        <v>302</v>
      </c>
      <c r="C156" s="19">
        <v>4015</v>
      </c>
      <c r="D156" s="20">
        <v>42513.753113425926</v>
      </c>
      <c r="E156" s="20">
        <v>42513.776875000003</v>
      </c>
      <c r="F156" s="21" t="s">
        <v>110</v>
      </c>
      <c r="G156" s="21">
        <v>2.3761574077070691E-2</v>
      </c>
      <c r="H156" s="29" t="s">
        <v>116</v>
      </c>
      <c r="I156" s="38">
        <f>VLOOKUP(B156,raw_cutout_may!$A$2:$X1153,24,0)</f>
        <v>0.25</v>
      </c>
    </row>
    <row r="157" spans="1:9" hidden="1" x14ac:dyDescent="0.25">
      <c r="A157" s="13">
        <v>42516</v>
      </c>
      <c r="B157" s="19" t="s">
        <v>303</v>
      </c>
      <c r="C157" s="19">
        <v>4044</v>
      </c>
      <c r="D157" s="20">
        <v>42514.005983796298</v>
      </c>
      <c r="E157" s="20">
        <v>42514.006643518522</v>
      </c>
      <c r="F157" s="21" t="s">
        <v>71</v>
      </c>
      <c r="G157" s="21">
        <v>2.7789351851851853E-2</v>
      </c>
      <c r="H157" s="29" t="s">
        <v>304</v>
      </c>
      <c r="I157" s="38">
        <f>VLOOKUP(B157,raw_cutout_may!$A$2:$X1154,24,0)</f>
        <v>1</v>
      </c>
    </row>
    <row r="158" spans="1:9" x14ac:dyDescent="0.25">
      <c r="A158" s="13">
        <v>42516</v>
      </c>
      <c r="B158" s="19" t="s">
        <v>305</v>
      </c>
      <c r="C158" s="19">
        <v>4031</v>
      </c>
      <c r="D158" s="20">
        <v>42514.160104166665</v>
      </c>
      <c r="E158" s="20">
        <v>42514.18377314815</v>
      </c>
      <c r="F158" s="21" t="s">
        <v>52</v>
      </c>
      <c r="G158" s="21">
        <v>2.3668981484661344E-2</v>
      </c>
      <c r="H158" s="29" t="s">
        <v>222</v>
      </c>
      <c r="I158" s="38">
        <f>VLOOKUP(B158,raw_cutout_may!$A$2:$X1155,24,0)</f>
        <v>0</v>
      </c>
    </row>
    <row r="159" spans="1:9" hidden="1" x14ac:dyDescent="0.25">
      <c r="A159" s="13">
        <v>42516</v>
      </c>
      <c r="B159" s="19" t="s">
        <v>306</v>
      </c>
      <c r="C159" s="19">
        <v>4043</v>
      </c>
      <c r="D159" s="20">
        <v>42514.379826388889</v>
      </c>
      <c r="E159" s="20">
        <v>42514.400081018517</v>
      </c>
      <c r="F159" s="21" t="s">
        <v>71</v>
      </c>
      <c r="G159" s="21">
        <v>2.025462962774327E-2</v>
      </c>
      <c r="H159" s="29" t="s">
        <v>307</v>
      </c>
      <c r="I159" s="38">
        <f>VLOOKUP(B159,raw_cutout_may!$A$2:$X1156,24,0)</f>
        <v>0.25</v>
      </c>
    </row>
    <row r="160" spans="1:9" ht="30" hidden="1" x14ac:dyDescent="0.25">
      <c r="A160" s="13">
        <v>42516</v>
      </c>
      <c r="B160" s="19" t="s">
        <v>308</v>
      </c>
      <c r="C160" s="19">
        <v>4027</v>
      </c>
      <c r="D160" s="20">
        <v>42514.477673611109</v>
      </c>
      <c r="E160" s="20">
        <v>42514.508912037039</v>
      </c>
      <c r="F160" s="21" t="s">
        <v>47</v>
      </c>
      <c r="G160" s="21">
        <v>3.1238425930496305E-2</v>
      </c>
      <c r="H160" s="29" t="s">
        <v>309</v>
      </c>
      <c r="I160" s="38">
        <f>VLOOKUP(B160,raw_cutout_may!$A$2:$X1157,24,0)</f>
        <v>1</v>
      </c>
    </row>
    <row r="161" spans="1:9" ht="30" hidden="1" x14ac:dyDescent="0.25">
      <c r="A161" s="13">
        <v>42516</v>
      </c>
      <c r="B161" s="19" t="s">
        <v>310</v>
      </c>
      <c r="C161" s="19">
        <v>4044</v>
      </c>
      <c r="D161" s="20">
        <v>42514.493032407408</v>
      </c>
      <c r="E161" s="20">
        <v>42514.520057870373</v>
      </c>
      <c r="F161" s="21" t="s">
        <v>71</v>
      </c>
      <c r="G161" s="21">
        <v>2.7025462964957114E-2</v>
      </c>
      <c r="H161" s="29" t="s">
        <v>309</v>
      </c>
      <c r="I161" s="38">
        <f>VLOOKUP(B161,raw_cutout_may!$A$2:$X1158,24,0)</f>
        <v>1</v>
      </c>
    </row>
    <row r="162" spans="1:9" ht="30" hidden="1" x14ac:dyDescent="0.25">
      <c r="A162" s="13">
        <v>42516</v>
      </c>
      <c r="B162" s="19" t="s">
        <v>311</v>
      </c>
      <c r="C162" s="19">
        <v>4009</v>
      </c>
      <c r="D162" s="20">
        <v>42514.498240740744</v>
      </c>
      <c r="E162" s="20">
        <v>42514.522858796299</v>
      </c>
      <c r="F162" s="21" t="s">
        <v>101</v>
      </c>
      <c r="G162" s="21">
        <v>2.4618055555038154E-2</v>
      </c>
      <c r="H162" s="29" t="s">
        <v>309</v>
      </c>
      <c r="I162" s="38">
        <f>VLOOKUP(B162,raw_cutout_may!$A$2:$X1159,24,0)</f>
        <v>1</v>
      </c>
    </row>
    <row r="163" spans="1:9" ht="30" x14ac:dyDescent="0.25">
      <c r="A163" s="13">
        <v>42516</v>
      </c>
      <c r="B163" s="19" t="s">
        <v>312</v>
      </c>
      <c r="C163" s="19">
        <v>4037</v>
      </c>
      <c r="D163" s="20">
        <v>42514.511111111111</v>
      </c>
      <c r="E163" s="20">
        <v>42514.529606481483</v>
      </c>
      <c r="F163" s="21" t="s">
        <v>44</v>
      </c>
      <c r="G163" s="21">
        <v>1.8495370371965691E-2</v>
      </c>
      <c r="H163" s="29" t="s">
        <v>309</v>
      </c>
      <c r="I163" s="38">
        <f>VLOOKUP(B163,raw_cutout_may!$A$2:$X1160,24,0)</f>
        <v>0</v>
      </c>
    </row>
    <row r="164" spans="1:9" ht="30" x14ac:dyDescent="0.25">
      <c r="A164" s="13">
        <v>42516</v>
      </c>
      <c r="B164" s="19" t="s">
        <v>313</v>
      </c>
      <c r="C164" s="19">
        <v>4012</v>
      </c>
      <c r="D164" s="20">
        <v>42514.517638888887</v>
      </c>
      <c r="E164" s="20">
        <v>42514.538182870368</v>
      </c>
      <c r="F164" s="21" t="s">
        <v>62</v>
      </c>
      <c r="G164" s="21">
        <v>2.0543981481750961E-2</v>
      </c>
      <c r="H164" s="29" t="s">
        <v>309</v>
      </c>
      <c r="I164" s="38">
        <f>VLOOKUP(B164,raw_cutout_may!$A$2:$X1161,24,0)</f>
        <v>0</v>
      </c>
    </row>
    <row r="165" spans="1:9" ht="30" x14ac:dyDescent="0.25">
      <c r="A165" s="13">
        <v>42516</v>
      </c>
      <c r="B165" s="19" t="s">
        <v>314</v>
      </c>
      <c r="C165" s="19">
        <v>4028</v>
      </c>
      <c r="D165" s="20">
        <v>42514.533958333333</v>
      </c>
      <c r="E165" s="20">
        <v>42514.551006944443</v>
      </c>
      <c r="F165" s="21" t="s">
        <v>47</v>
      </c>
      <c r="G165" s="21">
        <v>1.7048611109203193E-2</v>
      </c>
      <c r="H165" s="29" t="s">
        <v>309</v>
      </c>
      <c r="I165" s="38">
        <f>VLOOKUP(B165,raw_cutout_may!$A$2:$X1162,24,0)</f>
        <v>0</v>
      </c>
    </row>
    <row r="166" spans="1:9" x14ac:dyDescent="0.25">
      <c r="A166" s="13">
        <v>42516</v>
      </c>
      <c r="B166" s="19" t="s">
        <v>315</v>
      </c>
      <c r="C166" s="19">
        <v>4020</v>
      </c>
      <c r="D166" s="20">
        <v>42514.536898148152</v>
      </c>
      <c r="E166" s="20">
        <v>42514.541076388887</v>
      </c>
      <c r="F166" s="21" t="s">
        <v>34</v>
      </c>
      <c r="G166" s="21">
        <v>4.1782407352002338E-3</v>
      </c>
      <c r="H166" s="29" t="s">
        <v>316</v>
      </c>
      <c r="I166" s="38">
        <f>VLOOKUP(B166,raw_cutout_may!$A$2:$X1163,24,0)</f>
        <v>0</v>
      </c>
    </row>
    <row r="167" spans="1:9" x14ac:dyDescent="0.25">
      <c r="A167" s="13">
        <v>42516</v>
      </c>
      <c r="B167" s="19" t="s">
        <v>317</v>
      </c>
      <c r="C167" s="19">
        <v>4011</v>
      </c>
      <c r="D167" s="20">
        <v>42514.543182870373</v>
      </c>
      <c r="E167" s="20">
        <v>42514.543275462966</v>
      </c>
      <c r="F167" s="21" t="s">
        <v>62</v>
      </c>
      <c r="G167" s="21">
        <v>9.2592592409346253E-5</v>
      </c>
      <c r="H167" s="29" t="s">
        <v>116</v>
      </c>
      <c r="I167" s="38">
        <f>VLOOKUP(B167,raw_cutout_may!$A$2:$X1164,24,0)</f>
        <v>0</v>
      </c>
    </row>
    <row r="168" spans="1:9" ht="30" x14ac:dyDescent="0.25">
      <c r="A168" s="13">
        <v>42516</v>
      </c>
      <c r="B168" s="19" t="s">
        <v>318</v>
      </c>
      <c r="C168" s="19">
        <v>4043</v>
      </c>
      <c r="D168" s="20">
        <v>42514.545300925929</v>
      </c>
      <c r="E168" s="20">
        <v>42514.563310185185</v>
      </c>
      <c r="F168" s="21" t="s">
        <v>71</v>
      </c>
      <c r="G168" s="21">
        <v>1.8009259256359655E-2</v>
      </c>
      <c r="H168" s="29" t="s">
        <v>309</v>
      </c>
      <c r="I168" s="38">
        <f>VLOOKUP(B168,raw_cutout_may!$A$2:$X1165,24,0)</f>
        <v>0</v>
      </c>
    </row>
    <row r="169" spans="1:9" x14ac:dyDescent="0.25">
      <c r="A169" s="13">
        <v>42516</v>
      </c>
      <c r="B169" s="19" t="s">
        <v>319</v>
      </c>
      <c r="C169" s="19">
        <v>4041</v>
      </c>
      <c r="D169" s="20">
        <v>42514.5471875</v>
      </c>
      <c r="E169" s="20">
        <v>42514.579351851855</v>
      </c>
      <c r="F169" s="21" t="s">
        <v>156</v>
      </c>
      <c r="G169" s="21">
        <v>3.2164351854589768E-2</v>
      </c>
      <c r="H169" s="29" t="s">
        <v>316</v>
      </c>
      <c r="I169" s="38">
        <f>VLOOKUP(B169,raw_cutout_may!$A$2:$X1166,24,0)</f>
        <v>0</v>
      </c>
    </row>
    <row r="170" spans="1:9" hidden="1" x14ac:dyDescent="0.25">
      <c r="A170" s="13">
        <v>42516</v>
      </c>
      <c r="B170" s="19" t="s">
        <v>320</v>
      </c>
      <c r="C170" s="19">
        <v>4024</v>
      </c>
      <c r="D170" s="20">
        <v>42514.609861111108</v>
      </c>
      <c r="E170" s="20">
        <v>42514.64534722222</v>
      </c>
      <c r="F170" s="21" t="s">
        <v>98</v>
      </c>
      <c r="G170" s="21">
        <v>3.5486111111822538E-2</v>
      </c>
      <c r="H170" s="29" t="s">
        <v>321</v>
      </c>
      <c r="I170" s="38">
        <f>VLOOKUP(B170,raw_cutout_may!$A$2:$X1167,24,0)</f>
        <v>1</v>
      </c>
    </row>
    <row r="171" spans="1:9" x14ac:dyDescent="0.25">
      <c r="A171" s="13">
        <v>42516</v>
      </c>
      <c r="B171" s="19" t="s">
        <v>322</v>
      </c>
      <c r="C171" s="19">
        <v>4041</v>
      </c>
      <c r="D171" s="20">
        <v>42514.620891203704</v>
      </c>
      <c r="E171" s="20">
        <v>42514.620891203704</v>
      </c>
      <c r="F171" s="21" t="s">
        <v>156</v>
      </c>
      <c r="G171" s="21">
        <v>0</v>
      </c>
      <c r="H171" s="29" t="s">
        <v>316</v>
      </c>
      <c r="I171" s="38">
        <f>VLOOKUP(B171,raw_cutout_may!$A$2:$X1168,24,0)</f>
        <v>0</v>
      </c>
    </row>
    <row r="172" spans="1:9" ht="30" x14ac:dyDescent="0.25">
      <c r="A172" s="13">
        <v>42516</v>
      </c>
      <c r="B172" s="19" t="s">
        <v>323</v>
      </c>
      <c r="C172" s="19">
        <v>4032</v>
      </c>
      <c r="D172" s="20">
        <v>42514.626747685186</v>
      </c>
      <c r="E172" s="20">
        <v>42514.626747685186</v>
      </c>
      <c r="F172" s="21" t="s">
        <v>52</v>
      </c>
      <c r="G172" s="21">
        <v>0</v>
      </c>
      <c r="H172" s="29" t="s">
        <v>324</v>
      </c>
      <c r="I172" s="38">
        <f>VLOOKUP(B172,raw_cutout_may!$A$2:$X1169,24,0)</f>
        <v>0</v>
      </c>
    </row>
    <row r="173" spans="1:9" x14ac:dyDescent="0.25">
      <c r="A173" s="13">
        <v>42516</v>
      </c>
      <c r="B173" s="19" t="s">
        <v>325</v>
      </c>
      <c r="C173" s="19">
        <v>4023</v>
      </c>
      <c r="D173" s="20">
        <v>42514.648761574077</v>
      </c>
      <c r="E173" s="20">
        <v>42514.66915509259</v>
      </c>
      <c r="F173" s="21" t="s">
        <v>98</v>
      </c>
      <c r="G173" s="21">
        <v>2.0393518512719311E-2</v>
      </c>
      <c r="H173" s="29" t="s">
        <v>326</v>
      </c>
      <c r="I173" s="38">
        <f>VLOOKUP(B173,raw_cutout_may!$A$2:$X1170,24,0)</f>
        <v>0</v>
      </c>
    </row>
    <row r="174" spans="1:9" x14ac:dyDescent="0.25">
      <c r="A174" s="13">
        <v>42516</v>
      </c>
      <c r="B174" s="19" t="s">
        <v>327</v>
      </c>
      <c r="C174" s="19">
        <v>4011</v>
      </c>
      <c r="D174" s="20">
        <v>42514.748391203706</v>
      </c>
      <c r="E174" s="20">
        <v>42514.748437499999</v>
      </c>
      <c r="F174" s="21" t="s">
        <v>62</v>
      </c>
      <c r="G174" s="21">
        <v>4.6296292566694319E-5</v>
      </c>
      <c r="H174" s="29" t="s">
        <v>116</v>
      </c>
      <c r="I174" s="38">
        <f>VLOOKUP(B174,raw_cutout_may!$A$2:$X1171,24,0)</f>
        <v>0</v>
      </c>
    </row>
    <row r="175" spans="1:9" hidden="1" x14ac:dyDescent="0.25">
      <c r="A175" s="13">
        <v>42516</v>
      </c>
      <c r="B175" s="19" t="s">
        <v>328</v>
      </c>
      <c r="C175" s="19">
        <v>4024</v>
      </c>
      <c r="D175" s="20">
        <v>42514.957453703704</v>
      </c>
      <c r="E175" s="20">
        <v>42514.994641203702</v>
      </c>
      <c r="F175" s="21" t="s">
        <v>98</v>
      </c>
      <c r="G175" s="21">
        <v>3.718749999825377E-2</v>
      </c>
      <c r="H175" s="29" t="s">
        <v>329</v>
      </c>
      <c r="I175" s="38">
        <f>VLOOKUP(B175,raw_cutout_may!$A$2:$X1172,24,0)</f>
        <v>1</v>
      </c>
    </row>
    <row r="176" spans="1:9" hidden="1" x14ac:dyDescent="0.25">
      <c r="A176" s="13">
        <v>42516</v>
      </c>
      <c r="B176" s="19" t="s">
        <v>330</v>
      </c>
      <c r="C176" s="19">
        <v>4044</v>
      </c>
      <c r="D176" s="20">
        <v>42514.975358796299</v>
      </c>
      <c r="E176" s="20">
        <v>42515.002847222226</v>
      </c>
      <c r="F176" s="21" t="s">
        <v>71</v>
      </c>
      <c r="G176" s="21">
        <v>2.7488425927003846E-2</v>
      </c>
      <c r="H176" s="29" t="s">
        <v>321</v>
      </c>
      <c r="I176" s="38">
        <f>VLOOKUP(B176,raw_cutout_may!$A$2:$X1173,24,0)</f>
        <v>1</v>
      </c>
    </row>
    <row r="177" spans="1:9" x14ac:dyDescent="0.25">
      <c r="A177" s="13">
        <v>42516</v>
      </c>
      <c r="B177" s="19" t="s">
        <v>331</v>
      </c>
      <c r="C177" s="19">
        <v>4041</v>
      </c>
      <c r="D177" s="20">
        <v>42514.98946759259</v>
      </c>
      <c r="E177" s="20">
        <v>42515.010706018518</v>
      </c>
      <c r="F177" s="21" t="s">
        <v>156</v>
      </c>
      <c r="G177" s="21">
        <v>2.1238425928459037E-2</v>
      </c>
      <c r="H177" s="29" t="s">
        <v>332</v>
      </c>
      <c r="I177" s="38">
        <f>VLOOKUP(B177,raw_cutout_may!$A$2:$X1174,24,0)</f>
        <v>0</v>
      </c>
    </row>
    <row r="178" spans="1:9" hidden="1" x14ac:dyDescent="0.25">
      <c r="A178" s="13">
        <v>42516</v>
      </c>
      <c r="B178" s="19" t="s">
        <v>333</v>
      </c>
      <c r="C178" s="19">
        <v>4011</v>
      </c>
      <c r="D178" s="20">
        <v>42514.997546296298</v>
      </c>
      <c r="E178" s="20">
        <v>42515.027268518519</v>
      </c>
      <c r="F178" s="21" t="s">
        <v>62</v>
      </c>
      <c r="G178" s="21">
        <v>2.9722222221607808E-2</v>
      </c>
      <c r="H178" s="29" t="s">
        <v>321</v>
      </c>
      <c r="I178" s="38">
        <f>VLOOKUP(B178,raw_cutout_may!$A$2:$X1175,24,0)</f>
        <v>1</v>
      </c>
    </row>
    <row r="179" spans="1:9" hidden="1" x14ac:dyDescent="0.25">
      <c r="A179" s="13">
        <v>42516</v>
      </c>
      <c r="B179" s="19" t="s">
        <v>334</v>
      </c>
      <c r="C179" s="19">
        <v>4042</v>
      </c>
      <c r="D179" s="20">
        <v>42515.014652777776</v>
      </c>
      <c r="E179" s="20">
        <v>42515.044803240744</v>
      </c>
      <c r="F179" s="21" t="s">
        <v>156</v>
      </c>
      <c r="G179" s="21">
        <v>2.7789351851851853E-2</v>
      </c>
      <c r="H179" s="29" t="s">
        <v>321</v>
      </c>
      <c r="I179" s="38">
        <f>VLOOKUP(B179,raw_cutout_may!$A$2:$X1176,24,0)</f>
        <v>1</v>
      </c>
    </row>
    <row r="180" spans="1:9" x14ac:dyDescent="0.25">
      <c r="A180" s="13">
        <v>42516</v>
      </c>
      <c r="B180" s="19" t="s">
        <v>335</v>
      </c>
      <c r="C180" s="19">
        <v>4023</v>
      </c>
      <c r="D180" s="20">
        <v>42515.038807870369</v>
      </c>
      <c r="E180" s="20">
        <v>42515.059432870374</v>
      </c>
      <c r="F180" s="21" t="s">
        <v>98</v>
      </c>
      <c r="G180" s="21">
        <v>2.0625000004656613E-2</v>
      </c>
      <c r="H180" s="29" t="s">
        <v>332</v>
      </c>
      <c r="I180" s="38">
        <f>VLOOKUP(B180,raw_cutout_may!$A$2:$X1177,24,0)</f>
        <v>0</v>
      </c>
    </row>
    <row r="181" spans="1:9" hidden="1" x14ac:dyDescent="0.25">
      <c r="A181" s="13">
        <v>42516</v>
      </c>
      <c r="B181" s="19" t="s">
        <v>336</v>
      </c>
      <c r="C181" s="19">
        <v>4043</v>
      </c>
      <c r="D181" s="20">
        <v>42515.0625</v>
      </c>
      <c r="E181" s="20">
        <v>42515.08520833333</v>
      </c>
      <c r="F181" s="21" t="s">
        <v>71</v>
      </c>
      <c r="G181" s="21">
        <v>2.2708333330228925E-2</v>
      </c>
      <c r="H181" s="29" t="s">
        <v>337</v>
      </c>
      <c r="I181" s="38">
        <f>VLOOKUP(B181,raw_cutout_may!$A$2:$X1178,24,0)</f>
        <v>1</v>
      </c>
    </row>
    <row r="182" spans="1:9" x14ac:dyDescent="0.25">
      <c r="A182" s="13">
        <v>42516</v>
      </c>
      <c r="B182" s="19" t="s">
        <v>338</v>
      </c>
      <c r="C182" s="19">
        <v>4012</v>
      </c>
      <c r="D182" s="20">
        <v>42515.083854166667</v>
      </c>
      <c r="E182" s="20">
        <v>42515.103865740741</v>
      </c>
      <c r="F182" s="21" t="s">
        <v>62</v>
      </c>
      <c r="G182" s="21">
        <v>2.0011574073578231E-2</v>
      </c>
      <c r="H182" s="29" t="s">
        <v>332</v>
      </c>
      <c r="I182" s="38">
        <f>VLOOKUP(B182,raw_cutout_may!$A$2:$X1179,24,0)</f>
        <v>0</v>
      </c>
    </row>
    <row r="183" spans="1:9" x14ac:dyDescent="0.25">
      <c r="A183" s="13">
        <v>42516</v>
      </c>
      <c r="B183" s="19" t="s">
        <v>339</v>
      </c>
      <c r="C183" s="19">
        <v>4041</v>
      </c>
      <c r="D183" s="20">
        <v>42515.097303240742</v>
      </c>
      <c r="E183" s="20">
        <v>42515.117847222224</v>
      </c>
      <c r="F183" s="21" t="s">
        <v>156</v>
      </c>
      <c r="G183" s="21">
        <v>2.0543981481750961E-2</v>
      </c>
      <c r="H183" s="29" t="s">
        <v>332</v>
      </c>
      <c r="I183" s="38">
        <f>VLOOKUP(B183,raw_cutout_may!$A$2:$X1180,24,0)</f>
        <v>0</v>
      </c>
    </row>
    <row r="184" spans="1:9" x14ac:dyDescent="0.25">
      <c r="A184" s="13">
        <v>42516</v>
      </c>
      <c r="B184" s="19" t="s">
        <v>340</v>
      </c>
      <c r="C184" s="19">
        <v>4007</v>
      </c>
      <c r="D184" s="20">
        <v>42515.212824074071</v>
      </c>
      <c r="E184" s="20">
        <v>42515.235520833332</v>
      </c>
      <c r="F184" s="21" t="s">
        <v>40</v>
      </c>
      <c r="G184" s="21">
        <v>2.269675926072523E-2</v>
      </c>
      <c r="H184" s="29" t="s">
        <v>341</v>
      </c>
      <c r="I184" s="38">
        <f>VLOOKUP(B184,raw_cutout_may!$A$2:$X1181,24,0)</f>
        <v>0</v>
      </c>
    </row>
    <row r="185" spans="1:9" x14ac:dyDescent="0.25">
      <c r="A185" s="13">
        <v>42516</v>
      </c>
      <c r="B185" s="19" t="s">
        <v>342</v>
      </c>
      <c r="C185" s="19">
        <v>4040</v>
      </c>
      <c r="D185" s="20">
        <v>42515.306805555556</v>
      </c>
      <c r="E185" s="20">
        <v>42515.327604166669</v>
      </c>
      <c r="F185" s="21" t="s">
        <v>94</v>
      </c>
      <c r="G185" s="21">
        <v>2.0798611112695653E-2</v>
      </c>
      <c r="H185" s="29" t="s">
        <v>343</v>
      </c>
      <c r="I185" s="38">
        <f>VLOOKUP(B185,raw_cutout_may!$A$2:$X1182,24,0)</f>
        <v>0</v>
      </c>
    </row>
    <row r="186" spans="1:9" x14ac:dyDescent="0.25">
      <c r="A186" s="13">
        <v>42516</v>
      </c>
      <c r="B186" s="19" t="s">
        <v>344</v>
      </c>
      <c r="C186" s="19">
        <v>4007</v>
      </c>
      <c r="D186" s="20">
        <v>42515.358541666668</v>
      </c>
      <c r="E186" s="20">
        <v>42515.37940972222</v>
      </c>
      <c r="F186" s="21" t="s">
        <v>40</v>
      </c>
      <c r="G186" s="21">
        <v>2.0868055551545694E-2</v>
      </c>
      <c r="H186" s="29" t="s">
        <v>345</v>
      </c>
      <c r="I186" s="38">
        <f>VLOOKUP(B186,raw_cutout_may!$A$2:$X1183,24,0)</f>
        <v>0</v>
      </c>
    </row>
    <row r="187" spans="1:9" x14ac:dyDescent="0.25">
      <c r="A187" s="13">
        <v>42516</v>
      </c>
      <c r="B187" s="19" t="s">
        <v>346</v>
      </c>
      <c r="C187" s="19">
        <v>4029</v>
      </c>
      <c r="D187" s="20">
        <v>42515.474502314813</v>
      </c>
      <c r="E187" s="20">
        <v>42515.475138888891</v>
      </c>
      <c r="F187" s="21" t="s">
        <v>37</v>
      </c>
      <c r="G187" s="21">
        <v>6.36574077361729E-4</v>
      </c>
      <c r="H187" s="29" t="s">
        <v>347</v>
      </c>
      <c r="I187" s="38">
        <f>VLOOKUP(B187,raw_cutout_may!$A$2:$X1184,24,0)</f>
        <v>0</v>
      </c>
    </row>
    <row r="188" spans="1:9" x14ac:dyDescent="0.25">
      <c r="A188" s="13">
        <v>42516</v>
      </c>
      <c r="B188" s="19" t="s">
        <v>348</v>
      </c>
      <c r="C188" s="19">
        <v>4031</v>
      </c>
      <c r="D188" s="20">
        <v>42515.474548611113</v>
      </c>
      <c r="E188" s="20">
        <v>42515.483958333331</v>
      </c>
      <c r="F188" s="21" t="s">
        <v>52</v>
      </c>
      <c r="G188" s="21">
        <v>9.4097222172422335E-3</v>
      </c>
      <c r="H188" s="29" t="s">
        <v>347</v>
      </c>
      <c r="I188" s="38">
        <f>VLOOKUP(B188,raw_cutout_may!$A$2:$X1185,24,0)</f>
        <v>0</v>
      </c>
    </row>
    <row r="189" spans="1:9" x14ac:dyDescent="0.25">
      <c r="A189" s="13">
        <v>42516</v>
      </c>
      <c r="B189" s="19" t="s">
        <v>349</v>
      </c>
      <c r="C189" s="19">
        <v>4009</v>
      </c>
      <c r="D189" s="20">
        <v>42515.494513888887</v>
      </c>
      <c r="E189" s="20">
        <v>42515.494942129626</v>
      </c>
      <c r="F189" s="21" t="s">
        <v>101</v>
      </c>
      <c r="G189" s="21">
        <v>4.2824073898373172E-4</v>
      </c>
      <c r="H189" s="29" t="s">
        <v>347</v>
      </c>
      <c r="I189" s="38">
        <f>VLOOKUP(B189,raw_cutout_may!$A$2:$X1186,24,0)</f>
        <v>0</v>
      </c>
    </row>
    <row r="190" spans="1:9" x14ac:dyDescent="0.25">
      <c r="A190" s="13">
        <v>42516</v>
      </c>
      <c r="B190" s="19" t="s">
        <v>350</v>
      </c>
      <c r="C190" s="19">
        <v>4032</v>
      </c>
      <c r="D190" s="20">
        <v>42515.50953703704</v>
      </c>
      <c r="E190" s="20">
        <v>42515.516145833331</v>
      </c>
      <c r="F190" s="21" t="s">
        <v>52</v>
      </c>
      <c r="G190" s="21">
        <v>6.6087962914025411E-3</v>
      </c>
      <c r="H190" s="29" t="s">
        <v>347</v>
      </c>
      <c r="I190" s="38">
        <f>VLOOKUP(B190,raw_cutout_may!$A$2:$X1187,24,0)</f>
        <v>0</v>
      </c>
    </row>
    <row r="191" spans="1:9" x14ac:dyDescent="0.25">
      <c r="A191" s="13">
        <v>42516</v>
      </c>
      <c r="B191" s="19" t="s">
        <v>351</v>
      </c>
      <c r="C191" s="19">
        <v>4020</v>
      </c>
      <c r="D191" s="20">
        <v>42515.515231481484</v>
      </c>
      <c r="E191" s="20">
        <v>42515.516238425924</v>
      </c>
      <c r="F191" s="21" t="s">
        <v>34</v>
      </c>
      <c r="G191" s="21">
        <v>1.0069444397231564E-3</v>
      </c>
      <c r="H191" s="29" t="s">
        <v>347</v>
      </c>
      <c r="I191" s="38">
        <f>VLOOKUP(B191,raw_cutout_may!$A$2:$X1188,24,0)</f>
        <v>0</v>
      </c>
    </row>
    <row r="192" spans="1:9" x14ac:dyDescent="0.25">
      <c r="A192" s="13">
        <v>42516</v>
      </c>
      <c r="B192" s="19" t="s">
        <v>352</v>
      </c>
      <c r="C192" s="19">
        <v>4030</v>
      </c>
      <c r="D192" s="20">
        <v>42515.519189814811</v>
      </c>
      <c r="E192" s="20">
        <v>42515.534675925926</v>
      </c>
      <c r="F192" s="21" t="s">
        <v>37</v>
      </c>
      <c r="G192" s="21">
        <v>1.5486111115023959E-2</v>
      </c>
      <c r="H192" s="29" t="s">
        <v>347</v>
      </c>
      <c r="I192" s="38">
        <f>VLOOKUP(B192,raw_cutout_may!$A$2:$X1189,24,0)</f>
        <v>0</v>
      </c>
    </row>
    <row r="193" spans="1:9" x14ac:dyDescent="0.25">
      <c r="A193" s="13">
        <v>42516</v>
      </c>
      <c r="B193" s="19" t="s">
        <v>353</v>
      </c>
      <c r="C193" s="19">
        <v>4010</v>
      </c>
      <c r="D193" s="20">
        <v>42515.522581018522</v>
      </c>
      <c r="E193" s="20">
        <v>42515.529456018521</v>
      </c>
      <c r="F193" s="21" t="s">
        <v>101</v>
      </c>
      <c r="G193" s="21">
        <v>6.8749999991268851E-3</v>
      </c>
      <c r="H193" s="29" t="s">
        <v>347</v>
      </c>
      <c r="I193" s="38">
        <f>VLOOKUP(B193,raw_cutout_may!$A$2:$X1190,24,0)</f>
        <v>0</v>
      </c>
    </row>
    <row r="194" spans="1:9" x14ac:dyDescent="0.25">
      <c r="A194" s="13">
        <v>42516</v>
      </c>
      <c r="B194" s="19" t="s">
        <v>354</v>
      </c>
      <c r="C194" s="19">
        <v>4038</v>
      </c>
      <c r="D194" s="20">
        <v>42515.528784722221</v>
      </c>
      <c r="E194" s="20">
        <v>42515.53496527778</v>
      </c>
      <c r="F194" s="21" t="s">
        <v>44</v>
      </c>
      <c r="G194" s="21">
        <v>6.180555559694767E-3</v>
      </c>
      <c r="H194" s="29" t="s">
        <v>347</v>
      </c>
      <c r="I194" s="38">
        <f>VLOOKUP(B194,raw_cutout_may!$A$2:$X1191,24,0)</f>
        <v>0</v>
      </c>
    </row>
    <row r="195" spans="1:9" x14ac:dyDescent="0.25">
      <c r="A195" s="13">
        <v>42516</v>
      </c>
      <c r="B195" s="19" t="s">
        <v>355</v>
      </c>
      <c r="C195" s="19">
        <v>4029</v>
      </c>
      <c r="D195" s="20">
        <v>42515.541643518518</v>
      </c>
      <c r="E195" s="20">
        <v>42515.54278935185</v>
      </c>
      <c r="F195" s="21" t="s">
        <v>37</v>
      </c>
      <c r="G195" s="21">
        <v>1.1458333319751546E-3</v>
      </c>
      <c r="H195" s="29" t="s">
        <v>347</v>
      </c>
      <c r="I195" s="38">
        <f>VLOOKUP(B195,raw_cutout_may!$A$2:$X1192,24,0)</f>
        <v>0</v>
      </c>
    </row>
    <row r="196" spans="1:9" x14ac:dyDescent="0.25">
      <c r="A196" s="13">
        <v>42516</v>
      </c>
      <c r="B196" s="19" t="s">
        <v>356</v>
      </c>
      <c r="C196" s="19">
        <v>4019</v>
      </c>
      <c r="D196" s="20">
        <v>42515.547511574077</v>
      </c>
      <c r="E196" s="20">
        <v>42515.550069444442</v>
      </c>
      <c r="F196" s="21" t="s">
        <v>34</v>
      </c>
      <c r="G196" s="21">
        <v>2.5578703643986955E-3</v>
      </c>
      <c r="H196" s="29" t="s">
        <v>347</v>
      </c>
      <c r="I196" s="38">
        <f>VLOOKUP(B196,raw_cutout_may!$A$2:$X1193,24,0)</f>
        <v>0</v>
      </c>
    </row>
    <row r="197" spans="1:9" x14ac:dyDescent="0.25">
      <c r="A197" s="13">
        <v>42516</v>
      </c>
      <c r="B197" s="19" t="s">
        <v>357</v>
      </c>
      <c r="C197" s="19">
        <v>4031</v>
      </c>
      <c r="D197" s="20">
        <v>42515.550810185188</v>
      </c>
      <c r="E197" s="20">
        <v>42515.550810185188</v>
      </c>
      <c r="F197" s="21" t="s">
        <v>52</v>
      </c>
      <c r="G197" s="21">
        <v>0</v>
      </c>
      <c r="H197" s="29" t="s">
        <v>347</v>
      </c>
      <c r="I197" s="38">
        <f>VLOOKUP(B197,raw_cutout_may!$A$2:$X1194,24,0)</f>
        <v>0</v>
      </c>
    </row>
    <row r="198" spans="1:9" x14ac:dyDescent="0.25">
      <c r="A198" s="13">
        <v>42516</v>
      </c>
      <c r="B198" s="19" t="s">
        <v>358</v>
      </c>
      <c r="C198" s="19">
        <v>4009</v>
      </c>
      <c r="D198" s="20">
        <v>42515.559317129628</v>
      </c>
      <c r="E198" s="20">
        <v>42515.559317129628</v>
      </c>
      <c r="F198" s="21" t="s">
        <v>101</v>
      </c>
      <c r="G198" s="21">
        <v>0</v>
      </c>
      <c r="H198" s="29" t="s">
        <v>347</v>
      </c>
      <c r="I198" s="38">
        <f>VLOOKUP(B198,raw_cutout_may!$A$2:$X1195,24,0)</f>
        <v>0</v>
      </c>
    </row>
    <row r="199" spans="1:9" x14ac:dyDescent="0.25">
      <c r="A199" s="13">
        <v>42516</v>
      </c>
      <c r="B199" s="19" t="s">
        <v>359</v>
      </c>
      <c r="C199" s="19">
        <v>4037</v>
      </c>
      <c r="D199" s="20">
        <v>42515.566851851851</v>
      </c>
      <c r="E199" s="20">
        <v>42515.569421296299</v>
      </c>
      <c r="F199" s="21" t="s">
        <v>44</v>
      </c>
      <c r="G199" s="21">
        <v>2.5694444484543055E-3</v>
      </c>
      <c r="H199" s="29" t="s">
        <v>347</v>
      </c>
      <c r="I199" s="38">
        <f>VLOOKUP(B199,raw_cutout_may!$A$2:$X1196,24,0)</f>
        <v>0</v>
      </c>
    </row>
    <row r="200" spans="1:9" x14ac:dyDescent="0.25">
      <c r="A200" s="13">
        <v>42516</v>
      </c>
      <c r="B200" s="19" t="s">
        <v>360</v>
      </c>
      <c r="C200" s="19">
        <v>4030</v>
      </c>
      <c r="D200" s="20">
        <v>42515.580347222225</v>
      </c>
      <c r="E200" s="20">
        <v>42515.592557870368</v>
      </c>
      <c r="F200" s="21" t="s">
        <v>37</v>
      </c>
      <c r="G200" s="21">
        <v>1.2210648143081926E-2</v>
      </c>
      <c r="H200" s="29" t="s">
        <v>347</v>
      </c>
      <c r="I200" s="38">
        <f>VLOOKUP(B200,raw_cutout_may!$A$2:$X1197,24,0)</f>
        <v>0</v>
      </c>
    </row>
    <row r="201" spans="1:9" x14ac:dyDescent="0.25">
      <c r="A201" s="13">
        <v>42516</v>
      </c>
      <c r="B201" s="19" t="s">
        <v>361</v>
      </c>
      <c r="C201" s="19">
        <v>4032</v>
      </c>
      <c r="D201" s="20">
        <v>42515.589918981481</v>
      </c>
      <c r="E201" s="20">
        <v>42515.590046296296</v>
      </c>
      <c r="F201" s="21" t="s">
        <v>52</v>
      </c>
      <c r="G201" s="21">
        <v>1.273148154723458E-4</v>
      </c>
      <c r="H201" s="29" t="s">
        <v>347</v>
      </c>
      <c r="I201" s="38">
        <f>VLOOKUP(B201,raw_cutout_may!$A$2:$X1198,24,0)</f>
        <v>0</v>
      </c>
    </row>
    <row r="202" spans="1:9" x14ac:dyDescent="0.25">
      <c r="A202" s="13">
        <v>42516</v>
      </c>
      <c r="B202" s="19" t="s">
        <v>362</v>
      </c>
      <c r="C202" s="19">
        <v>4020</v>
      </c>
      <c r="D202" s="20">
        <v>42515.591944444444</v>
      </c>
      <c r="E202" s="20">
        <v>42515.593564814815</v>
      </c>
      <c r="F202" s="21" t="s">
        <v>34</v>
      </c>
      <c r="G202" s="21">
        <v>1.6203703708015382E-3</v>
      </c>
      <c r="H202" s="29" t="s">
        <v>347</v>
      </c>
      <c r="I202" s="38">
        <f>VLOOKUP(B202,raw_cutout_may!$A$2:$X1199,24,0)</f>
        <v>0</v>
      </c>
    </row>
    <row r="203" spans="1:9" x14ac:dyDescent="0.25">
      <c r="A203" s="13">
        <v>42516</v>
      </c>
      <c r="B203" s="19" t="s">
        <v>363</v>
      </c>
      <c r="C203" s="19">
        <v>4010</v>
      </c>
      <c r="D203" s="20">
        <v>42515.594618055555</v>
      </c>
      <c r="E203" s="20">
        <v>42515.594722222224</v>
      </c>
      <c r="F203" s="21" t="s">
        <v>101</v>
      </c>
      <c r="G203" s="21">
        <v>1.0416666918899864E-4</v>
      </c>
      <c r="H203" s="29" t="s">
        <v>347</v>
      </c>
      <c r="I203" s="38">
        <f>VLOOKUP(B203,raw_cutout_may!$A$2:$X1200,24,0)</f>
        <v>0</v>
      </c>
    </row>
    <row r="204" spans="1:9" x14ac:dyDescent="0.25">
      <c r="A204" s="13">
        <v>42516</v>
      </c>
      <c r="B204" s="19" t="s">
        <v>364</v>
      </c>
      <c r="C204" s="19">
        <v>4038</v>
      </c>
      <c r="D204" s="20">
        <v>42515.604270833333</v>
      </c>
      <c r="E204" s="20">
        <v>42515.605740740742</v>
      </c>
      <c r="F204" s="21" t="s">
        <v>44</v>
      </c>
      <c r="G204" s="21">
        <v>1.4699074090458453E-3</v>
      </c>
      <c r="H204" s="29" t="s">
        <v>347</v>
      </c>
      <c r="I204" s="38">
        <f>VLOOKUP(B204,raw_cutout_may!$A$2:$X1201,24,0)</f>
        <v>0</v>
      </c>
    </row>
    <row r="205" spans="1:9" x14ac:dyDescent="0.25">
      <c r="A205" s="13">
        <v>42516</v>
      </c>
      <c r="B205" s="19" t="s">
        <v>365</v>
      </c>
      <c r="C205" s="19">
        <v>4029</v>
      </c>
      <c r="D205" s="20">
        <v>42515.613275462965</v>
      </c>
      <c r="E205" s="20">
        <v>42515.618668981479</v>
      </c>
      <c r="F205" s="21" t="s">
        <v>37</v>
      </c>
      <c r="G205" s="21">
        <v>5.3935185133013874E-3</v>
      </c>
      <c r="H205" s="29" t="s">
        <v>347</v>
      </c>
      <c r="I205" s="38">
        <f>VLOOKUP(B205,raw_cutout_may!$A$2:$X1202,24,0)</f>
        <v>0</v>
      </c>
    </row>
    <row r="206" spans="1:9" x14ac:dyDescent="0.25">
      <c r="A206" s="13">
        <v>42516</v>
      </c>
      <c r="B206" s="19" t="s">
        <v>366</v>
      </c>
      <c r="C206" s="19">
        <v>4031</v>
      </c>
      <c r="D206" s="20">
        <v>42515.620682870373</v>
      </c>
      <c r="E206" s="20">
        <v>42515.623749999999</v>
      </c>
      <c r="F206" s="21" t="s">
        <v>52</v>
      </c>
      <c r="G206" s="21">
        <v>3.0671296262880787E-3</v>
      </c>
      <c r="H206" s="29" t="s">
        <v>367</v>
      </c>
      <c r="I206" s="38">
        <f>VLOOKUP(B206,raw_cutout_may!$A$2:$X1203,24,0)</f>
        <v>0</v>
      </c>
    </row>
    <row r="207" spans="1:9" ht="30" x14ac:dyDescent="0.25">
      <c r="A207" s="13">
        <v>42516</v>
      </c>
      <c r="B207" s="19" t="s">
        <v>368</v>
      </c>
      <c r="C207" s="19">
        <v>4037</v>
      </c>
      <c r="D207" s="20">
        <v>42515.640474537038</v>
      </c>
      <c r="E207" s="20">
        <v>42515.640474537038</v>
      </c>
      <c r="F207" s="21" t="s">
        <v>44</v>
      </c>
      <c r="G207" s="21">
        <v>0</v>
      </c>
      <c r="H207" s="29" t="s">
        <v>369</v>
      </c>
      <c r="I207" s="38">
        <f>VLOOKUP(B207,raw_cutout_may!$A$2:$X1204,24,0)</f>
        <v>0</v>
      </c>
    </row>
    <row r="208" spans="1:9" x14ac:dyDescent="0.25">
      <c r="A208" s="13">
        <v>42516</v>
      </c>
      <c r="B208" s="19" t="s">
        <v>370</v>
      </c>
      <c r="C208" s="19">
        <v>4038</v>
      </c>
      <c r="D208" s="20">
        <v>42515.674409722225</v>
      </c>
      <c r="E208" s="20">
        <v>42515.674409722225</v>
      </c>
      <c r="F208" s="21" t="s">
        <v>44</v>
      </c>
      <c r="G208" s="21">
        <v>0</v>
      </c>
      <c r="H208" s="29" t="s">
        <v>371</v>
      </c>
      <c r="I208" s="38">
        <f>VLOOKUP(B208,raw_cutout_may!$A$2:$X1205,24,0)</f>
        <v>0</v>
      </c>
    </row>
    <row r="209" spans="1:9" x14ac:dyDescent="0.25">
      <c r="A209" s="13">
        <v>42516</v>
      </c>
      <c r="B209" s="19" t="s">
        <v>372</v>
      </c>
      <c r="C209" s="19">
        <v>4037</v>
      </c>
      <c r="D209" s="20">
        <v>42515.712060185186</v>
      </c>
      <c r="E209" s="20">
        <v>42515.712442129632</v>
      </c>
      <c r="F209" s="21" t="s">
        <v>44</v>
      </c>
      <c r="G209" s="21">
        <v>3.819444464170374E-4</v>
      </c>
      <c r="H209" s="29" t="s">
        <v>371</v>
      </c>
      <c r="I209" s="38">
        <f>VLOOKUP(B209,raw_cutout_may!$A$2:$X1206,24,0)</f>
        <v>0</v>
      </c>
    </row>
    <row r="210" spans="1:9" hidden="1" x14ac:dyDescent="0.25">
      <c r="A210" s="13">
        <v>42516</v>
      </c>
      <c r="B210" s="19" t="s">
        <v>373</v>
      </c>
      <c r="C210" s="19">
        <v>4027</v>
      </c>
      <c r="D210" s="20">
        <v>42515.965833333335</v>
      </c>
      <c r="E210" s="20">
        <v>42515.972337962965</v>
      </c>
      <c r="F210" s="21" t="s">
        <v>47</v>
      </c>
      <c r="G210" s="21">
        <v>6.5046296294895001E-3</v>
      </c>
      <c r="H210" s="29" t="s">
        <v>374</v>
      </c>
      <c r="I210" s="38">
        <f>VLOOKUP(B210,raw_cutout_may!$A$2:$X1207,24,0)</f>
        <v>0.25</v>
      </c>
    </row>
    <row r="211" spans="1:9" hidden="1" x14ac:dyDescent="0.25">
      <c r="A211" s="13">
        <v>42516</v>
      </c>
      <c r="B211" s="19" t="s">
        <v>375</v>
      </c>
      <c r="C211" s="19">
        <v>4016</v>
      </c>
      <c r="D211" s="20">
        <v>42516.308506944442</v>
      </c>
      <c r="E211" s="20">
        <v>42516.32984953704</v>
      </c>
      <c r="F211" s="21" t="s">
        <v>110</v>
      </c>
      <c r="G211" s="21">
        <v>2.1342592597648036E-2</v>
      </c>
      <c r="H211" s="29" t="s">
        <v>205</v>
      </c>
      <c r="I211" s="38">
        <f>VLOOKUP(B211,raw_cutout_may!$A$2:$X1208,24,0)</f>
        <v>1</v>
      </c>
    </row>
    <row r="212" spans="1:9" hidden="1" x14ac:dyDescent="0.25">
      <c r="A212" s="13">
        <v>42516</v>
      </c>
      <c r="B212" s="19" t="s">
        <v>376</v>
      </c>
      <c r="C212" s="19">
        <v>4011</v>
      </c>
      <c r="D212" s="20">
        <v>42516.576782407406</v>
      </c>
      <c r="E212" s="20">
        <v>42516.597754629627</v>
      </c>
      <c r="F212" s="21" t="s">
        <v>62</v>
      </c>
      <c r="G212" s="21">
        <v>2.0972222220734693E-2</v>
      </c>
      <c r="H212" s="29" t="s">
        <v>116</v>
      </c>
      <c r="I212" s="38">
        <f>VLOOKUP(B212,raw_cutout_may!$A$2:$X1209,24,0)</f>
        <v>1</v>
      </c>
    </row>
    <row r="213" spans="1:9" hidden="1" x14ac:dyDescent="0.25">
      <c r="A213" s="13">
        <v>42516</v>
      </c>
      <c r="B213" s="19" t="s">
        <v>377</v>
      </c>
      <c r="C213" s="19">
        <v>4038</v>
      </c>
      <c r="D213" s="20">
        <v>42516.601712962962</v>
      </c>
      <c r="E213" s="20">
        <v>42516.607685185183</v>
      </c>
      <c r="F213" s="21" t="s">
        <v>44</v>
      </c>
      <c r="G213" s="21">
        <v>5.9722222213167697E-3</v>
      </c>
      <c r="H213" s="29" t="s">
        <v>378</v>
      </c>
      <c r="I213" s="38">
        <f>VLOOKUP(B213,raw_cutout_may!$A$2:$X1210,24,0)</f>
        <v>1</v>
      </c>
    </row>
    <row r="214" spans="1:9" ht="60" hidden="1" x14ac:dyDescent="0.25">
      <c r="A214" s="13">
        <v>42516</v>
      </c>
      <c r="B214" s="19" t="s">
        <v>379</v>
      </c>
      <c r="C214" s="19">
        <v>4011</v>
      </c>
      <c r="D214" s="20">
        <v>42516.876932870371</v>
      </c>
      <c r="E214" s="20">
        <v>42516.885798611111</v>
      </c>
      <c r="F214" s="21" t="s">
        <v>62</v>
      </c>
      <c r="G214" s="21">
        <v>8.8657407395658083E-3</v>
      </c>
      <c r="H214" s="29" t="s">
        <v>380</v>
      </c>
      <c r="I214" s="38">
        <f>VLOOKUP(B214,raw_cutout_may!$A$2:$X1211,24,0)</f>
        <v>0.75</v>
      </c>
    </row>
    <row r="215" spans="1:9" x14ac:dyDescent="0.25">
      <c r="A215" s="13">
        <v>42516</v>
      </c>
      <c r="B215" s="19" t="s">
        <v>381</v>
      </c>
      <c r="C215" s="19">
        <v>4007</v>
      </c>
      <c r="D215" s="20">
        <v>42516.934189814812</v>
      </c>
      <c r="E215" s="20">
        <v>42516.935659722221</v>
      </c>
      <c r="F215" s="21" t="s">
        <v>40</v>
      </c>
      <c r="G215" s="21">
        <v>1.4699074090458453E-3</v>
      </c>
      <c r="H215" s="29" t="s">
        <v>116</v>
      </c>
      <c r="I215" s="38">
        <f>VLOOKUP(B215,raw_cutout_may!$A$2:$X1212,24,0)</f>
        <v>0</v>
      </c>
    </row>
    <row r="216" spans="1:9" hidden="1" x14ac:dyDescent="0.25">
      <c r="A216" s="13">
        <v>42521</v>
      </c>
      <c r="B216" s="22" t="s">
        <v>382</v>
      </c>
      <c r="C216" s="22">
        <v>4039</v>
      </c>
      <c r="D216" s="23">
        <v>42517.260659722226</v>
      </c>
      <c r="E216" s="23">
        <v>42517.291655092595</v>
      </c>
      <c r="F216" s="17" t="s">
        <v>94</v>
      </c>
      <c r="G216" s="17">
        <v>3.0995370369055308E-2</v>
      </c>
      <c r="H216" s="30" t="s">
        <v>383</v>
      </c>
      <c r="I216" s="38">
        <f>VLOOKUP(B216,raw_cutout_may!$A$2:$X1213,24,0)</f>
        <v>0.58333333333333337</v>
      </c>
    </row>
    <row r="217" spans="1:9" hidden="1" x14ac:dyDescent="0.25">
      <c r="A217" s="13">
        <v>42521</v>
      </c>
      <c r="B217" s="22" t="s">
        <v>384</v>
      </c>
      <c r="C217" s="22">
        <v>4016</v>
      </c>
      <c r="D217" s="23">
        <v>42517.345891203702</v>
      </c>
      <c r="E217" s="23">
        <v>42517.361805555556</v>
      </c>
      <c r="F217" s="17" t="s">
        <v>110</v>
      </c>
      <c r="G217" s="17">
        <v>1.5914351854007691E-2</v>
      </c>
      <c r="H217" s="30" t="s">
        <v>385</v>
      </c>
      <c r="I217" s="38">
        <f>VLOOKUP(B217,raw_cutout_may!$A$2:$X1214,24,0)</f>
        <v>0.25</v>
      </c>
    </row>
    <row r="218" spans="1:9" hidden="1" x14ac:dyDescent="0.25">
      <c r="A218" s="13">
        <v>42521</v>
      </c>
      <c r="B218" s="22" t="s">
        <v>386</v>
      </c>
      <c r="C218" s="22">
        <v>4018</v>
      </c>
      <c r="D218" s="23">
        <v>42517.438055555554</v>
      </c>
      <c r="E218" s="23">
        <v>42517.472361111111</v>
      </c>
      <c r="F218" s="17" t="s">
        <v>68</v>
      </c>
      <c r="G218" s="17">
        <v>3.4305555556784384E-2</v>
      </c>
      <c r="H218" s="30" t="s">
        <v>387</v>
      </c>
      <c r="I218" s="38">
        <f>VLOOKUP(B218,raw_cutout_may!$A$2:$X1215,24,0)</f>
        <v>0.16666666666666666</v>
      </c>
    </row>
    <row r="219" spans="1:9" hidden="1" x14ac:dyDescent="0.25">
      <c r="A219" s="13">
        <v>42521</v>
      </c>
      <c r="B219" s="22" t="s">
        <v>388</v>
      </c>
      <c r="C219" s="22">
        <v>4017</v>
      </c>
      <c r="D219" s="23">
        <v>42517.622175925928</v>
      </c>
      <c r="E219" s="23">
        <v>42517.660671296297</v>
      </c>
      <c r="F219" s="17" t="s">
        <v>68</v>
      </c>
      <c r="G219" s="17">
        <v>3.849537036876427E-2</v>
      </c>
      <c r="H219" s="30" t="s">
        <v>389</v>
      </c>
      <c r="I219" s="38">
        <f>VLOOKUP(B219,raw_cutout_may!$A$2:$X1216,24,0)</f>
        <v>0.83333333333333337</v>
      </c>
    </row>
    <row r="220" spans="1:9" x14ac:dyDescent="0.25">
      <c r="A220" s="13">
        <v>42521</v>
      </c>
      <c r="B220" s="22" t="s">
        <v>390</v>
      </c>
      <c r="C220" s="22">
        <v>4031</v>
      </c>
      <c r="D220" s="23">
        <v>42517.635208333333</v>
      </c>
      <c r="E220" s="23">
        <v>42517.664224537039</v>
      </c>
      <c r="F220" s="17" t="s">
        <v>52</v>
      </c>
      <c r="G220" s="17">
        <v>2.9016203705396038E-2</v>
      </c>
      <c r="H220" s="30" t="s">
        <v>391</v>
      </c>
      <c r="I220" s="38">
        <f>VLOOKUP(B220,raw_cutout_may!$A$2:$X1217,24,0)</f>
        <v>0</v>
      </c>
    </row>
    <row r="221" spans="1:9" x14ac:dyDescent="0.25">
      <c r="A221" s="13">
        <v>42521</v>
      </c>
      <c r="B221" s="22" t="s">
        <v>392</v>
      </c>
      <c r="C221" s="22">
        <v>4017</v>
      </c>
      <c r="D221" s="23">
        <v>42517.697314814817</v>
      </c>
      <c r="E221" s="23">
        <v>42517.728900462964</v>
      </c>
      <c r="F221" s="17" t="s">
        <v>68</v>
      </c>
      <c r="G221" s="17">
        <v>3.1585648146574385E-2</v>
      </c>
      <c r="H221" s="30" t="s">
        <v>393</v>
      </c>
      <c r="I221" s="38">
        <f>VLOOKUP(B221,raw_cutout_may!$A$2:$X1218,24,0)</f>
        <v>0</v>
      </c>
    </row>
    <row r="222" spans="1:9" hidden="1" x14ac:dyDescent="0.25">
      <c r="A222" s="13">
        <v>42521</v>
      </c>
      <c r="B222" s="22" t="s">
        <v>394</v>
      </c>
      <c r="C222" s="22">
        <v>4031</v>
      </c>
      <c r="D222" s="23">
        <v>42517.70584490741</v>
      </c>
      <c r="E222" s="23">
        <v>42517.719756944447</v>
      </c>
      <c r="F222" s="17" t="s">
        <v>52</v>
      </c>
      <c r="G222" s="17">
        <v>1.3912037036789116E-2</v>
      </c>
      <c r="H222" s="30" t="s">
        <v>116</v>
      </c>
      <c r="I222" s="38">
        <f>VLOOKUP(B222,raw_cutout_may!$A$2:$X1219,24,0)</f>
        <v>0.41666666666666669</v>
      </c>
    </row>
    <row r="223" spans="1:9" hidden="1" x14ac:dyDescent="0.25">
      <c r="A223" s="13">
        <v>42521</v>
      </c>
      <c r="B223" s="22" t="s">
        <v>395</v>
      </c>
      <c r="C223" s="22">
        <v>4044</v>
      </c>
      <c r="D223" s="23">
        <v>42517.957372685189</v>
      </c>
      <c r="E223" s="23">
        <v>42517.982060185182</v>
      </c>
      <c r="F223" s="17" t="s">
        <v>71</v>
      </c>
      <c r="G223" s="17">
        <v>2.4687499993888196E-2</v>
      </c>
      <c r="H223" s="30" t="s">
        <v>396</v>
      </c>
      <c r="I223" s="38">
        <f>VLOOKUP(B223,raw_cutout_may!$A$2:$X1220,24,0)</f>
        <v>1</v>
      </c>
    </row>
    <row r="224" spans="1:9" ht="30" x14ac:dyDescent="0.25">
      <c r="A224" s="13">
        <v>42521</v>
      </c>
      <c r="B224" s="22" t="s">
        <v>397</v>
      </c>
      <c r="C224" s="22">
        <v>4018</v>
      </c>
      <c r="D224" s="23">
        <v>42518.206666666665</v>
      </c>
      <c r="E224" s="23">
        <v>42518.206817129627</v>
      </c>
      <c r="F224" s="17" t="s">
        <v>68</v>
      </c>
      <c r="G224" s="17">
        <v>1.5046296175569296E-4</v>
      </c>
      <c r="H224" s="30" t="s">
        <v>398</v>
      </c>
      <c r="I224" s="38">
        <f>VLOOKUP(B224,raw_cutout_may!$A$2:$X1221,24,0)</f>
        <v>0</v>
      </c>
    </row>
    <row r="225" spans="1:9" ht="30" x14ac:dyDescent="0.25">
      <c r="A225" s="13">
        <v>42521</v>
      </c>
      <c r="B225" s="22" t="s">
        <v>399</v>
      </c>
      <c r="C225" s="22">
        <v>4029</v>
      </c>
      <c r="D225" s="23">
        <v>42518.330381944441</v>
      </c>
      <c r="E225" s="23">
        <v>42518.360277777778</v>
      </c>
      <c r="F225" s="17" t="s">
        <v>37</v>
      </c>
      <c r="G225" s="17">
        <v>2.9895833336922806E-2</v>
      </c>
      <c r="H225" s="30" t="s">
        <v>400</v>
      </c>
      <c r="I225" s="38">
        <f>VLOOKUP(B225,raw_cutout_may!$A$2:$X1222,24,0)</f>
        <v>0</v>
      </c>
    </row>
    <row r="226" spans="1:9" hidden="1" x14ac:dyDescent="0.25">
      <c r="A226" s="13">
        <v>42521</v>
      </c>
      <c r="B226" s="22" t="s">
        <v>401</v>
      </c>
      <c r="C226" s="22">
        <v>4011</v>
      </c>
      <c r="D226" s="23">
        <v>42518.508148148147</v>
      </c>
      <c r="E226" s="23">
        <v>42518.529849537037</v>
      </c>
      <c r="F226" s="17" t="s">
        <v>62</v>
      </c>
      <c r="G226" s="17">
        <v>2.1701388890505768E-2</v>
      </c>
      <c r="H226" s="30" t="s">
        <v>402</v>
      </c>
      <c r="I226" s="38">
        <f>VLOOKUP(B226,raw_cutout_may!$A$2:$X1223,24,0)</f>
        <v>1</v>
      </c>
    </row>
    <row r="227" spans="1:9" hidden="1" x14ac:dyDescent="0.25">
      <c r="A227" s="13">
        <v>42521</v>
      </c>
      <c r="B227" s="22" t="s">
        <v>403</v>
      </c>
      <c r="C227" s="22">
        <v>4011</v>
      </c>
      <c r="D227" s="23">
        <v>42518.584953703707</v>
      </c>
      <c r="E227" s="23">
        <v>42518.614872685182</v>
      </c>
      <c r="F227" s="17" t="s">
        <v>62</v>
      </c>
      <c r="G227" s="17">
        <v>2.9918981475930195E-2</v>
      </c>
      <c r="H227" s="30" t="s">
        <v>404</v>
      </c>
      <c r="I227" s="38">
        <f>VLOOKUP(B227,raw_cutout_may!$A$2:$X1224,24,0)</f>
        <v>0.75</v>
      </c>
    </row>
    <row r="228" spans="1:9" ht="30" hidden="1" x14ac:dyDescent="0.25">
      <c r="A228" s="13">
        <v>42521</v>
      </c>
      <c r="B228" s="22" t="s">
        <v>406</v>
      </c>
      <c r="C228" s="22">
        <v>4027</v>
      </c>
      <c r="D228" s="23">
        <v>42518.594097222223</v>
      </c>
      <c r="E228" s="23">
        <v>42518.611793981479</v>
      </c>
      <c r="F228" s="17" t="s">
        <v>47</v>
      </c>
      <c r="G228" s="17">
        <v>1.7696759256068617E-2</v>
      </c>
      <c r="H228" s="30" t="s">
        <v>407</v>
      </c>
      <c r="I228" s="38">
        <f>VLOOKUP(B228,raw_cutout_may!$A$2:$X1225,24,0)</f>
        <v>0.83333333333333337</v>
      </c>
    </row>
    <row r="229" spans="1:9" hidden="1" x14ac:dyDescent="0.25">
      <c r="A229" s="13">
        <v>42521</v>
      </c>
      <c r="B229" s="22" t="s">
        <v>405</v>
      </c>
      <c r="C229" s="22">
        <v>4012</v>
      </c>
      <c r="D229" s="23">
        <v>42518.62096064815</v>
      </c>
      <c r="E229" s="23">
        <v>42518.644803240742</v>
      </c>
      <c r="F229" s="17" t="s">
        <v>62</v>
      </c>
      <c r="G229" s="17">
        <v>2.3842592592700385E-2</v>
      </c>
      <c r="H229" s="30" t="s">
        <v>404</v>
      </c>
      <c r="I229" s="38">
        <f>VLOOKUP(B229,raw_cutout_may!$A$2:$X1226,24,0)</f>
        <v>0.5</v>
      </c>
    </row>
    <row r="230" spans="1:9" x14ac:dyDescent="0.25">
      <c r="A230" s="13">
        <v>42521</v>
      </c>
      <c r="B230" s="22" t="s">
        <v>408</v>
      </c>
      <c r="C230" s="22">
        <v>4012</v>
      </c>
      <c r="D230" s="23">
        <v>42518.694652777776</v>
      </c>
      <c r="E230" s="23">
        <v>42518.696817129632</v>
      </c>
      <c r="F230" s="17" t="s">
        <v>62</v>
      </c>
      <c r="G230" s="17">
        <v>2.164351855753921E-3</v>
      </c>
      <c r="H230" s="30" t="s">
        <v>409</v>
      </c>
      <c r="I230" s="38">
        <f>VLOOKUP(B230,raw_cutout_may!$A$2:$X1227,24,0)</f>
        <v>0</v>
      </c>
    </row>
    <row r="231" spans="1:9" x14ac:dyDescent="0.25">
      <c r="A231" s="13">
        <v>42521</v>
      </c>
      <c r="B231" s="22" t="s">
        <v>152</v>
      </c>
      <c r="C231" s="22">
        <v>4017</v>
      </c>
      <c r="D231" s="23">
        <v>42518.795520833337</v>
      </c>
      <c r="E231" s="23">
        <v>42518.797858796293</v>
      </c>
      <c r="F231" s="17" t="s">
        <v>68</v>
      </c>
      <c r="G231" s="17">
        <v>2.3379629565170035E-3</v>
      </c>
      <c r="H231" s="30" t="s">
        <v>409</v>
      </c>
      <c r="I231" s="38">
        <f>VLOOKUP(B231,raw_cutout_may!$A$2:$X1228,24,0)</f>
        <v>0</v>
      </c>
    </row>
    <row r="232" spans="1:9" x14ac:dyDescent="0.25">
      <c r="A232" s="13">
        <v>42521</v>
      </c>
      <c r="B232" s="22" t="s">
        <v>410</v>
      </c>
      <c r="C232" s="22">
        <v>4044</v>
      </c>
      <c r="D232" s="23">
        <v>42519.264317129629</v>
      </c>
      <c r="E232" s="23">
        <v>42519.264884259261</v>
      </c>
      <c r="F232" s="22" t="s">
        <v>71</v>
      </c>
      <c r="G232" s="17">
        <v>5.671296312357299E-4</v>
      </c>
      <c r="H232" s="30" t="s">
        <v>411</v>
      </c>
      <c r="I232" s="38">
        <f>VLOOKUP(B232,raw_cutout_may!$A$2:$X1229,24,0)</f>
        <v>0</v>
      </c>
    </row>
    <row r="233" spans="1:9" x14ac:dyDescent="0.25">
      <c r="A233" s="13">
        <v>42521</v>
      </c>
      <c r="B233" s="22" t="s">
        <v>412</v>
      </c>
      <c r="C233" s="22">
        <v>4037</v>
      </c>
      <c r="D233" s="23">
        <v>42519.460451388892</v>
      </c>
      <c r="E233" s="23">
        <v>42519.469571759262</v>
      </c>
      <c r="F233" s="22" t="s">
        <v>44</v>
      </c>
      <c r="G233" s="17">
        <v>9.1203703705104999E-3</v>
      </c>
      <c r="H233" s="30" t="s">
        <v>116</v>
      </c>
      <c r="I233" s="38">
        <f>VLOOKUP(B233,raw_cutout_may!$A$2:$X1230,24,0)</f>
        <v>0</v>
      </c>
    </row>
    <row r="234" spans="1:9" hidden="1" x14ac:dyDescent="0.25">
      <c r="A234" s="13">
        <v>42521</v>
      </c>
      <c r="B234" s="22" t="s">
        <v>413</v>
      </c>
      <c r="C234" s="22">
        <v>4011</v>
      </c>
      <c r="D234" s="23">
        <v>42519.69290509259</v>
      </c>
      <c r="E234" s="23">
        <v>42519.69390046296</v>
      </c>
      <c r="F234" s="22" t="s">
        <v>62</v>
      </c>
      <c r="G234" s="17">
        <v>9.9537037021946162E-4</v>
      </c>
      <c r="H234" s="30" t="s">
        <v>116</v>
      </c>
      <c r="I234" s="38">
        <f>VLOOKUP(B234,raw_cutout_may!$A$2:$X1231,24,0)</f>
        <v>0.16666666666666666</v>
      </c>
    </row>
    <row r="235" spans="1:9" hidden="1" x14ac:dyDescent="0.25">
      <c r="A235" s="13">
        <v>42521</v>
      </c>
      <c r="B235" s="22" t="s">
        <v>416</v>
      </c>
      <c r="C235" s="22">
        <v>4040</v>
      </c>
      <c r="D235" s="23">
        <v>42520.287002314813</v>
      </c>
      <c r="E235" s="23">
        <v>42520.308854166666</v>
      </c>
      <c r="F235" s="22" t="s">
        <v>94</v>
      </c>
      <c r="G235" s="17">
        <v>2.1851851852261461E-2</v>
      </c>
      <c r="H235" s="30" t="s">
        <v>417</v>
      </c>
      <c r="I235" s="38">
        <f>VLOOKUP(B235,raw_cutout_may!$A$2:$X1232,24,0)</f>
        <v>1</v>
      </c>
    </row>
    <row r="236" spans="1:9" x14ac:dyDescent="0.25">
      <c r="A236" s="13">
        <v>42521</v>
      </c>
      <c r="B236" s="22" t="s">
        <v>414</v>
      </c>
      <c r="C236" s="22">
        <v>4017</v>
      </c>
      <c r="D236" s="23">
        <v>42520.288344907407</v>
      </c>
      <c r="E236" s="23">
        <v>42520.289907407408</v>
      </c>
      <c r="F236" s="22" t="s">
        <v>68</v>
      </c>
      <c r="G236" s="17">
        <v>1.5625000014551915E-3</v>
      </c>
      <c r="H236" s="30" t="s">
        <v>415</v>
      </c>
      <c r="I236" s="38">
        <f>VLOOKUP(B236,raw_cutout_may!$A$2:$X1233,24,0)</f>
        <v>0</v>
      </c>
    </row>
    <row r="237" spans="1:9" hidden="1" x14ac:dyDescent="0.25">
      <c r="A237" s="13">
        <v>42521</v>
      </c>
      <c r="B237" s="22" t="s">
        <v>418</v>
      </c>
      <c r="C237" s="22">
        <v>4031</v>
      </c>
      <c r="D237" s="23">
        <v>42520.416261574072</v>
      </c>
      <c r="E237" s="23">
        <v>42520.450289351851</v>
      </c>
      <c r="F237" s="22" t="s">
        <v>52</v>
      </c>
      <c r="G237" s="17">
        <v>3.4027777779556345E-2</v>
      </c>
      <c r="H237" s="30" t="s">
        <v>419</v>
      </c>
      <c r="I237" s="38">
        <f>VLOOKUP(B237,raw_cutout_may!$A$2:$X1234,24,0)</f>
        <v>0.66666666666666663</v>
      </c>
    </row>
    <row r="238" spans="1:9" hidden="1" x14ac:dyDescent="0.25">
      <c r="A238" s="13">
        <v>42521</v>
      </c>
      <c r="B238" s="22" t="s">
        <v>420</v>
      </c>
      <c r="C238" s="22">
        <v>4014</v>
      </c>
      <c r="D238" s="23">
        <v>42520.44740740741</v>
      </c>
      <c r="E238" s="23">
        <v>42520.482372685183</v>
      </c>
      <c r="F238" s="22" t="s">
        <v>58</v>
      </c>
      <c r="G238" s="17">
        <v>3.4965277773153502E-2</v>
      </c>
      <c r="H238" s="30" t="s">
        <v>419</v>
      </c>
      <c r="I238" s="38">
        <f>VLOOKUP(B238,raw_cutout_may!$A$2:$X1235,24,0)</f>
        <v>0.66666666666666663</v>
      </c>
    </row>
    <row r="239" spans="1:9" hidden="1" x14ac:dyDescent="0.25">
      <c r="A239" s="13">
        <v>42521</v>
      </c>
      <c r="B239" s="22" t="s">
        <v>421</v>
      </c>
      <c r="C239" s="22">
        <v>4018</v>
      </c>
      <c r="D239" s="23">
        <v>42520.474583333336</v>
      </c>
      <c r="E239" s="23">
        <v>42520.502372685187</v>
      </c>
      <c r="F239" s="22" t="s">
        <v>68</v>
      </c>
      <c r="G239" s="17">
        <v>2.7789351850515231E-2</v>
      </c>
      <c r="H239" s="30" t="s">
        <v>422</v>
      </c>
      <c r="I239" s="38">
        <f>VLOOKUP(B239,raw_cutout_may!$A$2:$X1236,24,0)</f>
        <v>1</v>
      </c>
    </row>
    <row r="240" spans="1:9" x14ac:dyDescent="0.25">
      <c r="A240" s="13">
        <v>42521</v>
      </c>
      <c r="B240" s="22" t="s">
        <v>423</v>
      </c>
      <c r="C240" s="22">
        <v>4014</v>
      </c>
      <c r="D240" s="23">
        <v>42520.520995370367</v>
      </c>
      <c r="E240" s="23">
        <v>42520.549629629626</v>
      </c>
      <c r="F240" s="22" t="s">
        <v>58</v>
      </c>
      <c r="G240" s="17">
        <v>2.8634259258979E-2</v>
      </c>
      <c r="H240" s="30" t="s">
        <v>424</v>
      </c>
      <c r="I240" s="38">
        <f>VLOOKUP(B240,raw_cutout_may!$A$2:$X1237,24,0)</f>
        <v>0</v>
      </c>
    </row>
    <row r="241" spans="1:9" x14ac:dyDescent="0.25">
      <c r="A241" s="13">
        <v>42521</v>
      </c>
      <c r="B241" s="22" t="s">
        <v>425</v>
      </c>
      <c r="C241" s="22">
        <v>4013</v>
      </c>
      <c r="D241" s="23">
        <v>42520.572511574072</v>
      </c>
      <c r="E241" s="23">
        <v>42520.572824074072</v>
      </c>
      <c r="F241" s="22" t="s">
        <v>58</v>
      </c>
      <c r="G241" s="17">
        <v>3.125000002910383E-4</v>
      </c>
      <c r="H241" s="30" t="s">
        <v>116</v>
      </c>
      <c r="I241" s="38">
        <f>VLOOKUP(B241,raw_cutout_may!$A$2:$X1238,24,0)</f>
        <v>0</v>
      </c>
    </row>
    <row r="242" spans="1:9" hidden="1" x14ac:dyDescent="0.25">
      <c r="A242" s="13">
        <v>42521</v>
      </c>
      <c r="B242" s="22" t="s">
        <v>426</v>
      </c>
      <c r="C242" s="22">
        <v>4029</v>
      </c>
      <c r="D242" s="23">
        <v>42520.612546296295</v>
      </c>
      <c r="E242" s="23">
        <v>42520.636828703704</v>
      </c>
      <c r="F242" s="22" t="s">
        <v>37</v>
      </c>
      <c r="G242" s="17">
        <v>2.4282407408463769E-2</v>
      </c>
      <c r="H242" s="30" t="s">
        <v>417</v>
      </c>
      <c r="I242" s="38">
        <f>VLOOKUP(B242,raw_cutout_may!$A$2:$X1239,24,0)</f>
        <v>1</v>
      </c>
    </row>
    <row r="243" spans="1:9" x14ac:dyDescent="0.25">
      <c r="A243" s="13">
        <v>42521</v>
      </c>
      <c r="B243" s="22" t="s">
        <v>427</v>
      </c>
      <c r="C243" s="22">
        <v>4013</v>
      </c>
      <c r="D243" s="23">
        <v>42520.773217592592</v>
      </c>
      <c r="E243" s="23">
        <v>42520.781122685185</v>
      </c>
      <c r="F243" s="22" t="s">
        <v>58</v>
      </c>
      <c r="G243" s="17">
        <v>7.9050925924093463E-3</v>
      </c>
      <c r="H243" s="30" t="s">
        <v>116</v>
      </c>
      <c r="I243" s="38">
        <f>VLOOKUP(B243,raw_cutout_may!$A$2:$X1240,24,0)</f>
        <v>0</v>
      </c>
    </row>
    <row r="244" spans="1:9" x14ac:dyDescent="0.25">
      <c r="A244" s="13">
        <v>42521</v>
      </c>
      <c r="B244" s="22" t="s">
        <v>428</v>
      </c>
      <c r="C244" s="22">
        <v>4031</v>
      </c>
      <c r="D244" s="23">
        <v>42520.788240740738</v>
      </c>
      <c r="E244" s="23">
        <v>42520.795694444445</v>
      </c>
      <c r="F244" s="22" t="s">
        <v>52</v>
      </c>
      <c r="G244" s="17">
        <v>7.4537037071422674E-3</v>
      </c>
      <c r="H244" s="30" t="s">
        <v>429</v>
      </c>
      <c r="I244" s="38">
        <f>VLOOKUP(B244,raw_cutout_may!$A$2:$X1241,24,0)</f>
        <v>0</v>
      </c>
    </row>
    <row r="245" spans="1:9" ht="30" hidden="1" x14ac:dyDescent="0.25">
      <c r="A245" s="13">
        <v>42521</v>
      </c>
      <c r="B245" s="22" t="s">
        <v>432</v>
      </c>
      <c r="C245" s="22">
        <v>4038</v>
      </c>
      <c r="D245" s="23">
        <v>42520.841608796298</v>
      </c>
      <c r="E245" s="23">
        <v>42520.879189814812</v>
      </c>
      <c r="F245" s="22" t="s">
        <v>44</v>
      </c>
      <c r="G245" s="17">
        <v>3.7581018514174502E-2</v>
      </c>
      <c r="H245" s="30" t="s">
        <v>431</v>
      </c>
      <c r="I245" s="38">
        <f>VLOOKUP(B245,raw_cutout_may!$A$2:$X1242,24,0)</f>
        <v>1</v>
      </c>
    </row>
    <row r="246" spans="1:9" ht="30" x14ac:dyDescent="0.25">
      <c r="A246" s="13">
        <v>42521</v>
      </c>
      <c r="B246" s="22" t="s">
        <v>430</v>
      </c>
      <c r="C246" s="22">
        <v>4017</v>
      </c>
      <c r="D246" s="23">
        <v>42520.87027777778</v>
      </c>
      <c r="E246" s="23">
        <v>42520.879247685189</v>
      </c>
      <c r="F246" s="22" t="s">
        <v>68</v>
      </c>
      <c r="G246" s="17">
        <v>8.969907408754807E-3</v>
      </c>
      <c r="H246" s="30" t="s">
        <v>431</v>
      </c>
      <c r="I246" s="38">
        <f>VLOOKUP(B246,raw_cutout_may!$A$2:$X1243,24,0)</f>
        <v>0</v>
      </c>
    </row>
    <row r="247" spans="1:9" ht="30" hidden="1" x14ac:dyDescent="0.25">
      <c r="A247" s="13">
        <v>42521</v>
      </c>
      <c r="B247" s="22" t="s">
        <v>434</v>
      </c>
      <c r="C247" s="22">
        <v>4031</v>
      </c>
      <c r="D247" s="23">
        <v>42520.872025462966</v>
      </c>
      <c r="E247" s="23">
        <v>42520.894641203704</v>
      </c>
      <c r="F247" s="22" t="s">
        <v>52</v>
      </c>
      <c r="G247" s="17">
        <v>2.2615740737819578E-2</v>
      </c>
      <c r="H247" s="30" t="s">
        <v>431</v>
      </c>
      <c r="I247" s="38">
        <f>VLOOKUP(B247,raw_cutout_may!$A$2:$X1244,24,0)</f>
        <v>1</v>
      </c>
    </row>
    <row r="248" spans="1:9" ht="30" x14ac:dyDescent="0.25">
      <c r="A248" s="13">
        <v>42521</v>
      </c>
      <c r="B248" s="22" t="s">
        <v>433</v>
      </c>
      <c r="C248" s="22">
        <v>4037</v>
      </c>
      <c r="D248" s="23">
        <v>42520.895358796297</v>
      </c>
      <c r="E248" s="23">
        <v>42520.92496527778</v>
      </c>
      <c r="F248" s="22" t="s">
        <v>44</v>
      </c>
      <c r="G248" s="17">
        <v>2.9606481482915115E-2</v>
      </c>
      <c r="H248" s="30" t="s">
        <v>431</v>
      </c>
      <c r="I248" s="38">
        <f>VLOOKUP(B248,raw_cutout_may!$A$2:$X1245,24,0)</f>
        <v>0</v>
      </c>
    </row>
    <row r="249" spans="1:9" ht="30" hidden="1" x14ac:dyDescent="0.25">
      <c r="A249" s="13">
        <v>42521</v>
      </c>
      <c r="B249" s="22" t="s">
        <v>435</v>
      </c>
      <c r="C249" s="22">
        <v>4040</v>
      </c>
      <c r="D249" s="23">
        <v>42521.21434027778</v>
      </c>
      <c r="E249" s="23">
        <v>42521.242094907408</v>
      </c>
      <c r="F249" s="22" t="s">
        <v>94</v>
      </c>
      <c r="G249" s="17">
        <v>2.7754629627452232E-2</v>
      </c>
      <c r="H249" s="30" t="s">
        <v>436</v>
      </c>
      <c r="I249" s="38">
        <f>VLOOKUP(B249,raw_cutout_may!$A$2:$X1246,24,0)</f>
        <v>1</v>
      </c>
    </row>
    <row r="250" spans="1:9" x14ac:dyDescent="0.25">
      <c r="A250" s="13">
        <v>42521</v>
      </c>
      <c r="B250" s="22" t="s">
        <v>437</v>
      </c>
      <c r="C250" s="22">
        <v>4014</v>
      </c>
      <c r="D250" s="23">
        <v>42521.245555555557</v>
      </c>
      <c r="E250" s="23">
        <v>42521.269120370373</v>
      </c>
      <c r="F250" s="22" t="s">
        <v>58</v>
      </c>
      <c r="G250" s="17">
        <v>2.3564814815472346E-2</v>
      </c>
      <c r="H250" s="30" t="s">
        <v>424</v>
      </c>
      <c r="I250" s="38">
        <f>VLOOKUP(B250,raw_cutout_may!$A$2:$X1247,24,0)</f>
        <v>0</v>
      </c>
    </row>
    <row r="251" spans="1:9" hidden="1" x14ac:dyDescent="0.25">
      <c r="A251" s="13">
        <v>42521</v>
      </c>
      <c r="B251" s="22" t="s">
        <v>438</v>
      </c>
      <c r="C251" s="22">
        <v>4043</v>
      </c>
      <c r="D251" s="23">
        <v>42521.286863425928</v>
      </c>
      <c r="E251" s="23">
        <v>42521.315763888888</v>
      </c>
      <c r="F251" s="22" t="s">
        <v>71</v>
      </c>
      <c r="G251" s="17">
        <v>2.8900462959427387E-2</v>
      </c>
      <c r="H251" s="30" t="s">
        <v>116</v>
      </c>
      <c r="I251" s="38">
        <f>VLOOKUP(B251,raw_cutout_may!$A$2:$X1248,24,0)</f>
        <v>1</v>
      </c>
    </row>
    <row r="252" spans="1:9" hidden="1" x14ac:dyDescent="0.25">
      <c r="A252" s="13">
        <v>42521</v>
      </c>
      <c r="B252" s="22" t="s">
        <v>439</v>
      </c>
      <c r="C252" s="22">
        <v>4044</v>
      </c>
      <c r="D252" s="23">
        <v>42521.329108796293</v>
      </c>
      <c r="E252" s="23">
        <v>42521.349861111114</v>
      </c>
      <c r="F252" s="22" t="s">
        <v>71</v>
      </c>
      <c r="G252" s="17">
        <v>2.0752314820128959E-2</v>
      </c>
      <c r="H252" s="30" t="s">
        <v>440</v>
      </c>
      <c r="I252" s="38">
        <f>VLOOKUP(B252,raw_cutout_may!$A$2:$X1249,24,0)</f>
        <v>1</v>
      </c>
    </row>
    <row r="253" spans="1:9" ht="30" hidden="1" x14ac:dyDescent="0.25">
      <c r="A253" s="13">
        <v>42521</v>
      </c>
      <c r="B253" s="22" t="s">
        <v>441</v>
      </c>
      <c r="C253" s="22">
        <v>4029</v>
      </c>
      <c r="D253" s="23">
        <v>42521.331516203703</v>
      </c>
      <c r="E253" s="23">
        <v>42521.35659722222</v>
      </c>
      <c r="F253" s="22" t="s">
        <v>37</v>
      </c>
      <c r="G253" s="17">
        <v>2.5081018517084885E-2</v>
      </c>
      <c r="H253" s="30" t="s">
        <v>442</v>
      </c>
      <c r="I253" s="38">
        <f>VLOOKUP(B253,raw_cutout_may!$A$2:$X1250,24,0)</f>
        <v>1</v>
      </c>
    </row>
    <row r="254" spans="1:9" x14ac:dyDescent="0.25">
      <c r="A254" s="13">
        <v>42521</v>
      </c>
      <c r="B254" s="22" t="s">
        <v>443</v>
      </c>
      <c r="C254" s="22">
        <v>4029</v>
      </c>
      <c r="D254" s="23">
        <v>42521.483912037038</v>
      </c>
      <c r="E254" s="23">
        <v>42521.504664351851</v>
      </c>
      <c r="F254" s="22" t="s">
        <v>37</v>
      </c>
      <c r="G254" s="17">
        <v>2.0752314812853001E-2</v>
      </c>
      <c r="H254" s="30" t="s">
        <v>444</v>
      </c>
      <c r="I254" s="38">
        <f>VLOOKUP(B254,raw_cutout_may!$A$2:$X1251,24,0)</f>
        <v>0</v>
      </c>
    </row>
    <row r="255" spans="1:9" x14ac:dyDescent="0.25">
      <c r="A255" s="13">
        <v>42521</v>
      </c>
      <c r="B255" s="22" t="s">
        <v>445</v>
      </c>
      <c r="C255" s="22">
        <v>4031</v>
      </c>
      <c r="D255" s="23">
        <v>42521.710810185185</v>
      </c>
      <c r="E255" s="23">
        <v>42521.710810185185</v>
      </c>
      <c r="F255" s="22" t="s">
        <v>52</v>
      </c>
      <c r="G255" s="17">
        <v>0</v>
      </c>
      <c r="H255" s="30" t="s">
        <v>116</v>
      </c>
      <c r="I255" s="38">
        <f>VLOOKUP(B255,raw_cutout_may!$A$2:$X1252,24,0)</f>
        <v>0</v>
      </c>
    </row>
    <row r="256" spans="1:9" x14ac:dyDescent="0.25">
      <c r="A256" s="13">
        <v>42521</v>
      </c>
      <c r="B256" s="22" t="s">
        <v>446</v>
      </c>
      <c r="C256" s="22">
        <v>4030</v>
      </c>
      <c r="D256" s="23">
        <v>42521.88894675926</v>
      </c>
      <c r="E256" s="23">
        <v>42521.894259259258</v>
      </c>
      <c r="F256" s="22" t="s">
        <v>37</v>
      </c>
      <c r="G256" s="17">
        <v>5.3124999976716936E-3</v>
      </c>
      <c r="H256" s="30" t="s">
        <v>116</v>
      </c>
      <c r="I256" s="38">
        <f>VLOOKUP(B256,raw_cutout_may!$A$2:$X1253,24,0)</f>
        <v>0</v>
      </c>
    </row>
  </sheetData>
  <autoFilter ref="A1:I256">
    <filterColumn colId="8">
      <filters>
        <filter val="0%"/>
      </filters>
    </filterColumn>
    <sortState ref="A2:I257">
      <sortCondition ref="D1:D257"/>
    </sortState>
  </autoFilter>
  <sortState ref="A2:H216">
    <sortCondition ref="D2:D216"/>
  </sortState>
  <conditionalFormatting sqref="B2:H4">
    <cfRule type="expression" dxfId="505" priority="434">
      <formula>#REF!&gt;#REF!</formula>
    </cfRule>
    <cfRule type="expression" dxfId="504" priority="435">
      <formula>#REF!&gt;0</formula>
    </cfRule>
    <cfRule type="expression" dxfId="503" priority="436">
      <formula>#REF!&gt;0</formula>
    </cfRule>
  </conditionalFormatting>
  <conditionalFormatting sqref="F7:G8 F5:H6">
    <cfRule type="expression" dxfId="502" priority="431">
      <formula>#REF!&gt;#REF!</formula>
    </cfRule>
    <cfRule type="expression" dxfId="501" priority="432">
      <formula>#REF!&gt;0</formula>
    </cfRule>
    <cfRule type="expression" dxfId="500" priority="433">
      <formula>#REF!&gt;0</formula>
    </cfRule>
  </conditionalFormatting>
  <conditionalFormatting sqref="B5:E8 H9:H11 H14:H58">
    <cfRule type="expression" dxfId="499" priority="429">
      <formula>$Q5&gt;0</formula>
    </cfRule>
    <cfRule type="expression" dxfId="498" priority="430">
      <formula>$P5&gt;0</formula>
    </cfRule>
  </conditionalFormatting>
  <conditionalFormatting sqref="H7">
    <cfRule type="expression" dxfId="497" priority="426">
      <formula>$Q7&gt;0</formula>
    </cfRule>
    <cfRule type="expression" dxfId="496" priority="427">
      <formula>$P7&gt;0</formula>
    </cfRule>
  </conditionalFormatting>
  <conditionalFormatting sqref="H8">
    <cfRule type="expression" dxfId="495" priority="423">
      <formula>$Q8&gt;0</formula>
    </cfRule>
    <cfRule type="expression" dxfId="494" priority="424">
      <formula>$P8&gt;0</formula>
    </cfRule>
  </conditionalFormatting>
  <conditionalFormatting sqref="G9:G11">
    <cfRule type="expression" dxfId="493" priority="419">
      <formula>#REF!&gt;#REF!</formula>
    </cfRule>
    <cfRule type="expression" dxfId="492" priority="420">
      <formula>#REF!&gt;0</formula>
    </cfRule>
    <cfRule type="expression" dxfId="491" priority="421">
      <formula>#REF!&gt;0</formula>
    </cfRule>
  </conditionalFormatting>
  <conditionalFormatting sqref="B9:E11">
    <cfRule type="expression" dxfId="490" priority="417">
      <formula>$Q9&gt;0</formula>
    </cfRule>
    <cfRule type="expression" dxfId="489" priority="418">
      <formula>$P9&gt;0</formula>
    </cfRule>
  </conditionalFormatting>
  <conditionalFormatting sqref="F12:G13">
    <cfRule type="expression" dxfId="488" priority="413">
      <formula>#REF!&gt;#REF!</formula>
    </cfRule>
    <cfRule type="expression" dxfId="487" priority="414">
      <formula>#REF!&gt;0</formula>
    </cfRule>
    <cfRule type="expression" dxfId="486" priority="415">
      <formula>#REF!&gt;0</formula>
    </cfRule>
  </conditionalFormatting>
  <conditionalFormatting sqref="B12:E13">
    <cfRule type="expression" dxfId="485" priority="411">
      <formula>$Q12&gt;0</formula>
    </cfRule>
    <cfRule type="expression" dxfId="484" priority="412">
      <formula>$P12&gt;0</formula>
    </cfRule>
  </conditionalFormatting>
  <conditionalFormatting sqref="H12">
    <cfRule type="expression" dxfId="483" priority="408">
      <formula>$Q12&gt;0</formula>
    </cfRule>
    <cfRule type="expression" dxfId="482" priority="409">
      <formula>$P12&gt;0</formula>
    </cfRule>
  </conditionalFormatting>
  <conditionalFormatting sqref="H13">
    <cfRule type="expression" dxfId="481" priority="405">
      <formula>$Q13&gt;0</formula>
    </cfRule>
    <cfRule type="expression" dxfId="480" priority="406">
      <formula>$P13&gt;0</formula>
    </cfRule>
  </conditionalFormatting>
  <conditionalFormatting sqref="F14:G58">
    <cfRule type="expression" dxfId="479" priority="401">
      <formula>#REF!&gt;#REF!</formula>
    </cfRule>
    <cfRule type="expression" dxfId="478" priority="402">
      <formula>#REF!&gt;0</formula>
    </cfRule>
    <cfRule type="expression" dxfId="477" priority="403">
      <formula>#REF!&gt;0</formula>
    </cfRule>
  </conditionalFormatting>
  <conditionalFormatting sqref="B14:E58">
    <cfRule type="expression" dxfId="476" priority="399">
      <formula>$Q14&gt;0</formula>
    </cfRule>
    <cfRule type="expression" dxfId="475" priority="400">
      <formula>$P14&gt;0</formula>
    </cfRule>
  </conditionalFormatting>
  <conditionalFormatting sqref="D59:H70">
    <cfRule type="expression" dxfId="474" priority="392">
      <formula>#REF!&gt;#REF!</formula>
    </cfRule>
    <cfRule type="expression" dxfId="473" priority="393">
      <formula>#REF!&gt;0</formula>
    </cfRule>
    <cfRule type="expression" dxfId="472" priority="394">
      <formula>#REF!&gt;0</formula>
    </cfRule>
  </conditionalFormatting>
  <conditionalFormatting sqref="B59:H70 G250:G256">
    <cfRule type="expression" dxfId="471" priority="391">
      <formula>NOT(ISBLANK($G59))</formula>
    </cfRule>
  </conditionalFormatting>
  <conditionalFormatting sqref="B69:C69 B61:C61 B59:C59">
    <cfRule type="expression" dxfId="470" priority="395">
      <formula>$P62&gt;0</formula>
    </cfRule>
    <cfRule type="expression" dxfId="469" priority="396">
      <formula>$O62&gt;0</formula>
    </cfRule>
  </conditionalFormatting>
  <conditionalFormatting sqref="B60:C60">
    <cfRule type="expression" dxfId="468" priority="388">
      <formula>#REF!&gt;0</formula>
    </cfRule>
    <cfRule type="expression" dxfId="467" priority="389">
      <formula>#REF!&gt;0</formula>
    </cfRule>
  </conditionalFormatting>
  <conditionalFormatting sqref="B62:C67">
    <cfRule type="expression" dxfId="466" priority="385">
      <formula>$P64&gt;0</formula>
    </cfRule>
    <cfRule type="expression" dxfId="465" priority="386">
      <formula>$O64&gt;0</formula>
    </cfRule>
  </conditionalFormatting>
  <conditionalFormatting sqref="B68:C68">
    <cfRule type="expression" dxfId="464" priority="382">
      <formula>$P72&gt;0</formula>
    </cfRule>
    <cfRule type="expression" dxfId="463" priority="383">
      <formula>$O72&gt;0</formula>
    </cfRule>
  </conditionalFormatting>
  <conditionalFormatting sqref="B70:C70">
    <cfRule type="expression" dxfId="462" priority="378">
      <formula>$P76&gt;0</formula>
    </cfRule>
    <cfRule type="expression" dxfId="461" priority="379">
      <formula>$O76&gt;0</formula>
    </cfRule>
  </conditionalFormatting>
  <conditionalFormatting sqref="D71:H76">
    <cfRule type="expression" dxfId="460" priority="372">
      <formula>#REF!&gt;#REF!</formula>
    </cfRule>
    <cfRule type="expression" dxfId="459" priority="373">
      <formula>#REF!&gt;0</formula>
    </cfRule>
    <cfRule type="expression" dxfId="458" priority="374">
      <formula>#REF!&gt;0</formula>
    </cfRule>
  </conditionalFormatting>
  <conditionalFormatting sqref="B71:H76">
    <cfRule type="expression" dxfId="457" priority="371">
      <formula>NOT(ISBLANK($G71))</formula>
    </cfRule>
  </conditionalFormatting>
  <conditionalFormatting sqref="B71:C71">
    <cfRule type="expression" dxfId="456" priority="375">
      <formula>$P72&gt;0</formula>
    </cfRule>
    <cfRule type="expression" dxfId="455" priority="376">
      <formula>$O72&gt;0</formula>
    </cfRule>
  </conditionalFormatting>
  <conditionalFormatting sqref="B72:C72">
    <cfRule type="expression" dxfId="454" priority="368">
      <formula>#REF!&gt;0</formula>
    </cfRule>
    <cfRule type="expression" dxfId="453" priority="369">
      <formula>#REF!&gt;0</formula>
    </cfRule>
  </conditionalFormatting>
  <conditionalFormatting sqref="B76:C76 B73:C74">
    <cfRule type="expression" dxfId="452" priority="365">
      <formula>$P75&gt;0</formula>
    </cfRule>
    <cfRule type="expression" dxfId="451" priority="366">
      <formula>$O75&gt;0</formula>
    </cfRule>
  </conditionalFormatting>
  <conditionalFormatting sqref="B75:C75">
    <cfRule type="expression" dxfId="450" priority="362">
      <formula>$P78&gt;0</formula>
    </cfRule>
    <cfRule type="expression" dxfId="449" priority="363">
      <formula>$O78&gt;0</formula>
    </cfRule>
  </conditionalFormatting>
  <conditionalFormatting sqref="D77:H84">
    <cfRule type="expression" dxfId="448" priority="359">
      <formula>#REF!&gt;#REF!</formula>
    </cfRule>
    <cfRule type="expression" dxfId="447" priority="360">
      <formula>#REF!&gt;0</formula>
    </cfRule>
    <cfRule type="expression" dxfId="446" priority="361">
      <formula>#REF!&gt;0</formula>
    </cfRule>
  </conditionalFormatting>
  <conditionalFormatting sqref="B77:C78 B250:F256 H250:H256">
    <cfRule type="expression" dxfId="445" priority="357">
      <formula>$P77&gt;0</formula>
    </cfRule>
    <cfRule type="expression" dxfId="444" priority="358">
      <formula>$O77&gt;0</formula>
    </cfRule>
  </conditionalFormatting>
  <conditionalFormatting sqref="B77:H84">
    <cfRule type="expression" dxfId="443" priority="355">
      <formula>NOT(ISBLANK($G77))</formula>
    </cfRule>
  </conditionalFormatting>
  <conditionalFormatting sqref="B81:C82 B79:C79">
    <cfRule type="expression" dxfId="442" priority="352">
      <formula>$P82&gt;0</formula>
    </cfRule>
    <cfRule type="expression" dxfId="441" priority="353">
      <formula>$O82&gt;0</formula>
    </cfRule>
  </conditionalFormatting>
  <conditionalFormatting sqref="B83:C83 B80:C80">
    <cfRule type="expression" dxfId="440" priority="349">
      <formula>$P82&gt;0</formula>
    </cfRule>
    <cfRule type="expression" dxfId="439" priority="350">
      <formula>$O82&gt;0</formula>
    </cfRule>
  </conditionalFormatting>
  <conditionalFormatting sqref="B84:C84">
    <cfRule type="expression" dxfId="438" priority="346">
      <formula>$P94&gt;0</formula>
    </cfRule>
    <cfRule type="expression" dxfId="437" priority="347">
      <formula>$O94&gt;0</formula>
    </cfRule>
  </conditionalFormatting>
  <conditionalFormatting sqref="D85:H90">
    <cfRule type="expression" dxfId="436" priority="340">
      <formula>#REF!&gt;#REF!</formula>
    </cfRule>
    <cfRule type="expression" dxfId="435" priority="341">
      <formula>#REF!&gt;0</formula>
    </cfRule>
    <cfRule type="expression" dxfId="434" priority="342">
      <formula>#REF!&gt;0</formula>
    </cfRule>
  </conditionalFormatting>
  <conditionalFormatting sqref="B85:H90">
    <cfRule type="expression" dxfId="433" priority="339">
      <formula>NOT(ISBLANK($G85))</formula>
    </cfRule>
  </conditionalFormatting>
  <conditionalFormatting sqref="B85:C85">
    <cfRule type="expression" dxfId="432" priority="343">
      <formula>$P88&gt;0</formula>
    </cfRule>
    <cfRule type="expression" dxfId="431" priority="344">
      <formula>$O88&gt;0</formula>
    </cfRule>
  </conditionalFormatting>
  <conditionalFormatting sqref="B86:C86">
    <cfRule type="expression" dxfId="430" priority="336">
      <formula>$P90&gt;0</formula>
    </cfRule>
    <cfRule type="expression" dxfId="429" priority="337">
      <formula>$O90&gt;0</formula>
    </cfRule>
  </conditionalFormatting>
  <conditionalFormatting sqref="B87:C87">
    <cfRule type="expression" dxfId="428" priority="333">
      <formula>$P93&gt;0</formula>
    </cfRule>
    <cfRule type="expression" dxfId="427" priority="334">
      <formula>$O93&gt;0</formula>
    </cfRule>
  </conditionalFormatting>
  <conditionalFormatting sqref="B88:C88">
    <cfRule type="expression" dxfId="426" priority="324">
      <formula>$P96&gt;0</formula>
    </cfRule>
    <cfRule type="expression" dxfId="425" priority="325">
      <formula>$O96&gt;0</formula>
    </cfRule>
  </conditionalFormatting>
  <conditionalFormatting sqref="B90:C90">
    <cfRule type="expression" dxfId="424" priority="327">
      <formula>$P100&gt;0</formula>
    </cfRule>
    <cfRule type="expression" dxfId="423" priority="328">
      <formula>$O100&gt;0</formula>
    </cfRule>
  </conditionalFormatting>
  <conditionalFormatting sqref="B89:C89">
    <cfRule type="expression" dxfId="422" priority="330">
      <formula>$P98&gt;0</formula>
    </cfRule>
    <cfRule type="expression" dxfId="421" priority="331">
      <formula>$O98&gt;0</formula>
    </cfRule>
  </conditionalFormatting>
  <conditionalFormatting sqref="D91:H101">
    <cfRule type="expression" dxfId="420" priority="318">
      <formula>#REF!&gt;#REF!</formula>
    </cfRule>
    <cfRule type="expression" dxfId="419" priority="319">
      <formula>#REF!&gt;0</formula>
    </cfRule>
    <cfRule type="expression" dxfId="418" priority="320">
      <formula>#REF!&gt;0</formula>
    </cfRule>
  </conditionalFormatting>
  <conditionalFormatting sqref="B91:C91">
    <cfRule type="expression" dxfId="417" priority="316">
      <formula>$P91&gt;0</formula>
    </cfRule>
    <cfRule type="expression" dxfId="416" priority="317">
      <formula>$O91&gt;0</formula>
    </cfRule>
  </conditionalFormatting>
  <conditionalFormatting sqref="B91:H101">
    <cfRule type="expression" dxfId="415" priority="314">
      <formula>NOT(ISBLANK($G91))</formula>
    </cfRule>
  </conditionalFormatting>
  <conditionalFormatting sqref="B92:C94">
    <cfRule type="expression" dxfId="414" priority="321">
      <formula>$P94&gt;0</formula>
    </cfRule>
    <cfRule type="expression" dxfId="413" priority="322">
      <formula>$O94&gt;0</formula>
    </cfRule>
  </conditionalFormatting>
  <conditionalFormatting sqref="B95:C96">
    <cfRule type="expression" dxfId="412" priority="311">
      <formula>$P98&gt;0</formula>
    </cfRule>
    <cfRule type="expression" dxfId="411" priority="312">
      <formula>$O98&gt;0</formula>
    </cfRule>
  </conditionalFormatting>
  <conditionalFormatting sqref="B97:C97">
    <cfRule type="expression" dxfId="410" priority="308">
      <formula>$P101&gt;0</formula>
    </cfRule>
    <cfRule type="expression" dxfId="409" priority="309">
      <formula>$O101&gt;0</formula>
    </cfRule>
  </conditionalFormatting>
  <conditionalFormatting sqref="B98:C99">
    <cfRule type="expression" dxfId="408" priority="299">
      <formula>$P105&gt;0</formula>
    </cfRule>
    <cfRule type="expression" dxfId="407" priority="300">
      <formula>$O105&gt;0</formula>
    </cfRule>
  </conditionalFormatting>
  <conditionalFormatting sqref="B100:C100">
    <cfRule type="expression" dxfId="406" priority="302">
      <formula>$P108&gt;0</formula>
    </cfRule>
    <cfRule type="expression" dxfId="405" priority="303">
      <formula>$O108&gt;0</formula>
    </cfRule>
  </conditionalFormatting>
  <conditionalFormatting sqref="B101:C101">
    <cfRule type="expression" dxfId="404" priority="305">
      <formula>$P110&gt;0</formula>
    </cfRule>
    <cfRule type="expression" dxfId="403" priority="306">
      <formula>$O110&gt;0</formula>
    </cfRule>
  </conditionalFormatting>
  <conditionalFormatting sqref="D102:H103">
    <cfRule type="expression" dxfId="402" priority="296">
      <formula>#REF!&gt;#REF!</formula>
    </cfRule>
    <cfRule type="expression" dxfId="401" priority="297">
      <formula>#REF!&gt;0</formula>
    </cfRule>
    <cfRule type="expression" dxfId="400" priority="298">
      <formula>#REF!&gt;0</formula>
    </cfRule>
  </conditionalFormatting>
  <conditionalFormatting sqref="B102:C103">
    <cfRule type="expression" dxfId="399" priority="294">
      <formula>$P102&gt;0</formula>
    </cfRule>
    <cfRule type="expression" dxfId="398" priority="295">
      <formula>$O102&gt;0</formula>
    </cfRule>
  </conditionalFormatting>
  <conditionalFormatting sqref="B102:H103">
    <cfRule type="expression" dxfId="397" priority="292">
      <formula>NOT(ISBLANK($G102))</formula>
    </cfRule>
  </conditionalFormatting>
  <conditionalFormatting sqref="D104:H119">
    <cfRule type="expression" dxfId="396" priority="286">
      <formula>#REF!&gt;#REF!</formula>
    </cfRule>
    <cfRule type="expression" dxfId="395" priority="287">
      <formula>#REF!&gt;0</formula>
    </cfRule>
    <cfRule type="expression" dxfId="394" priority="288">
      <formula>#REF!&gt;0</formula>
    </cfRule>
  </conditionalFormatting>
  <conditionalFormatting sqref="B104:H119">
    <cfRule type="expression" dxfId="393" priority="285">
      <formula>NOT(ISBLANK($G104))</formula>
    </cfRule>
  </conditionalFormatting>
  <conditionalFormatting sqref="B114:C115 B112:C112 B109:C110 B104:C105">
    <cfRule type="expression" dxfId="392" priority="289">
      <formula>$P105&gt;0</formula>
    </cfRule>
    <cfRule type="expression" dxfId="391" priority="290">
      <formula>$O105&gt;0</formula>
    </cfRule>
  </conditionalFormatting>
  <conditionalFormatting sqref="B118:C119 B113:C113 B111:C111 B106:C108">
    <cfRule type="expression" dxfId="390" priority="282">
      <formula>$P108&gt;0</formula>
    </cfRule>
    <cfRule type="expression" dxfId="389" priority="283">
      <formula>$O108&gt;0</formula>
    </cfRule>
  </conditionalFormatting>
  <conditionalFormatting sqref="B116:C117">
    <cfRule type="expression" dxfId="388" priority="279">
      <formula>#REF!&gt;0</formula>
    </cfRule>
    <cfRule type="expression" dxfId="387" priority="280">
      <formula>#REF!&gt;0</formula>
    </cfRule>
  </conditionalFormatting>
  <conditionalFormatting sqref="B120:C120">
    <cfRule type="expression" dxfId="386" priority="277">
      <formula>$P124&gt;0</formula>
    </cfRule>
    <cfRule type="expression" dxfId="385" priority="278">
      <formula>$O124&gt;0</formula>
    </cfRule>
  </conditionalFormatting>
  <conditionalFormatting sqref="B126:C127 B136:C138">
    <cfRule type="expression" dxfId="384" priority="275">
      <formula>$P129&gt;0</formula>
    </cfRule>
    <cfRule type="expression" dxfId="383" priority="276">
      <formula>$O129&gt;0</formula>
    </cfRule>
  </conditionalFormatting>
  <conditionalFormatting sqref="B125:C125 B144:C144 B142:C142 B135:C135 B148:C149">
    <cfRule type="expression" dxfId="382" priority="272">
      <formula>$P127&gt;0</formula>
    </cfRule>
    <cfRule type="expression" dxfId="381" priority="273">
      <formula>$O127&gt;0</formula>
    </cfRule>
  </conditionalFormatting>
  <conditionalFormatting sqref="D120:H124">
    <cfRule type="expression" dxfId="380" priority="268">
      <formula>#REF!&gt;#REF!</formula>
    </cfRule>
    <cfRule type="expression" dxfId="379" priority="269">
      <formula>#REF!&gt;0</formula>
    </cfRule>
    <cfRule type="expression" dxfId="378" priority="270">
      <formula>#REF!&gt;0</formula>
    </cfRule>
  </conditionalFormatting>
  <conditionalFormatting sqref="B120:H124">
    <cfRule type="expression" dxfId="377" priority="267">
      <formula>NOT(ISBLANK($G120))</formula>
    </cfRule>
  </conditionalFormatting>
  <conditionalFormatting sqref="B122:C122">
    <cfRule type="expression" dxfId="376" priority="264">
      <formula>$P125&gt;0</formula>
    </cfRule>
    <cfRule type="expression" dxfId="375" priority="265">
      <formula>$O125&gt;0</formula>
    </cfRule>
  </conditionalFormatting>
  <conditionalFormatting sqref="B123:C123">
    <cfRule type="expression" dxfId="374" priority="261">
      <formula>$P127&gt;0</formula>
    </cfRule>
    <cfRule type="expression" dxfId="373" priority="262">
      <formula>$O127&gt;0</formula>
    </cfRule>
  </conditionalFormatting>
  <conditionalFormatting sqref="B121:C121">
    <cfRule type="expression" dxfId="372" priority="258">
      <formula>#REF!&gt;0</formula>
    </cfRule>
    <cfRule type="expression" dxfId="371" priority="259">
      <formula>#REF!&gt;0</formula>
    </cfRule>
  </conditionalFormatting>
  <conditionalFormatting sqref="B124:C124">
    <cfRule type="expression" dxfId="370" priority="254">
      <formula>$P133&gt;0</formula>
    </cfRule>
    <cfRule type="expression" dxfId="369" priority="255">
      <formula>$O133&gt;0</formula>
    </cfRule>
  </conditionalFormatting>
  <conditionalFormatting sqref="D125:H133">
    <cfRule type="expression" dxfId="368" priority="248">
      <formula>#REF!&gt;#REF!</formula>
    </cfRule>
    <cfRule type="expression" dxfId="367" priority="249">
      <formula>#REF!&gt;0</formula>
    </cfRule>
    <cfRule type="expression" dxfId="366" priority="250">
      <formula>#REF!&gt;0</formula>
    </cfRule>
  </conditionalFormatting>
  <conditionalFormatting sqref="B125:H133">
    <cfRule type="expression" dxfId="365" priority="247">
      <formula>NOT(ISBLANK($G125))</formula>
    </cfRule>
  </conditionalFormatting>
  <conditionalFormatting sqref="B128:C128">
    <cfRule type="expression" dxfId="364" priority="251">
      <formula>$P130&gt;0</formula>
    </cfRule>
    <cfRule type="expression" dxfId="363" priority="252">
      <formula>$O130&gt;0</formula>
    </cfRule>
  </conditionalFormatting>
  <conditionalFormatting sqref="B131:C131">
    <cfRule type="expression" dxfId="362" priority="244">
      <formula>$P134&gt;0</formula>
    </cfRule>
    <cfRule type="expression" dxfId="361" priority="245">
      <formula>$O134&gt;0</formula>
    </cfRule>
  </conditionalFormatting>
  <conditionalFormatting sqref="B129:C129">
    <cfRule type="expression" dxfId="360" priority="241">
      <formula>$P133&gt;0</formula>
    </cfRule>
    <cfRule type="expression" dxfId="359" priority="242">
      <formula>$O133&gt;0</formula>
    </cfRule>
  </conditionalFormatting>
  <conditionalFormatting sqref="B130:C130">
    <cfRule type="expression" dxfId="358" priority="238">
      <formula>#REF!&gt;0</formula>
    </cfRule>
    <cfRule type="expression" dxfId="357" priority="239">
      <formula>#REF!&gt;0</formula>
    </cfRule>
  </conditionalFormatting>
  <conditionalFormatting sqref="B132:C132">
    <cfRule type="expression" dxfId="356" priority="234">
      <formula>$P140&gt;0</formula>
    </cfRule>
    <cfRule type="expression" dxfId="355" priority="235">
      <formula>$O140&gt;0</formula>
    </cfRule>
  </conditionalFormatting>
  <conditionalFormatting sqref="B133:C133">
    <cfRule type="expression" dxfId="354" priority="231">
      <formula>$P143&gt;0</formula>
    </cfRule>
    <cfRule type="expression" dxfId="353" priority="232">
      <formula>$O143&gt;0</formula>
    </cfRule>
  </conditionalFormatting>
  <conditionalFormatting sqref="D134:H147">
    <cfRule type="expression" dxfId="352" priority="225">
      <formula>#REF!&gt;#REF!</formula>
    </cfRule>
    <cfRule type="expression" dxfId="351" priority="226">
      <formula>#REF!&gt;0</formula>
    </cfRule>
    <cfRule type="expression" dxfId="350" priority="227">
      <formula>#REF!&gt;0</formula>
    </cfRule>
  </conditionalFormatting>
  <conditionalFormatting sqref="B134:H147">
    <cfRule type="expression" dxfId="349" priority="224">
      <formula>NOT(ISBLANK($G134))</formula>
    </cfRule>
  </conditionalFormatting>
  <conditionalFormatting sqref="B141:C141 B134:C134 B150:C150">
    <cfRule type="expression" dxfId="348" priority="228">
      <formula>$P135&gt;0</formula>
    </cfRule>
    <cfRule type="expression" dxfId="347" priority="229">
      <formula>$O135&gt;0</formula>
    </cfRule>
  </conditionalFormatting>
  <conditionalFormatting sqref="B146:C146">
    <cfRule type="expression" dxfId="346" priority="221">
      <formula>$P148&gt;0</formula>
    </cfRule>
    <cfRule type="expression" dxfId="345" priority="222">
      <formula>$O148&gt;0</formula>
    </cfRule>
  </conditionalFormatting>
  <conditionalFormatting sqref="B145:C145">
    <cfRule type="expression" dxfId="344" priority="218">
      <formula>$P148&gt;0</formula>
    </cfRule>
    <cfRule type="expression" dxfId="343" priority="219">
      <formula>$O148&gt;0</formula>
    </cfRule>
  </conditionalFormatting>
  <conditionalFormatting sqref="B139:C139">
    <cfRule type="expression" dxfId="342" priority="215">
      <formula>#REF!&gt;0</formula>
    </cfRule>
    <cfRule type="expression" dxfId="341" priority="216">
      <formula>#REF!&gt;0</formula>
    </cfRule>
  </conditionalFormatting>
  <conditionalFormatting sqref="B143:C143 B140:C140">
    <cfRule type="expression" dxfId="340" priority="212">
      <formula>#REF!&gt;0</formula>
    </cfRule>
    <cfRule type="expression" dxfId="339" priority="213">
      <formula>#REF!&gt;0</formula>
    </cfRule>
  </conditionalFormatting>
  <conditionalFormatting sqref="B147:C147">
    <cfRule type="expression" dxfId="338" priority="206">
      <formula>$P154&gt;0</formula>
    </cfRule>
    <cfRule type="expression" dxfId="337" priority="207">
      <formula>$O154&gt;0</formula>
    </cfRule>
  </conditionalFormatting>
  <conditionalFormatting sqref="D148:H155">
    <cfRule type="expression" dxfId="336" priority="200">
      <formula>#REF!&gt;#REF!</formula>
    </cfRule>
    <cfRule type="expression" dxfId="335" priority="201">
      <formula>#REF!&gt;0</formula>
    </cfRule>
    <cfRule type="expression" dxfId="334" priority="202">
      <formula>#REF!&gt;0</formula>
    </cfRule>
  </conditionalFormatting>
  <conditionalFormatting sqref="B148:H155">
    <cfRule type="expression" dxfId="333" priority="199">
      <formula>NOT(ISBLANK($G148))</formula>
    </cfRule>
  </conditionalFormatting>
  <conditionalFormatting sqref="B152:C152">
    <cfRule type="expression" dxfId="332" priority="203">
      <formula>$P154&gt;0</formula>
    </cfRule>
    <cfRule type="expression" dxfId="331" priority="204">
      <formula>$O154&gt;0</formula>
    </cfRule>
  </conditionalFormatting>
  <conditionalFormatting sqref="B154:C154">
    <cfRule type="expression" dxfId="330" priority="196">
      <formula>$P155&gt;0</formula>
    </cfRule>
    <cfRule type="expression" dxfId="329" priority="197">
      <formula>$O155&gt;0</formula>
    </cfRule>
  </conditionalFormatting>
  <conditionalFormatting sqref="B151:C151">
    <cfRule type="expression" dxfId="328" priority="193">
      <formula>#REF!&gt;0</formula>
    </cfRule>
    <cfRule type="expression" dxfId="327" priority="194">
      <formula>#REF!&gt;0</formula>
    </cfRule>
  </conditionalFormatting>
  <conditionalFormatting sqref="B153:C153">
    <cfRule type="expression" dxfId="326" priority="189">
      <formula>#REF!&gt;0</formula>
    </cfRule>
    <cfRule type="expression" dxfId="325" priority="190">
      <formula>#REF!&gt;0</formula>
    </cfRule>
  </conditionalFormatting>
  <conditionalFormatting sqref="B155:C155">
    <cfRule type="expression" dxfId="324" priority="185">
      <formula>$P163&gt;0</formula>
    </cfRule>
    <cfRule type="expression" dxfId="323" priority="186">
      <formula>$O163&gt;0</formula>
    </cfRule>
  </conditionalFormatting>
  <conditionalFormatting sqref="D156:H167">
    <cfRule type="expression" dxfId="322" priority="179">
      <formula>#REF!&gt;#REF!</formula>
    </cfRule>
    <cfRule type="expression" dxfId="321" priority="180">
      <formula>#REF!&gt;0</formula>
    </cfRule>
    <cfRule type="expression" dxfId="320" priority="181">
      <formula>#REF!&gt;0</formula>
    </cfRule>
  </conditionalFormatting>
  <conditionalFormatting sqref="B156:H167">
    <cfRule type="expression" dxfId="319" priority="178">
      <formula>NOT(ISBLANK($G156))</formula>
    </cfRule>
  </conditionalFormatting>
  <conditionalFormatting sqref="B166:C166 B158:C158 B156:C156">
    <cfRule type="expression" dxfId="318" priority="182">
      <formula>$P159&gt;0</formula>
    </cfRule>
    <cfRule type="expression" dxfId="317" priority="183">
      <formula>$O159&gt;0</formula>
    </cfRule>
  </conditionalFormatting>
  <conditionalFormatting sqref="B157:C157">
    <cfRule type="expression" dxfId="316" priority="175">
      <formula>#REF!&gt;0</formula>
    </cfRule>
    <cfRule type="expression" dxfId="315" priority="176">
      <formula>#REF!&gt;0</formula>
    </cfRule>
  </conditionalFormatting>
  <conditionalFormatting sqref="B159:C164">
    <cfRule type="expression" dxfId="314" priority="172">
      <formula>$P161&gt;0</formula>
    </cfRule>
    <cfRule type="expression" dxfId="313" priority="173">
      <formula>$O161&gt;0</formula>
    </cfRule>
  </conditionalFormatting>
  <conditionalFormatting sqref="B165:C165">
    <cfRule type="expression" dxfId="312" priority="169">
      <formula>$P169&gt;0</formula>
    </cfRule>
    <cfRule type="expression" dxfId="311" priority="170">
      <formula>$O169&gt;0</formula>
    </cfRule>
  </conditionalFormatting>
  <conditionalFormatting sqref="B167:C167">
    <cfRule type="expression" dxfId="310" priority="165">
      <formula>$P173&gt;0</formula>
    </cfRule>
    <cfRule type="expression" dxfId="309" priority="166">
      <formula>$O173&gt;0</formula>
    </cfRule>
  </conditionalFormatting>
  <conditionalFormatting sqref="D168:H173">
    <cfRule type="expression" dxfId="308" priority="159">
      <formula>#REF!&gt;#REF!</formula>
    </cfRule>
    <cfRule type="expression" dxfId="307" priority="160">
      <formula>#REF!&gt;0</formula>
    </cfRule>
    <cfRule type="expression" dxfId="306" priority="161">
      <formula>#REF!&gt;0</formula>
    </cfRule>
  </conditionalFormatting>
  <conditionalFormatting sqref="B168:H173">
    <cfRule type="expression" dxfId="305" priority="158">
      <formula>NOT(ISBLANK($G168))</formula>
    </cfRule>
  </conditionalFormatting>
  <conditionalFormatting sqref="B168:C168">
    <cfRule type="expression" dxfId="304" priority="162">
      <formula>$P169&gt;0</formula>
    </cfRule>
    <cfRule type="expression" dxfId="303" priority="163">
      <formula>$O169&gt;0</formula>
    </cfRule>
  </conditionalFormatting>
  <conditionalFormatting sqref="B169:C169">
    <cfRule type="expression" dxfId="302" priority="155">
      <formula>#REF!&gt;0</formula>
    </cfRule>
    <cfRule type="expression" dxfId="301" priority="156">
      <formula>#REF!&gt;0</formula>
    </cfRule>
  </conditionalFormatting>
  <conditionalFormatting sqref="B173:C173 B170:C171">
    <cfRule type="expression" dxfId="300" priority="152">
      <formula>$P172&gt;0</formula>
    </cfRule>
    <cfRule type="expression" dxfId="299" priority="153">
      <formula>$O172&gt;0</formula>
    </cfRule>
  </conditionalFormatting>
  <conditionalFormatting sqref="B172:C172">
    <cfRule type="expression" dxfId="298" priority="149">
      <formula>$P175&gt;0</formula>
    </cfRule>
    <cfRule type="expression" dxfId="297" priority="150">
      <formula>$O175&gt;0</formula>
    </cfRule>
  </conditionalFormatting>
  <conditionalFormatting sqref="D174:H181">
    <cfRule type="expression" dxfId="296" priority="146">
      <formula>#REF!&gt;#REF!</formula>
    </cfRule>
    <cfRule type="expression" dxfId="295" priority="147">
      <formula>#REF!&gt;0</formula>
    </cfRule>
    <cfRule type="expression" dxfId="294" priority="148">
      <formula>#REF!&gt;0</formula>
    </cfRule>
  </conditionalFormatting>
  <conditionalFormatting sqref="B174:C175">
    <cfRule type="expression" dxfId="293" priority="144">
      <formula>$P174&gt;0</formula>
    </cfRule>
    <cfRule type="expression" dxfId="292" priority="145">
      <formula>$O174&gt;0</formula>
    </cfRule>
  </conditionalFormatting>
  <conditionalFormatting sqref="B174:H181">
    <cfRule type="expression" dxfId="291" priority="142">
      <formula>NOT(ISBLANK($G174))</formula>
    </cfRule>
  </conditionalFormatting>
  <conditionalFormatting sqref="B178:C179 B176:C176">
    <cfRule type="expression" dxfId="290" priority="139">
      <formula>$P179&gt;0</formula>
    </cfRule>
    <cfRule type="expression" dxfId="289" priority="140">
      <formula>$O179&gt;0</formula>
    </cfRule>
  </conditionalFormatting>
  <conditionalFormatting sqref="B180:C180 B177:C177">
    <cfRule type="expression" dxfId="288" priority="136">
      <formula>$P179&gt;0</formula>
    </cfRule>
    <cfRule type="expression" dxfId="287" priority="137">
      <formula>$O179&gt;0</formula>
    </cfRule>
  </conditionalFormatting>
  <conditionalFormatting sqref="B181:C181">
    <cfRule type="expression" dxfId="286" priority="133">
      <formula>$P191&gt;0</formula>
    </cfRule>
    <cfRule type="expression" dxfId="285" priority="134">
      <formula>$O191&gt;0</formula>
    </cfRule>
  </conditionalFormatting>
  <conditionalFormatting sqref="D182:H187">
    <cfRule type="expression" dxfId="284" priority="127">
      <formula>#REF!&gt;#REF!</formula>
    </cfRule>
    <cfRule type="expression" dxfId="283" priority="128">
      <formula>#REF!&gt;0</formula>
    </cfRule>
    <cfRule type="expression" dxfId="282" priority="129">
      <formula>#REF!&gt;0</formula>
    </cfRule>
  </conditionalFormatting>
  <conditionalFormatting sqref="B182:H187">
    <cfRule type="expression" dxfId="281" priority="126">
      <formula>NOT(ISBLANK($G182))</formula>
    </cfRule>
  </conditionalFormatting>
  <conditionalFormatting sqref="B182:C182">
    <cfRule type="expression" dxfId="280" priority="130">
      <formula>$P185&gt;0</formula>
    </cfRule>
    <cfRule type="expression" dxfId="279" priority="131">
      <formula>$O185&gt;0</formula>
    </cfRule>
  </conditionalFormatting>
  <conditionalFormatting sqref="B183:C183">
    <cfRule type="expression" dxfId="278" priority="123">
      <formula>$P187&gt;0</formula>
    </cfRule>
    <cfRule type="expression" dxfId="277" priority="124">
      <formula>$O187&gt;0</formula>
    </cfRule>
  </conditionalFormatting>
  <conditionalFormatting sqref="B184:C184">
    <cfRule type="expression" dxfId="276" priority="120">
      <formula>$P190&gt;0</formula>
    </cfRule>
    <cfRule type="expression" dxfId="275" priority="121">
      <formula>$O190&gt;0</formula>
    </cfRule>
  </conditionalFormatting>
  <conditionalFormatting sqref="B185:C185">
    <cfRule type="expression" dxfId="274" priority="111">
      <formula>$P193&gt;0</formula>
    </cfRule>
    <cfRule type="expression" dxfId="273" priority="112">
      <formula>$O193&gt;0</formula>
    </cfRule>
  </conditionalFormatting>
  <conditionalFormatting sqref="B187:C187">
    <cfRule type="expression" dxfId="272" priority="114">
      <formula>$P197&gt;0</formula>
    </cfRule>
    <cfRule type="expression" dxfId="271" priority="115">
      <formula>$O197&gt;0</formula>
    </cfRule>
  </conditionalFormatting>
  <conditionalFormatting sqref="B186:C186">
    <cfRule type="expression" dxfId="270" priority="117">
      <formula>$P195&gt;0</formula>
    </cfRule>
    <cfRule type="expression" dxfId="269" priority="118">
      <formula>$O195&gt;0</formula>
    </cfRule>
  </conditionalFormatting>
  <conditionalFormatting sqref="D188:H198">
    <cfRule type="expression" dxfId="268" priority="105">
      <formula>#REF!&gt;#REF!</formula>
    </cfRule>
    <cfRule type="expression" dxfId="267" priority="106">
      <formula>#REF!&gt;0</formula>
    </cfRule>
    <cfRule type="expression" dxfId="266" priority="107">
      <formula>#REF!&gt;0</formula>
    </cfRule>
  </conditionalFormatting>
  <conditionalFormatting sqref="B188:C188">
    <cfRule type="expression" dxfId="265" priority="103">
      <formula>$P188&gt;0</formula>
    </cfRule>
    <cfRule type="expression" dxfId="264" priority="104">
      <formula>$O188&gt;0</formula>
    </cfRule>
  </conditionalFormatting>
  <conditionalFormatting sqref="B188:H198">
    <cfRule type="expression" dxfId="263" priority="101">
      <formula>NOT(ISBLANK($G188))</formula>
    </cfRule>
  </conditionalFormatting>
  <conditionalFormatting sqref="B189:C191">
    <cfRule type="expression" dxfId="262" priority="108">
      <formula>$P191&gt;0</formula>
    </cfRule>
    <cfRule type="expression" dxfId="261" priority="109">
      <formula>$O191&gt;0</formula>
    </cfRule>
  </conditionalFormatting>
  <conditionalFormatting sqref="B192:C193">
    <cfRule type="expression" dxfId="260" priority="98">
      <formula>$P195&gt;0</formula>
    </cfRule>
    <cfRule type="expression" dxfId="259" priority="99">
      <formula>$O195&gt;0</formula>
    </cfRule>
  </conditionalFormatting>
  <conditionalFormatting sqref="B194:C194">
    <cfRule type="expression" dxfId="258" priority="95">
      <formula>$P198&gt;0</formula>
    </cfRule>
    <cfRule type="expression" dxfId="257" priority="96">
      <formula>$O198&gt;0</formula>
    </cfRule>
  </conditionalFormatting>
  <conditionalFormatting sqref="B195:C196">
    <cfRule type="expression" dxfId="256" priority="86">
      <formula>$P202&gt;0</formula>
    </cfRule>
    <cfRule type="expression" dxfId="255" priority="87">
      <formula>$O202&gt;0</formula>
    </cfRule>
  </conditionalFormatting>
  <conditionalFormatting sqref="B197:C197">
    <cfRule type="expression" dxfId="254" priority="89">
      <formula>$P205&gt;0</formula>
    </cfRule>
    <cfRule type="expression" dxfId="253" priority="90">
      <formula>$O205&gt;0</formula>
    </cfRule>
  </conditionalFormatting>
  <conditionalFormatting sqref="B198:C198">
    <cfRule type="expression" dxfId="252" priority="92">
      <formula>$P207&gt;0</formula>
    </cfRule>
    <cfRule type="expression" dxfId="251" priority="93">
      <formula>$O207&gt;0</formula>
    </cfRule>
  </conditionalFormatting>
  <conditionalFormatting sqref="D199:H200">
    <cfRule type="expression" dxfId="250" priority="83">
      <formula>#REF!&gt;#REF!</formula>
    </cfRule>
    <cfRule type="expression" dxfId="249" priority="84">
      <formula>#REF!&gt;0</formula>
    </cfRule>
    <cfRule type="expression" dxfId="248" priority="85">
      <formula>#REF!&gt;0</formula>
    </cfRule>
  </conditionalFormatting>
  <conditionalFormatting sqref="B199:C200">
    <cfRule type="expression" dxfId="247" priority="81">
      <formula>$P199&gt;0</formula>
    </cfRule>
    <cfRule type="expression" dxfId="246" priority="82">
      <formula>$O199&gt;0</formula>
    </cfRule>
  </conditionalFormatting>
  <conditionalFormatting sqref="B199:H200">
    <cfRule type="expression" dxfId="245" priority="79">
      <formula>NOT(ISBLANK($G199))</formula>
    </cfRule>
  </conditionalFormatting>
  <conditionalFormatting sqref="D201:H216">
    <cfRule type="expression" dxfId="244" priority="73">
      <formula>#REF!&gt;#REF!</formula>
    </cfRule>
    <cfRule type="expression" dxfId="243" priority="74">
      <formula>#REF!&gt;0</formula>
    </cfRule>
    <cfRule type="expression" dxfId="242" priority="75">
      <formula>#REF!&gt;0</formula>
    </cfRule>
  </conditionalFormatting>
  <conditionalFormatting sqref="B201:H216">
    <cfRule type="expression" dxfId="241" priority="72">
      <formula>NOT(ISBLANK($G201))</formula>
    </cfRule>
  </conditionalFormatting>
  <conditionalFormatting sqref="B211:C212 B209:C209 B206:C207 B201:C202">
    <cfRule type="expression" dxfId="240" priority="76">
      <formula>$P202&gt;0</formula>
    </cfRule>
    <cfRule type="expression" dxfId="239" priority="77">
      <formula>$O202&gt;0</formula>
    </cfRule>
  </conditionalFormatting>
  <conditionalFormatting sqref="B215:C216 B210:C210 B208:C208 B203:C205">
    <cfRule type="expression" dxfId="238" priority="69">
      <formula>$P205&gt;0</formula>
    </cfRule>
    <cfRule type="expression" dxfId="237" priority="70">
      <formula>$O205&gt;0</formula>
    </cfRule>
  </conditionalFormatting>
  <conditionalFormatting sqref="B213:C214">
    <cfRule type="expression" dxfId="236" priority="66">
      <formula>#REF!&gt;0</formula>
    </cfRule>
    <cfRule type="expression" dxfId="235" priority="67">
      <formula>#REF!&gt;0</formula>
    </cfRule>
  </conditionalFormatting>
  <conditionalFormatting sqref="F217:G224">
    <cfRule type="expression" dxfId="234" priority="63">
      <formula>#REF!&gt;#REF!</formula>
    </cfRule>
    <cfRule type="expression" dxfId="233" priority="64">
      <formula>#REF!&gt;0</formula>
    </cfRule>
    <cfRule type="expression" dxfId="232" priority="65">
      <formula>#REF!&gt;0</formula>
    </cfRule>
  </conditionalFormatting>
  <conditionalFormatting sqref="F217:G224">
    <cfRule type="expression" dxfId="231" priority="62">
      <formula>NOT(ISBLANK($G217))</formula>
    </cfRule>
  </conditionalFormatting>
  <conditionalFormatting sqref="B217:E224">
    <cfRule type="expression" dxfId="230" priority="60">
      <formula>$P217&gt;0</formula>
    </cfRule>
    <cfRule type="expression" dxfId="229" priority="61">
      <formula>$O217&gt;0</formula>
    </cfRule>
  </conditionalFormatting>
  <conditionalFormatting sqref="H217:H224">
    <cfRule type="expression" dxfId="228" priority="57">
      <formula>$P217&gt;0</formula>
    </cfRule>
    <cfRule type="expression" dxfId="227" priority="58" stopIfTrue="1">
      <formula>$O217&gt;0</formula>
    </cfRule>
  </conditionalFormatting>
  <conditionalFormatting sqref="F225:G232">
    <cfRule type="expression" dxfId="226" priority="53">
      <formula>#REF!&gt;#REF!</formula>
    </cfRule>
    <cfRule type="expression" dxfId="225" priority="54">
      <formula>#REF!&gt;0</formula>
    </cfRule>
    <cfRule type="expression" dxfId="224" priority="55">
      <formula>#REF!&gt;0</formula>
    </cfRule>
  </conditionalFormatting>
  <conditionalFormatting sqref="F225:G232">
    <cfRule type="expression" dxfId="223" priority="52">
      <formula>NOT(ISBLANK($G225))</formula>
    </cfRule>
  </conditionalFormatting>
  <conditionalFormatting sqref="H225:H232 B225:E232">
    <cfRule type="expression" dxfId="222" priority="50">
      <formula>$P225&gt;0</formula>
    </cfRule>
    <cfRule type="expression" dxfId="221" priority="51">
      <formula>$O225&gt;0</formula>
    </cfRule>
  </conditionalFormatting>
  <conditionalFormatting sqref="G233:G235">
    <cfRule type="expression" dxfId="220" priority="47">
      <formula>#REF!&gt;#REF!</formula>
    </cfRule>
    <cfRule type="expression" dxfId="219" priority="48">
      <formula>#REF!&gt;0</formula>
    </cfRule>
    <cfRule type="expression" dxfId="218" priority="49">
      <formula>#REF!&gt;0</formula>
    </cfRule>
  </conditionalFormatting>
  <conditionalFormatting sqref="G233:G235">
    <cfRule type="expression" dxfId="217" priority="46">
      <formula>NOT(ISBLANK($G233))</formula>
    </cfRule>
  </conditionalFormatting>
  <conditionalFormatting sqref="B233:B235">
    <cfRule type="expression" dxfId="216" priority="44">
      <formula>$P233&gt;0</formula>
    </cfRule>
    <cfRule type="expression" dxfId="215" priority="45">
      <formula>$O233&gt;0</formula>
    </cfRule>
  </conditionalFormatting>
  <conditionalFormatting sqref="C233:C235">
    <cfRule type="expression" dxfId="214" priority="41">
      <formula>$P233&gt;0</formula>
    </cfRule>
    <cfRule type="expression" dxfId="213" priority="42">
      <formula>$O233&gt;0</formula>
    </cfRule>
  </conditionalFormatting>
  <conditionalFormatting sqref="D233:D235">
    <cfRule type="expression" dxfId="212" priority="38">
      <formula>$P233&gt;0</formula>
    </cfRule>
    <cfRule type="expression" dxfId="211" priority="39">
      <formula>$O233&gt;0</formula>
    </cfRule>
  </conditionalFormatting>
  <conditionalFormatting sqref="E233:E235">
    <cfRule type="expression" dxfId="210" priority="35">
      <formula>$P233&gt;0</formula>
    </cfRule>
    <cfRule type="expression" dxfId="209" priority="36">
      <formula>$O233&gt;0</formula>
    </cfRule>
  </conditionalFormatting>
  <conditionalFormatting sqref="F233:F235">
    <cfRule type="expression" dxfId="208" priority="32">
      <formula>$P233&gt;0</formula>
    </cfRule>
    <cfRule type="expression" dxfId="207" priority="33">
      <formula>$O233&gt;0</formula>
    </cfRule>
  </conditionalFormatting>
  <conditionalFormatting sqref="H233:H235">
    <cfRule type="expression" dxfId="206" priority="29">
      <formula>$P233&gt;0</formula>
    </cfRule>
    <cfRule type="expression" dxfId="205" priority="30">
      <formula>$O233&gt;0</formula>
    </cfRule>
  </conditionalFormatting>
  <conditionalFormatting sqref="G236:G249">
    <cfRule type="expression" dxfId="204" priority="25">
      <formula>#REF!&gt;#REF!</formula>
    </cfRule>
    <cfRule type="expression" dxfId="203" priority="26">
      <formula>#REF!&gt;0</formula>
    </cfRule>
    <cfRule type="expression" dxfId="202" priority="27">
      <formula>#REF!&gt;0</formula>
    </cfRule>
  </conditionalFormatting>
  <conditionalFormatting sqref="G236:G249">
    <cfRule type="expression" dxfId="201" priority="24">
      <formula>NOT(ISBLANK($G236))</formula>
    </cfRule>
  </conditionalFormatting>
  <conditionalFormatting sqref="B236:F249 H236:H249">
    <cfRule type="expression" dxfId="200" priority="22">
      <formula>$P236&gt;0</formula>
    </cfRule>
    <cfRule type="expression" dxfId="199" priority="23">
      <formula>$O236&gt;0</formula>
    </cfRule>
  </conditionalFormatting>
  <conditionalFormatting sqref="G250:G256">
    <cfRule type="expression" dxfId="198" priority="17">
      <formula>#REF!&gt;#REF!</formula>
    </cfRule>
    <cfRule type="expression" dxfId="197" priority="18">
      <formula>#REF!&gt;0</formula>
    </cfRule>
    <cfRule type="expression" dxfId="196" priority="19">
      <formula>#REF!&gt;0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28" id="{CC3A1192-89CC-4418-B243-78E52708A2FF}">
            <xm:f>$O5&gt;'\Users\msteffen\AppData\Local\Microsoft\Windows\Temporary Internet Files\Content.Outlook\32EJ01SZ\[Train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B5:E8</xm:sqref>
        </x14:conditionalFormatting>
        <x14:conditionalFormatting xmlns:xm="http://schemas.microsoft.com/office/excel/2006/main">
          <x14:cfRule type="expression" priority="425" id="{AB73E994-888A-4730-8FA2-09DC42B8ECFD}">
            <xm:f>$O7&gt;'\Users\msteffen\AppData\Local\Microsoft\Windows\Temporary Internet Files\Content.Outlook\32EJ01SZ\[Train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H7</xm:sqref>
        </x14:conditionalFormatting>
        <x14:conditionalFormatting xmlns:xm="http://schemas.microsoft.com/office/excel/2006/main">
          <x14:cfRule type="expression" priority="422" id="{3F3AAC15-17ED-4A35-8E6F-31CEB0B40F60}">
            <xm:f>$O8&gt;'\Users\msteffen\AppData\Local\Microsoft\Windows\Temporary Internet Files\Content.Outlook\32EJ01SZ\[Train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416" id="{94EE1EF2-D481-4B50-8B06-9A40F2D02D21}">
            <xm:f>$O9&gt;'\Users\msteffen\AppData\Local\Microsoft\Windows\Temporary Internet Files\Content.Outlook\32EJ01SZ\[Train Runs and Enforcements 2016-05-03.xlsx]Variables'!#REF!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B9:E11 H9:H11</xm:sqref>
        </x14:conditionalFormatting>
        <x14:conditionalFormatting xmlns:xm="http://schemas.microsoft.com/office/excel/2006/main">
          <x14:cfRule type="expression" priority="410" id="{7F392978-3171-48AB-927D-1FFDE69F8501}">
            <xm:f>$O12&gt;'\Users\msteffen\AppData\Local\Microsoft\Windows\Temporary Internet Files\Content.Outlook\32EJ01SZ\[Train Runs and Enforcements 2016-05-04.xlsx]Variables'!#REF!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B12:E13</xm:sqref>
        </x14:conditionalFormatting>
        <x14:conditionalFormatting xmlns:xm="http://schemas.microsoft.com/office/excel/2006/main">
          <x14:cfRule type="expression" priority="407" id="{75B483E5-7613-403A-8DAE-D85AB2AD7A66}">
            <xm:f>$O12&gt;'\Users\msteffen\AppData\Local\Microsoft\Windows\Temporary Internet Files\Content.Outlook\32EJ01SZ\[Train Runs and Enforcements 2016-05-03.xlsx]Variables'!#REF!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expression" priority="404" id="{F68772C2-2269-4903-B230-16544D2C2519}">
            <xm:f>$O13&gt;'\Users\msteffen\AppData\Local\Microsoft\Windows\Temporary Internet Files\Content.Outlook\32EJ01SZ\[Train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H13</xm:sqref>
        </x14:conditionalFormatting>
        <x14:conditionalFormatting xmlns:xm="http://schemas.microsoft.com/office/excel/2006/main">
          <x14:cfRule type="expression" priority="398" id="{EC6927DD-A6C2-4B14-A1A9-8415504F3958}">
            <xm:f>$O14&gt;'[Train Runs and Enforcements 2016-05-05.xlsx]Variables'!#REF!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B14:E58 H14:H58</xm:sqref>
        </x14:conditionalFormatting>
        <x14:conditionalFormatting xmlns:xm="http://schemas.microsoft.com/office/excel/2006/main">
          <x14:cfRule type="expression" priority="397" id="{99AD30C2-F3F8-4FDB-B088-7AE05BECEAA5}">
            <xm:f>$N62&gt;'[Train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B61:C61 B59:C59</xm:sqref>
        </x14:conditionalFormatting>
        <x14:conditionalFormatting xmlns:xm="http://schemas.microsoft.com/office/excel/2006/main">
          <x14:cfRule type="expression" priority="390" id="{C5FB0642-054E-4FCE-8651-7E6D4EB8152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B60:C60</xm:sqref>
        </x14:conditionalFormatting>
        <x14:conditionalFormatting xmlns:xm="http://schemas.microsoft.com/office/excel/2006/main">
          <x14:cfRule type="expression" priority="387" id="{9248580D-90B6-4B2A-B14A-72BF3E1B6C98}">
            <xm:f>$N64&gt;'[Train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B62:C67</xm:sqref>
        </x14:conditionalFormatting>
        <x14:conditionalFormatting xmlns:xm="http://schemas.microsoft.com/office/excel/2006/main">
          <x14:cfRule type="expression" priority="384" id="{E986990E-BC90-4C7A-B487-5F102C3DEA3E}">
            <xm:f>$N72&gt;'[Train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B68:C68</xm:sqref>
        </x14:conditionalFormatting>
        <x14:conditionalFormatting xmlns:xm="http://schemas.microsoft.com/office/excel/2006/main">
          <x14:cfRule type="expression" priority="381" id="{B12CC46B-F1A3-4EBC-A8E7-A1CB5381BB3F}">
            <xm:f>$N72&gt;'[Train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B69:C69</xm:sqref>
        </x14:conditionalFormatting>
        <x14:conditionalFormatting xmlns:xm="http://schemas.microsoft.com/office/excel/2006/main">
          <x14:cfRule type="expression" priority="380" id="{5EA622E2-68DE-4F8D-ACA8-966BDC8E1573}">
            <xm:f>$N76&gt;'[Train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B70:C70</xm:sqref>
        </x14:conditionalFormatting>
        <x14:conditionalFormatting xmlns:xm="http://schemas.microsoft.com/office/excel/2006/main">
          <x14:cfRule type="expression" priority="377" id="{C17076AD-CA2B-4362-B9D8-5D2FEFE94D29}">
            <xm:f>$N72&gt;'[Train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B71:C71</xm:sqref>
        </x14:conditionalFormatting>
        <x14:conditionalFormatting xmlns:xm="http://schemas.microsoft.com/office/excel/2006/main">
          <x14:cfRule type="expression" priority="370" id="{1F98A7BD-79F2-45C9-9ABD-1B88FC20748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B72:C72</xm:sqref>
        </x14:conditionalFormatting>
        <x14:conditionalFormatting xmlns:xm="http://schemas.microsoft.com/office/excel/2006/main">
          <x14:cfRule type="expression" priority="367" id="{97187717-0D48-447F-BB8D-974896B48D2B}">
            <xm:f>$N75&gt;'[Train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B76:C76 B73:C74</xm:sqref>
        </x14:conditionalFormatting>
        <x14:conditionalFormatting xmlns:xm="http://schemas.microsoft.com/office/excel/2006/main">
          <x14:cfRule type="expression" priority="364" id="{61DB49D9-3222-48B5-A311-1D8920757BFB}">
            <xm:f>$N78&gt;'[Train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B75:C75</xm:sqref>
        </x14:conditionalFormatting>
        <x14:conditionalFormatting xmlns:xm="http://schemas.microsoft.com/office/excel/2006/main">
          <x14:cfRule type="expression" priority="356" id="{30850148-022B-4DA8-8E9B-52A6A7C2437B}">
            <xm:f>$N77&gt;'[Train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B77:C78</xm:sqref>
        </x14:conditionalFormatting>
        <x14:conditionalFormatting xmlns:xm="http://schemas.microsoft.com/office/excel/2006/main">
          <x14:cfRule type="expression" priority="354" id="{658A7BD8-C410-49A8-99F4-280AD90818C9}">
            <xm:f>$N82&gt;'[Train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B81:C82 B79:C79</xm:sqref>
        </x14:conditionalFormatting>
        <x14:conditionalFormatting xmlns:xm="http://schemas.microsoft.com/office/excel/2006/main">
          <x14:cfRule type="expression" priority="351" id="{7D297656-DC2B-4F3E-BE12-6AD84E0D9ACC}">
            <xm:f>$N82&gt;'[Train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B83:C83 B80:C80</xm:sqref>
        </x14:conditionalFormatting>
        <x14:conditionalFormatting xmlns:xm="http://schemas.microsoft.com/office/excel/2006/main">
          <x14:cfRule type="expression" priority="348" id="{51D9C43D-4C99-4E98-89DE-991A8E857E4D}">
            <xm:f>$N94&gt;'[Train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B84:C84</xm:sqref>
        </x14:conditionalFormatting>
        <x14:conditionalFormatting xmlns:xm="http://schemas.microsoft.com/office/excel/2006/main">
          <x14:cfRule type="expression" priority="345" id="{A0F271F5-E024-4316-BDC8-5DE6B80E5EC7}">
            <xm:f>$N88&gt;'[Train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B85:C85</xm:sqref>
        </x14:conditionalFormatting>
        <x14:conditionalFormatting xmlns:xm="http://schemas.microsoft.com/office/excel/2006/main">
          <x14:cfRule type="expression" priority="338" id="{9E8D1041-7A01-448B-974E-6D98D789C602}">
            <xm:f>$N90&gt;'[Train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B86:C86</xm:sqref>
        </x14:conditionalFormatting>
        <x14:conditionalFormatting xmlns:xm="http://schemas.microsoft.com/office/excel/2006/main">
          <x14:cfRule type="expression" priority="335" id="{0F00C365-F7B0-49B3-94E8-946F42FD46D2}">
            <xm:f>$N93&gt;'[Train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B87:C87</xm:sqref>
        </x14:conditionalFormatting>
        <x14:conditionalFormatting xmlns:xm="http://schemas.microsoft.com/office/excel/2006/main">
          <x14:cfRule type="expression" priority="326" id="{30E2FAA6-30E0-468B-89FB-9F3085CD39AA}">
            <xm:f>$N96&gt;'[Train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B88:C88</xm:sqref>
        </x14:conditionalFormatting>
        <x14:conditionalFormatting xmlns:xm="http://schemas.microsoft.com/office/excel/2006/main">
          <x14:cfRule type="expression" priority="329" id="{C1F9656B-ECC9-45F6-9CAB-EC82DAAE6481}">
            <xm:f>$N100&gt;'[Train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B90:C90</xm:sqref>
        </x14:conditionalFormatting>
        <x14:conditionalFormatting xmlns:xm="http://schemas.microsoft.com/office/excel/2006/main">
          <x14:cfRule type="expression" priority="332" id="{3088C4AF-0E30-4A3D-A77C-FB93759B062A}">
            <xm:f>$N98&gt;'[Train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B89:C89</xm:sqref>
        </x14:conditionalFormatting>
        <x14:conditionalFormatting xmlns:xm="http://schemas.microsoft.com/office/excel/2006/main">
          <x14:cfRule type="expression" priority="315" id="{48478D64-1275-49AC-8F23-1049CF0F4042}">
            <xm:f>$N91&gt;'[Train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B91:C91</xm:sqref>
        </x14:conditionalFormatting>
        <x14:conditionalFormatting xmlns:xm="http://schemas.microsoft.com/office/excel/2006/main">
          <x14:cfRule type="expression" priority="323" id="{2C5D9513-439E-41A5-9F0F-39739BED6E48}">
            <xm:f>$N94&gt;'[Train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B92:C94</xm:sqref>
        </x14:conditionalFormatting>
        <x14:conditionalFormatting xmlns:xm="http://schemas.microsoft.com/office/excel/2006/main">
          <x14:cfRule type="expression" priority="313" id="{5A0B13D9-D865-44F8-B152-C3EEA3F7BDD5}">
            <xm:f>$N98&gt;'[Train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B95:C96</xm:sqref>
        </x14:conditionalFormatting>
        <x14:conditionalFormatting xmlns:xm="http://schemas.microsoft.com/office/excel/2006/main">
          <x14:cfRule type="expression" priority="310" id="{275A3648-6D3D-4486-B5C7-B32F4741165D}">
            <xm:f>$N101&gt;'[Train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B97:C97</xm:sqref>
        </x14:conditionalFormatting>
        <x14:conditionalFormatting xmlns:xm="http://schemas.microsoft.com/office/excel/2006/main">
          <x14:cfRule type="expression" priority="301" id="{F1E396B3-250F-4015-87C0-FEEC2D8E4880}">
            <xm:f>$N105&gt;'[Train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B98:C99</xm:sqref>
        </x14:conditionalFormatting>
        <x14:conditionalFormatting xmlns:xm="http://schemas.microsoft.com/office/excel/2006/main">
          <x14:cfRule type="expression" priority="304" id="{1F7B6642-BE41-4055-8E3D-716B13BE8153}">
            <xm:f>$N108&gt;'[Train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B100:C100</xm:sqref>
        </x14:conditionalFormatting>
        <x14:conditionalFormatting xmlns:xm="http://schemas.microsoft.com/office/excel/2006/main">
          <x14:cfRule type="expression" priority="307" id="{DF5D91AF-1BA6-4CD4-A631-4D2B12CD6828}">
            <xm:f>$N110&gt;'[Train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B101:C101</xm:sqref>
        </x14:conditionalFormatting>
        <x14:conditionalFormatting xmlns:xm="http://schemas.microsoft.com/office/excel/2006/main">
          <x14:cfRule type="expression" priority="293" id="{B2360591-3CB9-4662-B674-F554BCE646BE}">
            <xm:f>$N102&gt;'[Train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B102:C103</xm:sqref>
        </x14:conditionalFormatting>
        <x14:conditionalFormatting xmlns:xm="http://schemas.microsoft.com/office/excel/2006/main">
          <x14:cfRule type="expression" priority="291" id="{24BBA360-A6F1-4C61-A83B-DDD937403E02}">
            <xm:f>$N105&gt;'[Train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B114:C115 B112:C112 B109:C110 B104:C105</xm:sqref>
        </x14:conditionalFormatting>
        <x14:conditionalFormatting xmlns:xm="http://schemas.microsoft.com/office/excel/2006/main">
          <x14:cfRule type="expression" priority="284" id="{48E95CF6-B364-4910-A224-A9C9BACD32F1}">
            <xm:f>$N108&gt;'[Train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B118:C119 B113:C113 B111:C111 B106:C108</xm:sqref>
        </x14:conditionalFormatting>
        <x14:conditionalFormatting xmlns:xm="http://schemas.microsoft.com/office/excel/2006/main">
          <x14:cfRule type="expression" priority="281" id="{98F2F108-CF43-462B-91EA-21B14BC51A1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B116:C117</xm:sqref>
        </x14:conditionalFormatting>
        <x14:conditionalFormatting xmlns:xm="http://schemas.microsoft.com/office/excel/2006/main">
          <x14:cfRule type="expression" priority="274" id="{C925339A-C915-4558-926A-C4C2981F1AAC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B125:C125</xm:sqref>
        </x14:conditionalFormatting>
        <x14:conditionalFormatting xmlns:xm="http://schemas.microsoft.com/office/excel/2006/main">
          <x14:cfRule type="expression" priority="271" id="{E5BBC5B8-8902-4D57-9B53-CF642E792E93}">
            <xm:f>$N139&gt;'[Train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B136:C138</xm:sqref>
        </x14:conditionalFormatting>
        <x14:conditionalFormatting xmlns:xm="http://schemas.microsoft.com/office/excel/2006/main">
          <x14:cfRule type="expression" priority="266" id="{67CC7637-D488-4840-A73D-0A39741B87B5}">
            <xm:f>$N125&gt;'[Train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B122:C122</xm:sqref>
        </x14:conditionalFormatting>
        <x14:conditionalFormatting xmlns:xm="http://schemas.microsoft.com/office/excel/2006/main">
          <x14:cfRule type="expression" priority="263" id="{02145DD4-AC84-4231-9EBD-120ADE92D307}">
            <xm:f>$N124&gt;'[Train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B120:C120</xm:sqref>
        </x14:conditionalFormatting>
        <x14:conditionalFormatting xmlns:xm="http://schemas.microsoft.com/office/excel/2006/main">
          <x14:cfRule type="expression" priority="260" id="{48459488-F25A-4B57-B1E4-8BCB908A9F5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B121:C121</xm:sqref>
        </x14:conditionalFormatting>
        <x14:conditionalFormatting xmlns:xm="http://schemas.microsoft.com/office/excel/2006/main">
          <x14:cfRule type="expression" priority="257" id="{64AFAD32-6C17-4D5D-B926-557BF172C02E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B123:C123</xm:sqref>
        </x14:conditionalFormatting>
        <x14:conditionalFormatting xmlns:xm="http://schemas.microsoft.com/office/excel/2006/main">
          <x14:cfRule type="expression" priority="256" id="{3206FDBD-3889-44DC-BD64-D692E6115C03}">
            <xm:f>$N133&gt;'[Train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B124:C124</xm:sqref>
        </x14:conditionalFormatting>
        <x14:conditionalFormatting xmlns:xm="http://schemas.microsoft.com/office/excel/2006/main">
          <x14:cfRule type="expression" priority="253" id="{67603582-4B46-4786-AA59-9A21FD5CF50C}">
            <xm:f>$N130&gt;'[Train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B128:C128</xm:sqref>
        </x14:conditionalFormatting>
        <x14:conditionalFormatting xmlns:xm="http://schemas.microsoft.com/office/excel/2006/main">
          <x14:cfRule type="expression" priority="246" id="{28154EA6-1342-418F-A056-EDEE1CFCB5FB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B126:C127</xm:sqref>
        </x14:conditionalFormatting>
        <x14:conditionalFormatting xmlns:xm="http://schemas.microsoft.com/office/excel/2006/main">
          <x14:cfRule type="expression" priority="243" id="{C8C29E72-5D4A-402C-8805-CF3EFC98C334}">
            <xm:f>$N133&gt;'[Train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B129:C129</xm:sqref>
        </x14:conditionalFormatting>
        <x14:conditionalFormatting xmlns:xm="http://schemas.microsoft.com/office/excel/2006/main">
          <x14:cfRule type="expression" priority="240" id="{891EE2A6-9FA7-4457-A39D-C48B018D64BC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B130:C130</xm:sqref>
        </x14:conditionalFormatting>
        <x14:conditionalFormatting xmlns:xm="http://schemas.microsoft.com/office/excel/2006/main">
          <x14:cfRule type="expression" priority="237" id="{0AAAEA3C-1F39-49AD-97AB-E7382B5F1B68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B131:C131</xm:sqref>
        </x14:conditionalFormatting>
        <x14:conditionalFormatting xmlns:xm="http://schemas.microsoft.com/office/excel/2006/main">
          <x14:cfRule type="expression" priority="236" id="{455C2022-F2E1-4F32-9283-A8B505B56F58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B132:C132</xm:sqref>
        </x14:conditionalFormatting>
        <x14:conditionalFormatting xmlns:xm="http://schemas.microsoft.com/office/excel/2006/main">
          <x14:cfRule type="expression" priority="233" id="{73992A91-BC44-4C3D-8835-86F4690396FF}">
            <xm:f>$N143&gt;'[Train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B133:C133</xm:sqref>
        </x14:conditionalFormatting>
        <x14:conditionalFormatting xmlns:xm="http://schemas.microsoft.com/office/excel/2006/main">
          <x14:cfRule type="expression" priority="230" id="{38D24C93-6710-42A6-B89B-1BB40A7F27EF}">
            <xm:f>$N135&gt;'[Train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B141:C141 B134:C134</xm:sqref>
        </x14:conditionalFormatting>
        <x14:conditionalFormatting xmlns:xm="http://schemas.microsoft.com/office/excel/2006/main">
          <x14:cfRule type="expression" priority="223" id="{6F4EACE1-22CF-46C4-9D52-C95549556494}">
            <xm:f>$N137&gt;'[Train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B135:C135</xm:sqref>
        </x14:conditionalFormatting>
        <x14:conditionalFormatting xmlns:xm="http://schemas.microsoft.com/office/excel/2006/main">
          <x14:cfRule type="expression" priority="220" id="{749F682B-CE96-45E9-8F16-EB344CFE4C61}">
            <xm:f>$N148&gt;'[Train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B145:C145</xm:sqref>
        </x14:conditionalFormatting>
        <x14:conditionalFormatting xmlns:xm="http://schemas.microsoft.com/office/excel/2006/main">
          <x14:cfRule type="expression" priority="217" id="{F899DC19-F7C5-4BF6-A64F-7B8F1E26B57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B139:C139</xm:sqref>
        </x14:conditionalFormatting>
        <x14:conditionalFormatting xmlns:xm="http://schemas.microsoft.com/office/excel/2006/main">
          <x14:cfRule type="expression" priority="214" id="{F7C945F9-56D2-460D-A21B-84B840286B6C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B143:C143 B140:C140</xm:sqref>
        </x14:conditionalFormatting>
        <x14:conditionalFormatting xmlns:xm="http://schemas.microsoft.com/office/excel/2006/main">
          <x14:cfRule type="expression" priority="211" id="{2EF87473-7086-4922-B2EF-594FACA933C0}">
            <xm:f>$N144&gt;'[Train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B142:C142</xm:sqref>
        </x14:conditionalFormatting>
        <x14:conditionalFormatting xmlns:xm="http://schemas.microsoft.com/office/excel/2006/main">
          <x14:cfRule type="expression" priority="210" id="{5EB9801C-AAFE-430F-947C-D07D0161A869}">
            <xm:f>$N146&gt;'[Train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B144:C144</xm:sqref>
        </x14:conditionalFormatting>
        <x14:conditionalFormatting xmlns:xm="http://schemas.microsoft.com/office/excel/2006/main">
          <x14:cfRule type="expression" priority="209" id="{68925E77-0902-4BF6-8BFD-21023D59C2DA}">
            <xm:f>$N148&gt;'[Train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B146:C146</xm:sqref>
        </x14:conditionalFormatting>
        <x14:conditionalFormatting xmlns:xm="http://schemas.microsoft.com/office/excel/2006/main">
          <x14:cfRule type="expression" priority="208" id="{55C8CA9C-071D-4AA4-8CD4-7CE5FF3E57CA}">
            <xm:f>$N154&gt;'[Train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B147:C147</xm:sqref>
        </x14:conditionalFormatting>
        <x14:conditionalFormatting xmlns:xm="http://schemas.microsoft.com/office/excel/2006/main">
          <x14:cfRule type="expression" priority="205" id="{77A606D1-4580-4432-AF4A-DD82FC517C1D}">
            <xm:f>$N150&gt;'[Train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B148:C149</xm:sqref>
        </x14:conditionalFormatting>
        <x14:conditionalFormatting xmlns:xm="http://schemas.microsoft.com/office/excel/2006/main">
          <x14:cfRule type="expression" priority="198" id="{BBA97AB2-029A-46B9-8DBC-C6B36A695F9D}">
            <xm:f>$N151&gt;'[Train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B150:C150</xm:sqref>
        </x14:conditionalFormatting>
        <x14:conditionalFormatting xmlns:xm="http://schemas.microsoft.com/office/excel/2006/main">
          <x14:cfRule type="expression" priority="195" id="{FBA8B5DF-6881-40AF-9548-DE67F35D5A3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B151:C151</xm:sqref>
        </x14:conditionalFormatting>
        <x14:conditionalFormatting xmlns:xm="http://schemas.microsoft.com/office/excel/2006/main">
          <x14:cfRule type="expression" priority="192" id="{F959443B-D110-4A50-B11E-295B276F54B7}">
            <xm:f>$N154&gt;'[Train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B152:C152</xm:sqref>
        </x14:conditionalFormatting>
        <x14:conditionalFormatting xmlns:xm="http://schemas.microsoft.com/office/excel/2006/main">
          <x14:cfRule type="expression" priority="191" id="{9B9DB3E6-5996-4A54-AE89-3C8F6628C88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B153:C153</xm:sqref>
        </x14:conditionalFormatting>
        <x14:conditionalFormatting xmlns:xm="http://schemas.microsoft.com/office/excel/2006/main">
          <x14:cfRule type="expression" priority="188" id="{28B58AFE-45D6-4566-BCA2-E0C3D9DCE656}">
            <xm:f>$N155&gt;'[Train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B154:C154</xm:sqref>
        </x14:conditionalFormatting>
        <x14:conditionalFormatting xmlns:xm="http://schemas.microsoft.com/office/excel/2006/main">
          <x14:cfRule type="expression" priority="187" id="{505B5F94-5986-4A49-B973-BF4E05653A65}">
            <xm:f>$N163&gt;'[Train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B155:C155</xm:sqref>
        </x14:conditionalFormatting>
        <x14:conditionalFormatting xmlns:xm="http://schemas.microsoft.com/office/excel/2006/main">
          <x14:cfRule type="expression" priority="184" id="{25067C89-810E-4214-9D89-E7150B1EED0E}">
            <xm:f>$N159&gt;'[Train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B158:C158 B156:C156</xm:sqref>
        </x14:conditionalFormatting>
        <x14:conditionalFormatting xmlns:xm="http://schemas.microsoft.com/office/excel/2006/main">
          <x14:cfRule type="expression" priority="177" id="{4785F97F-173B-4CD0-8C0A-5AB32FB4D1E3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B157:C157</xm:sqref>
        </x14:conditionalFormatting>
        <x14:conditionalFormatting xmlns:xm="http://schemas.microsoft.com/office/excel/2006/main">
          <x14:cfRule type="expression" priority="174" id="{13DB193A-0AB4-44BE-85C7-F8B2D73B01F1}">
            <xm:f>$N161&gt;'[Train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B159:C164</xm:sqref>
        </x14:conditionalFormatting>
        <x14:conditionalFormatting xmlns:xm="http://schemas.microsoft.com/office/excel/2006/main">
          <x14:cfRule type="expression" priority="171" id="{ECDF1322-91F8-4788-8C05-E9E424C4A9F9}">
            <xm:f>$N169&gt;'[Train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B165:C165</xm:sqref>
        </x14:conditionalFormatting>
        <x14:conditionalFormatting xmlns:xm="http://schemas.microsoft.com/office/excel/2006/main">
          <x14:cfRule type="expression" priority="168" id="{5BEFB671-2A6F-409A-AE4D-4D890F5BBB26}">
            <xm:f>$N169&gt;'[Train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B166:C166</xm:sqref>
        </x14:conditionalFormatting>
        <x14:conditionalFormatting xmlns:xm="http://schemas.microsoft.com/office/excel/2006/main">
          <x14:cfRule type="expression" priority="167" id="{DD44F9FF-3A4C-47C5-81AC-367E150D8CA8}">
            <xm:f>$N173&gt;'[Train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B167:C167</xm:sqref>
        </x14:conditionalFormatting>
        <x14:conditionalFormatting xmlns:xm="http://schemas.microsoft.com/office/excel/2006/main">
          <x14:cfRule type="expression" priority="164" id="{17109397-6360-4FE5-B0C9-468929A82DF0}">
            <xm:f>$N169&gt;'[Train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B168:C168</xm:sqref>
        </x14:conditionalFormatting>
        <x14:conditionalFormatting xmlns:xm="http://schemas.microsoft.com/office/excel/2006/main">
          <x14:cfRule type="expression" priority="157" id="{849585F9-71C5-4D05-8E8C-EEF42D63E06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B169:C169</xm:sqref>
        </x14:conditionalFormatting>
        <x14:conditionalFormatting xmlns:xm="http://schemas.microsoft.com/office/excel/2006/main">
          <x14:cfRule type="expression" priority="154" id="{CDDADBB9-929E-4D3E-AB69-444FC69AB411}">
            <xm:f>$N172&gt;'[Train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B173:C173 B170:C171</xm:sqref>
        </x14:conditionalFormatting>
        <x14:conditionalFormatting xmlns:xm="http://schemas.microsoft.com/office/excel/2006/main">
          <x14:cfRule type="expression" priority="151" id="{76E0990E-E592-4665-964F-5B7503907A2C}">
            <xm:f>$N175&gt;'[Train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B172:C172</xm:sqref>
        </x14:conditionalFormatting>
        <x14:conditionalFormatting xmlns:xm="http://schemas.microsoft.com/office/excel/2006/main">
          <x14:cfRule type="expression" priority="143" id="{06EA1DE6-8471-4357-BA87-46FB7F8B07A3}">
            <xm:f>$N174&gt;'[Train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B174:C175</xm:sqref>
        </x14:conditionalFormatting>
        <x14:conditionalFormatting xmlns:xm="http://schemas.microsoft.com/office/excel/2006/main">
          <x14:cfRule type="expression" priority="141" id="{9CA0DA61-80DA-4A8E-9BBD-7BC6C18C3CBA}">
            <xm:f>$N179&gt;'[Train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B178:C179 B176:C176</xm:sqref>
        </x14:conditionalFormatting>
        <x14:conditionalFormatting xmlns:xm="http://schemas.microsoft.com/office/excel/2006/main">
          <x14:cfRule type="expression" priority="138" id="{286584E8-C9EB-45A7-8523-8FDD15A5A426}">
            <xm:f>$N179&gt;'[Train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B180:C180 B177:C177</xm:sqref>
        </x14:conditionalFormatting>
        <x14:conditionalFormatting xmlns:xm="http://schemas.microsoft.com/office/excel/2006/main">
          <x14:cfRule type="expression" priority="135" id="{C136ABAC-50F0-45E8-8802-2ECD7D6D1E5A}">
            <xm:f>$N191&gt;'[Train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B181:C181</xm:sqref>
        </x14:conditionalFormatting>
        <x14:conditionalFormatting xmlns:xm="http://schemas.microsoft.com/office/excel/2006/main">
          <x14:cfRule type="expression" priority="132" id="{A5F57E22-CB74-4021-8A18-1527B3B86CEB}">
            <xm:f>$N185&gt;'[Train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B182:C182</xm:sqref>
        </x14:conditionalFormatting>
        <x14:conditionalFormatting xmlns:xm="http://schemas.microsoft.com/office/excel/2006/main">
          <x14:cfRule type="expression" priority="125" id="{6F4A966F-C768-41C3-A6E3-C5B73E6AF00F}">
            <xm:f>$N187&gt;'[Train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B183:C183</xm:sqref>
        </x14:conditionalFormatting>
        <x14:conditionalFormatting xmlns:xm="http://schemas.microsoft.com/office/excel/2006/main">
          <x14:cfRule type="expression" priority="122" id="{078B681C-3D6A-4C62-BEFA-74F2366352D8}">
            <xm:f>$N190&gt;'[Train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B184:C184</xm:sqref>
        </x14:conditionalFormatting>
        <x14:conditionalFormatting xmlns:xm="http://schemas.microsoft.com/office/excel/2006/main">
          <x14:cfRule type="expression" priority="113" id="{331B39B7-2F45-4406-9419-D37D5EA85732}">
            <xm:f>$N193&gt;'[Train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B185:C185</xm:sqref>
        </x14:conditionalFormatting>
        <x14:conditionalFormatting xmlns:xm="http://schemas.microsoft.com/office/excel/2006/main">
          <x14:cfRule type="expression" priority="116" id="{6FD9A6A2-B3EB-4FEE-8E36-4EFED8747505}">
            <xm:f>$N197&gt;'[Train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B187:C187</xm:sqref>
        </x14:conditionalFormatting>
        <x14:conditionalFormatting xmlns:xm="http://schemas.microsoft.com/office/excel/2006/main">
          <x14:cfRule type="expression" priority="119" id="{6EF06A7B-0933-41D6-8672-EA163DBE2A08}">
            <xm:f>$N195&gt;'[Train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B186:C186</xm:sqref>
        </x14:conditionalFormatting>
        <x14:conditionalFormatting xmlns:xm="http://schemas.microsoft.com/office/excel/2006/main">
          <x14:cfRule type="expression" priority="102" id="{5F2D341C-D6C1-4231-AE27-5F3DBB33054E}">
            <xm:f>$N188&gt;'[Train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B188:C188</xm:sqref>
        </x14:conditionalFormatting>
        <x14:conditionalFormatting xmlns:xm="http://schemas.microsoft.com/office/excel/2006/main">
          <x14:cfRule type="expression" priority="110" id="{14A6B6B0-C2EB-4972-9989-BC4F0E350A27}">
            <xm:f>$N191&gt;'[Train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B189:C191</xm:sqref>
        </x14:conditionalFormatting>
        <x14:conditionalFormatting xmlns:xm="http://schemas.microsoft.com/office/excel/2006/main">
          <x14:cfRule type="expression" priority="100" id="{FE2B0CFF-1C00-43C7-A6AB-4CB32110D3E3}">
            <xm:f>$N195&gt;'[Train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B192:C193</xm:sqref>
        </x14:conditionalFormatting>
        <x14:conditionalFormatting xmlns:xm="http://schemas.microsoft.com/office/excel/2006/main">
          <x14:cfRule type="expression" priority="97" id="{2DCA8357-7380-4203-97DE-6BA88D1BA839}">
            <xm:f>$N198&gt;'[Train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B194:C194</xm:sqref>
        </x14:conditionalFormatting>
        <x14:conditionalFormatting xmlns:xm="http://schemas.microsoft.com/office/excel/2006/main">
          <x14:cfRule type="expression" priority="88" id="{E7CA5799-C874-4458-A97C-2F5C65AAF4DF}">
            <xm:f>$N202&gt;'[Train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B195:C196</xm:sqref>
        </x14:conditionalFormatting>
        <x14:conditionalFormatting xmlns:xm="http://schemas.microsoft.com/office/excel/2006/main">
          <x14:cfRule type="expression" priority="91" id="{A35AC94E-7589-4248-9C4D-FD56968E52A1}">
            <xm:f>$N205&gt;'[Train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B197:C197</xm:sqref>
        </x14:conditionalFormatting>
        <x14:conditionalFormatting xmlns:xm="http://schemas.microsoft.com/office/excel/2006/main">
          <x14:cfRule type="expression" priority="94" id="{23C71F3E-69F3-492D-99CD-7B25F0C3097B}">
            <xm:f>$N207&gt;'[Train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B198:C198</xm:sqref>
        </x14:conditionalFormatting>
        <x14:conditionalFormatting xmlns:xm="http://schemas.microsoft.com/office/excel/2006/main">
          <x14:cfRule type="expression" priority="80" id="{60AD3C09-6DCB-441D-9B7B-D4EF0B70A2E7}">
            <xm:f>$N199&gt;'[Train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B199:C200</xm:sqref>
        </x14:conditionalFormatting>
        <x14:conditionalFormatting xmlns:xm="http://schemas.microsoft.com/office/excel/2006/main">
          <x14:cfRule type="expression" priority="78" id="{5F353F2B-463A-43BE-BED7-956CDE43194E}">
            <xm:f>$N202&gt;'[Train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B211:C212 B209:C209 B206:C207 B201:C202</xm:sqref>
        </x14:conditionalFormatting>
        <x14:conditionalFormatting xmlns:xm="http://schemas.microsoft.com/office/excel/2006/main">
          <x14:cfRule type="expression" priority="71" id="{CF4AF900-20C7-426E-89F0-61997D0619CA}">
            <xm:f>$N205&gt;'[Train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B215:C216 B210:C210 B208:C208 B203:C205</xm:sqref>
        </x14:conditionalFormatting>
        <x14:conditionalFormatting xmlns:xm="http://schemas.microsoft.com/office/excel/2006/main">
          <x14:cfRule type="expression" priority="68" id="{EABF73B5-481D-4837-A925-26F5257C9FA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B213:C214</xm:sqref>
        </x14:conditionalFormatting>
        <x14:conditionalFormatting xmlns:xm="http://schemas.microsoft.com/office/excel/2006/main">
          <x14:cfRule type="expression" priority="59" id="{45944132-0DDD-441D-9DB0-F6CB87B791A6}">
            <xm:f>$N217&gt;'[Train Runs and Enforcements 2016-05-27.xlsx]Variables'!#REF!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H217:H224 B217:E224</xm:sqref>
        </x14:conditionalFormatting>
        <x14:conditionalFormatting xmlns:xm="http://schemas.microsoft.com/office/excel/2006/main">
          <x14:cfRule type="expression" priority="56" id="{FCD68664-8B53-4087-9C77-C17F67229E82}">
            <xm:f>$N225&gt;'[Train Runs and Enforcements 2016-05-28.xlsx]Variables'!#REF!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H225:H232 B225:E232</xm:sqref>
        </x14:conditionalFormatting>
        <x14:conditionalFormatting xmlns:xm="http://schemas.microsoft.com/office/excel/2006/main">
          <x14:cfRule type="expression" priority="43" id="{F48300E0-F943-4099-959C-63A53CA69330}">
            <xm:f>$N233&gt;'[Train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B233:B235 F250:F256</xm:sqref>
        </x14:conditionalFormatting>
        <x14:conditionalFormatting xmlns:xm="http://schemas.microsoft.com/office/excel/2006/main">
          <x14:cfRule type="expression" priority="40" id="{60B491C6-FC66-4696-8B0C-686CF8B9EB87}">
            <xm:f>$N233&gt;'[Train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C233:C235</xm:sqref>
        </x14:conditionalFormatting>
        <x14:conditionalFormatting xmlns:xm="http://schemas.microsoft.com/office/excel/2006/main">
          <x14:cfRule type="expression" priority="37" id="{923BD825-4268-46C2-BE59-C73A95415B18}">
            <xm:f>$N233&gt;'[Train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D233:D235</xm:sqref>
        </x14:conditionalFormatting>
        <x14:conditionalFormatting xmlns:xm="http://schemas.microsoft.com/office/excel/2006/main">
          <x14:cfRule type="expression" priority="34" id="{57E94460-75A7-43AD-914F-D8479DE34924}">
            <xm:f>$N233&gt;'[Train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E233:E235</xm:sqref>
        </x14:conditionalFormatting>
        <x14:conditionalFormatting xmlns:xm="http://schemas.microsoft.com/office/excel/2006/main">
          <x14:cfRule type="expression" priority="31" id="{6778773E-60B2-4126-B20E-4A00B99C0610}">
            <xm:f>$N233&gt;'[Train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F233:F235</xm:sqref>
        </x14:conditionalFormatting>
        <x14:conditionalFormatting xmlns:xm="http://schemas.microsoft.com/office/excel/2006/main">
          <x14:cfRule type="expression" priority="28" id="{9BD56978-0D2A-457E-BB64-763BB56ABDBE}">
            <xm:f>$N233&gt;'[Train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H233:H235</xm:sqref>
        </x14:conditionalFormatting>
        <x14:conditionalFormatting xmlns:xm="http://schemas.microsoft.com/office/excel/2006/main">
          <x14:cfRule type="expression" priority="21" id="{5FAE6D38-3E03-4A1F-BCA0-10920C0981FD}">
            <xm:f>$N236&gt;'[Train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F236:F249</xm:sqref>
        </x14:conditionalFormatting>
        <x14:conditionalFormatting xmlns:xm="http://schemas.microsoft.com/office/excel/2006/main">
          <x14:cfRule type="expression" priority="20" id="{5F73FC36-402C-44FB-8A61-A05153147E19}">
            <xm:f>$N236&gt;'[Train Runs and Enforcements 2016-05-30.xlsx]Variables'!#REF!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H236:H249 B236:E249</xm:sqref>
        </x14:conditionalFormatting>
        <x14:conditionalFormatting xmlns:xm="http://schemas.microsoft.com/office/excel/2006/main">
          <x14:cfRule type="expression" priority="10" id="{436CECD5-C45A-4B62-9678-B643603153AA}">
            <xm:f>$N250&gt;'[Train Runs and Enforcements 2016-05-31.xlsx]Variables'!#REF!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B250:C256</xm:sqref>
        </x14:conditionalFormatting>
        <x14:conditionalFormatting xmlns:xm="http://schemas.microsoft.com/office/excel/2006/main">
          <x14:cfRule type="expression" priority="7" id="{E02C67B4-6B31-4D1F-B3A3-633F4B2DB1CA}">
            <xm:f>$N250&gt;'[Train Runs and Enforcements 2016-05-31.xlsx]Variables'!#REF!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D250:D256</xm:sqref>
        </x14:conditionalFormatting>
        <x14:conditionalFormatting xmlns:xm="http://schemas.microsoft.com/office/excel/2006/main">
          <x14:cfRule type="expression" priority="4" id="{3B4735FB-2F04-40D1-B287-A9CBAB4E0613}">
            <xm:f>$N250&gt;'[Train Runs and Enforcements 2016-05-31.xlsx]Variables'!#REF!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E250:E256</xm:sqref>
        </x14:conditionalFormatting>
        <x14:conditionalFormatting xmlns:xm="http://schemas.microsoft.com/office/excel/2006/main">
          <x14:cfRule type="expression" priority="1" id="{E67825BD-17F9-4B3F-A602-109081943465}">
            <xm:f>$N250&gt;'[Train Runs and Enforcements 2016-05-31.xlsx]Variables'!#REF!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H250:H256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119"/>
  <sheetViews>
    <sheetView workbookViewId="0">
      <selection activeCell="D7" sqref="D7"/>
    </sheetView>
  </sheetViews>
  <sheetFormatPr defaultRowHeight="15" x14ac:dyDescent="0.25"/>
  <cols>
    <col min="1" max="1" width="13.140625" style="52" bestFit="1" customWidth="1"/>
    <col min="2" max="3" width="9.140625" style="52"/>
    <col min="4" max="4" width="34.5703125" style="52" bestFit="1" customWidth="1"/>
    <col min="5" max="5" width="31.28515625" style="52" bestFit="1" customWidth="1"/>
    <col min="6" max="6" width="12" style="52" bestFit="1" customWidth="1"/>
    <col min="7" max="7" width="10.85546875" style="52" bestFit="1" customWidth="1"/>
    <col min="8" max="8" width="49.140625" style="52" customWidth="1"/>
    <col min="9" max="9" width="9.140625" style="52"/>
    <col min="10" max="16384" width="9.140625" style="40"/>
  </cols>
  <sheetData>
    <row r="1" spans="1:9" x14ac:dyDescent="0.25">
      <c r="A1" s="45" t="s">
        <v>25</v>
      </c>
      <c r="B1" s="45" t="s">
        <v>26</v>
      </c>
      <c r="C1" s="45" t="s">
        <v>27</v>
      </c>
      <c r="D1" s="46" t="s">
        <v>28</v>
      </c>
      <c r="E1" s="46" t="s">
        <v>29</v>
      </c>
      <c r="F1" s="45" t="s">
        <v>30</v>
      </c>
      <c r="G1" s="47" t="s">
        <v>31</v>
      </c>
      <c r="H1" s="45" t="s">
        <v>32</v>
      </c>
      <c r="I1" s="41" t="s">
        <v>1246</v>
      </c>
    </row>
    <row r="2" spans="1:9" x14ac:dyDescent="0.25">
      <c r="A2" s="48">
        <v>42495</v>
      </c>
      <c r="B2" s="49" t="s">
        <v>36</v>
      </c>
      <c r="C2" s="49">
        <v>4030</v>
      </c>
      <c r="D2" s="50">
        <v>42491.441863425927</v>
      </c>
      <c r="E2" s="50">
        <v>42491.446168981478</v>
      </c>
      <c r="F2" s="19" t="s">
        <v>37</v>
      </c>
      <c r="G2" s="51">
        <v>4.3055555506725796E-3</v>
      </c>
      <c r="H2" s="42" t="s">
        <v>38</v>
      </c>
      <c r="I2" s="43">
        <v>0</v>
      </c>
    </row>
    <row r="3" spans="1:9" x14ac:dyDescent="0.25">
      <c r="A3" s="48">
        <v>42495</v>
      </c>
      <c r="B3" s="49" t="s">
        <v>39</v>
      </c>
      <c r="C3" s="49">
        <v>4008</v>
      </c>
      <c r="D3" s="50">
        <v>42491.743425925924</v>
      </c>
      <c r="E3" s="50">
        <v>42491.748240740744</v>
      </c>
      <c r="F3" s="19" t="s">
        <v>40</v>
      </c>
      <c r="G3" s="51">
        <v>4.8148148198379204E-3</v>
      </c>
      <c r="H3" s="42" t="s">
        <v>38</v>
      </c>
      <c r="I3" s="43">
        <v>0</v>
      </c>
    </row>
    <row r="4" spans="1:9" x14ac:dyDescent="0.25">
      <c r="A4" s="48">
        <v>42495</v>
      </c>
      <c r="B4" s="19" t="s">
        <v>43</v>
      </c>
      <c r="C4" s="19">
        <v>4038</v>
      </c>
      <c r="D4" s="44">
        <v>42492.255752314813</v>
      </c>
      <c r="E4" s="44">
        <v>42492.278865740744</v>
      </c>
      <c r="F4" s="19" t="s">
        <v>44</v>
      </c>
      <c r="G4" s="51">
        <v>2.6099537040863652E-2</v>
      </c>
      <c r="H4" s="42" t="s">
        <v>45</v>
      </c>
      <c r="I4" s="43">
        <v>0</v>
      </c>
    </row>
    <row r="5" spans="1:9" x14ac:dyDescent="0.25">
      <c r="A5" s="48">
        <v>42495</v>
      </c>
      <c r="B5" s="19" t="s">
        <v>56</v>
      </c>
      <c r="C5" s="19">
        <v>4014</v>
      </c>
      <c r="D5" s="44">
        <v>42493.727071759262</v>
      </c>
      <c r="E5" s="44" t="s">
        <v>57</v>
      </c>
      <c r="F5" s="19" t="s">
        <v>58</v>
      </c>
      <c r="G5" s="51" t="s">
        <v>57</v>
      </c>
      <c r="H5" s="42" t="s">
        <v>59</v>
      </c>
      <c r="I5" s="43">
        <v>0</v>
      </c>
    </row>
    <row r="6" spans="1:9" x14ac:dyDescent="0.25">
      <c r="A6" s="48">
        <v>42495</v>
      </c>
      <c r="B6" s="19" t="s">
        <v>61</v>
      </c>
      <c r="C6" s="19">
        <v>4011</v>
      </c>
      <c r="D6" s="44">
        <v>42494.425069444442</v>
      </c>
      <c r="E6" s="44">
        <v>42494.425069444442</v>
      </c>
      <c r="F6" s="19" t="s">
        <v>62</v>
      </c>
      <c r="G6" s="51">
        <v>1.1574074074074073E-5</v>
      </c>
      <c r="H6" s="42" t="s">
        <v>48</v>
      </c>
      <c r="I6" s="43">
        <v>0</v>
      </c>
    </row>
    <row r="7" spans="1:9" x14ac:dyDescent="0.25">
      <c r="A7" s="48">
        <v>42495</v>
      </c>
      <c r="B7" s="19" t="s">
        <v>65</v>
      </c>
      <c r="C7" s="19">
        <v>4012</v>
      </c>
      <c r="D7" s="44">
        <v>42495.52952546296</v>
      </c>
      <c r="E7" s="44">
        <v>42495.529687499999</v>
      </c>
      <c r="F7" s="19" t="s">
        <v>62</v>
      </c>
      <c r="G7" s="51">
        <v>1.6203703853534535E-4</v>
      </c>
      <c r="H7" s="42" t="s">
        <v>66</v>
      </c>
      <c r="I7" s="43">
        <v>0</v>
      </c>
    </row>
    <row r="8" spans="1:9" x14ac:dyDescent="0.25">
      <c r="A8" s="48">
        <v>42502</v>
      </c>
      <c r="B8" s="19" t="s">
        <v>82</v>
      </c>
      <c r="C8" s="19">
        <v>4032</v>
      </c>
      <c r="D8" s="44">
        <v>42497.606342592589</v>
      </c>
      <c r="E8" s="44">
        <v>42497.612615740742</v>
      </c>
      <c r="F8" s="19" t="s">
        <v>52</v>
      </c>
      <c r="G8" s="51">
        <v>6.2731481521041133E-3</v>
      </c>
      <c r="H8" s="42" t="s">
        <v>83</v>
      </c>
      <c r="I8" s="43">
        <v>0</v>
      </c>
    </row>
    <row r="9" spans="1:9" x14ac:dyDescent="0.25">
      <c r="A9" s="48">
        <v>42502</v>
      </c>
      <c r="B9" s="19" t="s">
        <v>76</v>
      </c>
      <c r="C9" s="19">
        <v>4026</v>
      </c>
      <c r="D9" s="44">
        <v>42497.632037037038</v>
      </c>
      <c r="E9" s="44">
        <v>42497.655995370369</v>
      </c>
      <c r="F9" s="19" t="s">
        <v>50</v>
      </c>
      <c r="G9" s="51">
        <v>2.3958333331393078E-2</v>
      </c>
      <c r="H9" s="42" t="s">
        <v>77</v>
      </c>
      <c r="I9" s="43">
        <v>0</v>
      </c>
    </row>
    <row r="10" spans="1:9" x14ac:dyDescent="0.25">
      <c r="A10" s="48">
        <v>42502</v>
      </c>
      <c r="B10" s="19" t="s">
        <v>99</v>
      </c>
      <c r="C10" s="19">
        <v>4014</v>
      </c>
      <c r="D10" s="44">
        <v>42498.675081018519</v>
      </c>
      <c r="E10" s="44">
        <v>42498.681875000002</v>
      </c>
      <c r="F10" s="19" t="s">
        <v>58</v>
      </c>
      <c r="G10" s="51">
        <v>6.7939814834971912E-3</v>
      </c>
      <c r="H10" s="42" t="s">
        <v>95</v>
      </c>
      <c r="I10" s="43">
        <v>0</v>
      </c>
    </row>
    <row r="11" spans="1:9" x14ac:dyDescent="0.25">
      <c r="A11" s="48">
        <v>42502</v>
      </c>
      <c r="B11" s="19" t="s">
        <v>112</v>
      </c>
      <c r="C11" s="19">
        <v>4038</v>
      </c>
      <c r="D11" s="44">
        <v>42499.528923611113</v>
      </c>
      <c r="E11" s="44">
        <v>42499.542210648149</v>
      </c>
      <c r="F11" s="19" t="s">
        <v>44</v>
      </c>
      <c r="G11" s="51">
        <v>2.9189814813435078E-2</v>
      </c>
      <c r="H11" s="42" t="s">
        <v>113</v>
      </c>
      <c r="I11" s="43">
        <v>0</v>
      </c>
    </row>
    <row r="12" spans="1:9" x14ac:dyDescent="0.25">
      <c r="A12" s="48">
        <v>42502</v>
      </c>
      <c r="B12" s="19" t="s">
        <v>105</v>
      </c>
      <c r="C12" s="19">
        <v>4023</v>
      </c>
      <c r="D12" s="44">
        <v>42499.540243055555</v>
      </c>
      <c r="E12" s="44">
        <v>42499.560243055559</v>
      </c>
      <c r="F12" s="19" t="s">
        <v>98</v>
      </c>
      <c r="G12" s="51">
        <v>2.8969907412829343E-2</v>
      </c>
      <c r="H12" s="42" t="s">
        <v>106</v>
      </c>
      <c r="I12" s="43">
        <v>0</v>
      </c>
    </row>
    <row r="13" spans="1:9" x14ac:dyDescent="0.25">
      <c r="A13" s="48">
        <v>42502</v>
      </c>
      <c r="B13" s="19" t="s">
        <v>100</v>
      </c>
      <c r="C13" s="19">
        <v>4010</v>
      </c>
      <c r="D13" s="44">
        <v>42499.628657407404</v>
      </c>
      <c r="E13" s="44" t="s">
        <v>57</v>
      </c>
      <c r="F13" s="19" t="s">
        <v>101</v>
      </c>
      <c r="G13" s="51">
        <v>0</v>
      </c>
      <c r="H13" s="42" t="s">
        <v>102</v>
      </c>
      <c r="I13" s="43">
        <v>0</v>
      </c>
    </row>
    <row r="14" spans="1:9" x14ac:dyDescent="0.25">
      <c r="A14" s="48">
        <v>42502</v>
      </c>
      <c r="B14" s="19" t="s">
        <v>103</v>
      </c>
      <c r="C14" s="19">
        <v>4010</v>
      </c>
      <c r="D14" s="44">
        <v>42499.955659722225</v>
      </c>
      <c r="E14" s="44">
        <v>42499.955937500003</v>
      </c>
      <c r="F14" s="19" t="s">
        <v>101</v>
      </c>
      <c r="G14" s="51">
        <v>2.3796296292857733E-2</v>
      </c>
      <c r="H14" s="42" t="s">
        <v>104</v>
      </c>
      <c r="I14" s="43">
        <v>0</v>
      </c>
    </row>
    <row r="15" spans="1:9" x14ac:dyDescent="0.25">
      <c r="A15" s="48">
        <v>42502</v>
      </c>
      <c r="B15" s="19" t="s">
        <v>117</v>
      </c>
      <c r="C15" s="19">
        <v>4008</v>
      </c>
      <c r="D15" s="44">
        <v>42500.637314814812</v>
      </c>
      <c r="E15" s="44">
        <v>42500.653182870374</v>
      </c>
      <c r="F15" s="19" t="s">
        <v>40</v>
      </c>
      <c r="G15" s="51">
        <v>1.5868055561440997E-2</v>
      </c>
      <c r="H15" s="42" t="s">
        <v>116</v>
      </c>
      <c r="I15" s="43">
        <v>0</v>
      </c>
    </row>
    <row r="16" spans="1:9" x14ac:dyDescent="0.25">
      <c r="A16" s="48">
        <v>42502</v>
      </c>
      <c r="B16" s="19" t="s">
        <v>114</v>
      </c>
      <c r="C16" s="19">
        <v>4024</v>
      </c>
      <c r="D16" s="44">
        <v>42501.152777777781</v>
      </c>
      <c r="E16" s="44" t="s">
        <v>115</v>
      </c>
      <c r="F16" s="19" t="s">
        <v>98</v>
      </c>
      <c r="G16" s="51" t="s">
        <v>115</v>
      </c>
      <c r="H16" s="42" t="s">
        <v>116</v>
      </c>
      <c r="I16" s="43">
        <v>0</v>
      </c>
    </row>
    <row r="17" spans="1:9" x14ac:dyDescent="0.25">
      <c r="A17" s="48">
        <v>42502</v>
      </c>
      <c r="B17" s="19" t="s">
        <v>128</v>
      </c>
      <c r="C17" s="19">
        <v>4039</v>
      </c>
      <c r="D17" s="44">
        <v>42501.420763888891</v>
      </c>
      <c r="E17" s="44">
        <v>42501.449305555558</v>
      </c>
      <c r="F17" s="19" t="s">
        <v>129</v>
      </c>
      <c r="G17" s="51">
        <v>2.8541666666569654E-2</v>
      </c>
      <c r="H17" s="42" t="s">
        <v>130</v>
      </c>
      <c r="I17" s="43">
        <v>0</v>
      </c>
    </row>
    <row r="18" spans="1:9" x14ac:dyDescent="0.25">
      <c r="A18" s="48">
        <v>42502</v>
      </c>
      <c r="B18" s="19" t="s">
        <v>140</v>
      </c>
      <c r="C18" s="19">
        <v>4028</v>
      </c>
      <c r="D18" s="44">
        <v>42502.2109837963</v>
      </c>
      <c r="E18" s="44">
        <v>42502.216412037036</v>
      </c>
      <c r="F18" s="19" t="s">
        <v>47</v>
      </c>
      <c r="G18" s="51">
        <v>5.428240736364387E-3</v>
      </c>
      <c r="H18" s="42" t="s">
        <v>141</v>
      </c>
      <c r="I18" s="43">
        <v>0</v>
      </c>
    </row>
    <row r="19" spans="1:9" x14ac:dyDescent="0.25">
      <c r="A19" s="48">
        <v>42502</v>
      </c>
      <c r="B19" s="19" t="s">
        <v>142</v>
      </c>
      <c r="C19" s="19">
        <v>4025</v>
      </c>
      <c r="D19" s="44">
        <v>42502.656307870369</v>
      </c>
      <c r="E19" s="44">
        <v>42502.662777777776</v>
      </c>
      <c r="F19" s="19" t="s">
        <v>50</v>
      </c>
      <c r="G19" s="51">
        <v>6.4699074064265005E-3</v>
      </c>
      <c r="H19" s="42" t="s">
        <v>143</v>
      </c>
      <c r="I19" s="43">
        <v>0</v>
      </c>
    </row>
    <row r="20" spans="1:9" x14ac:dyDescent="0.25">
      <c r="A20" s="48">
        <v>42502</v>
      </c>
      <c r="B20" s="19" t="s">
        <v>147</v>
      </c>
      <c r="C20" s="19">
        <v>4009</v>
      </c>
      <c r="D20" s="44">
        <v>42502.712488425925</v>
      </c>
      <c r="E20" s="44">
        <v>42502.744629629633</v>
      </c>
      <c r="F20" s="19" t="s">
        <v>101</v>
      </c>
      <c r="G20" s="51">
        <v>3.2141203708306421E-2</v>
      </c>
      <c r="H20" s="42" t="s">
        <v>95</v>
      </c>
      <c r="I20" s="43">
        <v>0</v>
      </c>
    </row>
    <row r="21" spans="1:9" x14ac:dyDescent="0.25">
      <c r="A21" s="48">
        <v>42502</v>
      </c>
      <c r="B21" s="19" t="s">
        <v>150</v>
      </c>
      <c r="C21" s="19">
        <v>4018</v>
      </c>
      <c r="D21" s="44">
        <v>42502.747557870367</v>
      </c>
      <c r="E21" s="44">
        <v>42502.77783564815</v>
      </c>
      <c r="F21" s="19" t="s">
        <v>68</v>
      </c>
      <c r="G21" s="51">
        <v>3.0277777783339843E-2</v>
      </c>
      <c r="H21" s="42" t="s">
        <v>151</v>
      </c>
      <c r="I21" s="43">
        <v>0</v>
      </c>
    </row>
    <row r="22" spans="1:9" x14ac:dyDescent="0.25">
      <c r="A22" s="48">
        <v>42502</v>
      </c>
      <c r="B22" s="19" t="s">
        <v>144</v>
      </c>
      <c r="C22" s="19">
        <v>4010</v>
      </c>
      <c r="D22" s="44">
        <v>42502.748541666668</v>
      </c>
      <c r="E22" s="44">
        <v>42502.780266203707</v>
      </c>
      <c r="F22" s="19" t="s">
        <v>101</v>
      </c>
      <c r="G22" s="51">
        <v>3.1724537038826384E-2</v>
      </c>
      <c r="H22" s="42" t="s">
        <v>145</v>
      </c>
      <c r="I22" s="43">
        <v>0</v>
      </c>
    </row>
    <row r="23" spans="1:9" x14ac:dyDescent="0.25">
      <c r="A23" s="48">
        <v>42509</v>
      </c>
      <c r="B23" s="19" t="s">
        <v>225</v>
      </c>
      <c r="C23" s="19">
        <v>4044</v>
      </c>
      <c r="D23" s="50">
        <v>42503.134409722225</v>
      </c>
      <c r="E23" s="50">
        <v>42503.136678240742</v>
      </c>
      <c r="F23" s="51" t="s">
        <v>71</v>
      </c>
      <c r="G23" s="51">
        <v>2.4108796293148771E-2</v>
      </c>
      <c r="H23" s="42" t="s">
        <v>226</v>
      </c>
      <c r="I23" s="43">
        <v>0</v>
      </c>
    </row>
    <row r="24" spans="1:9" x14ac:dyDescent="0.25">
      <c r="A24" s="48">
        <v>42509</v>
      </c>
      <c r="B24" s="19" t="s">
        <v>228</v>
      </c>
      <c r="C24" s="19">
        <v>4020</v>
      </c>
      <c r="D24" s="50">
        <v>42503.332800925928</v>
      </c>
      <c r="E24" s="50">
        <v>42503.335115740738</v>
      </c>
      <c r="F24" s="51" t="s">
        <v>34</v>
      </c>
      <c r="G24" s="51">
        <v>2.3148148102336563E-3</v>
      </c>
      <c r="H24" s="42" t="s">
        <v>229</v>
      </c>
      <c r="I24" s="43">
        <v>0</v>
      </c>
    </row>
    <row r="25" spans="1:9" x14ac:dyDescent="0.25">
      <c r="A25" s="48">
        <v>42509</v>
      </c>
      <c r="B25" s="19" t="s">
        <v>236</v>
      </c>
      <c r="C25" s="19">
        <v>4015</v>
      </c>
      <c r="D25" s="50">
        <v>42503.692384259259</v>
      </c>
      <c r="E25" s="50">
        <v>42503.721168981479</v>
      </c>
      <c r="F25" s="51" t="s">
        <v>110</v>
      </c>
      <c r="G25" s="51">
        <v>2.8784722220734693E-2</v>
      </c>
      <c r="H25" s="42" t="s">
        <v>231</v>
      </c>
      <c r="I25" s="43">
        <v>0</v>
      </c>
    </row>
    <row r="26" spans="1:9" x14ac:dyDescent="0.25">
      <c r="A26" s="48">
        <v>42509</v>
      </c>
      <c r="B26" s="19" t="s">
        <v>246</v>
      </c>
      <c r="C26" s="19">
        <v>4014</v>
      </c>
      <c r="D26" s="50">
        <v>42503.969386574077</v>
      </c>
      <c r="E26" s="50">
        <v>42503.979386574072</v>
      </c>
      <c r="F26" s="51" t="s">
        <v>58</v>
      </c>
      <c r="G26" s="51">
        <v>9.9999999947613105E-3</v>
      </c>
      <c r="H26" s="42" t="s">
        <v>247</v>
      </c>
      <c r="I26" s="43">
        <v>0</v>
      </c>
    </row>
    <row r="27" spans="1:9" x14ac:dyDescent="0.25">
      <c r="A27" s="48">
        <v>42509</v>
      </c>
      <c r="B27" s="19" t="s">
        <v>213</v>
      </c>
      <c r="C27" s="19">
        <v>4007</v>
      </c>
      <c r="D27" s="50">
        <v>42505.662615740737</v>
      </c>
      <c r="E27" s="50">
        <v>42505.667222222219</v>
      </c>
      <c r="F27" s="51" t="s">
        <v>40</v>
      </c>
      <c r="G27" s="51">
        <v>4.6064814814599231E-3</v>
      </c>
      <c r="H27" s="42" t="s">
        <v>116</v>
      </c>
      <c r="I27" s="43">
        <v>0</v>
      </c>
    </row>
    <row r="28" spans="1:9" x14ac:dyDescent="0.25">
      <c r="A28" s="48">
        <v>42509</v>
      </c>
      <c r="B28" s="19" t="s">
        <v>214</v>
      </c>
      <c r="C28" s="19">
        <v>4039</v>
      </c>
      <c r="D28" s="50">
        <v>42505.745023148149</v>
      </c>
      <c r="E28" s="50">
        <v>42505.762858796297</v>
      </c>
      <c r="F28" s="51" t="s">
        <v>94</v>
      </c>
      <c r="G28" s="51">
        <v>1.7835648148320615E-2</v>
      </c>
      <c r="H28" s="42" t="s">
        <v>215</v>
      </c>
      <c r="I28" s="43">
        <v>0</v>
      </c>
    </row>
    <row r="29" spans="1:9" x14ac:dyDescent="0.25">
      <c r="A29" s="48">
        <v>42509</v>
      </c>
      <c r="B29" s="19" t="s">
        <v>216</v>
      </c>
      <c r="C29" s="19">
        <v>4023</v>
      </c>
      <c r="D29" s="50">
        <v>42505.886261574073</v>
      </c>
      <c r="E29" s="50">
        <v>42505.897847222222</v>
      </c>
      <c r="F29" s="51" t="s">
        <v>98</v>
      </c>
      <c r="G29" s="51">
        <v>1.1585648149775807E-2</v>
      </c>
      <c r="H29" s="42" t="s">
        <v>217</v>
      </c>
      <c r="I29" s="43">
        <v>0</v>
      </c>
    </row>
    <row r="30" spans="1:9" x14ac:dyDescent="0.25">
      <c r="A30" s="48">
        <v>42509</v>
      </c>
      <c r="B30" s="19" t="s">
        <v>218</v>
      </c>
      <c r="C30" s="19">
        <v>4015</v>
      </c>
      <c r="D30" s="50">
        <v>42505.889652777776</v>
      </c>
      <c r="E30" s="50">
        <v>42505.901134259257</v>
      </c>
      <c r="F30" s="51" t="s">
        <v>110</v>
      </c>
      <c r="G30" s="51">
        <v>1.1481481480586808E-2</v>
      </c>
      <c r="H30" s="42" t="s">
        <v>217</v>
      </c>
      <c r="I30" s="43">
        <v>0</v>
      </c>
    </row>
    <row r="31" spans="1:9" x14ac:dyDescent="0.25">
      <c r="A31" s="48">
        <v>42509</v>
      </c>
      <c r="B31" s="19" t="s">
        <v>219</v>
      </c>
      <c r="C31" s="19">
        <v>4014</v>
      </c>
      <c r="D31" s="50">
        <v>42505.915405092594</v>
      </c>
      <c r="E31" s="50">
        <v>42505.923657407409</v>
      </c>
      <c r="F31" s="51" t="s">
        <v>58</v>
      </c>
      <c r="G31" s="51">
        <v>8.2523148157633841E-3</v>
      </c>
      <c r="H31" s="42" t="s">
        <v>217</v>
      </c>
      <c r="I31" s="43">
        <v>0</v>
      </c>
    </row>
    <row r="32" spans="1:9" x14ac:dyDescent="0.25">
      <c r="A32" s="48">
        <v>42509</v>
      </c>
      <c r="B32" s="19" t="s">
        <v>221</v>
      </c>
      <c r="C32" s="19">
        <v>4007</v>
      </c>
      <c r="D32" s="50">
        <v>42505.930034722223</v>
      </c>
      <c r="E32" s="50">
        <v>42505.930613425924</v>
      </c>
      <c r="F32" s="51" t="s">
        <v>40</v>
      </c>
      <c r="G32" s="51">
        <v>5.7870370073942468E-4</v>
      </c>
      <c r="H32" s="42" t="s">
        <v>222</v>
      </c>
      <c r="I32" s="43">
        <v>0</v>
      </c>
    </row>
    <row r="33" spans="1:9" x14ac:dyDescent="0.25">
      <c r="A33" s="48">
        <v>42509</v>
      </c>
      <c r="B33" s="19" t="s">
        <v>200</v>
      </c>
      <c r="C33" s="19">
        <v>4031</v>
      </c>
      <c r="D33" s="50">
        <v>42506.911226851851</v>
      </c>
      <c r="E33" s="50">
        <v>42506.962164351855</v>
      </c>
      <c r="F33" s="51" t="s">
        <v>52</v>
      </c>
      <c r="G33" s="51">
        <v>5.0937500003783498E-2</v>
      </c>
      <c r="H33" s="42" t="s">
        <v>201</v>
      </c>
      <c r="I33" s="43">
        <v>0</v>
      </c>
    </row>
    <row r="34" spans="1:9" x14ac:dyDescent="0.25">
      <c r="A34" s="48">
        <v>42509</v>
      </c>
      <c r="B34" s="19" t="s">
        <v>182</v>
      </c>
      <c r="C34" s="19">
        <v>4010</v>
      </c>
      <c r="D34" s="50">
        <v>42507.195775462962</v>
      </c>
      <c r="E34" s="50">
        <v>42507.208715277775</v>
      </c>
      <c r="F34" s="51" t="s">
        <v>101</v>
      </c>
      <c r="G34" s="51">
        <v>1.2939814812853001E-2</v>
      </c>
      <c r="H34" s="42" t="s">
        <v>183</v>
      </c>
      <c r="I34" s="43">
        <v>0</v>
      </c>
    </row>
    <row r="35" spans="1:9" x14ac:dyDescent="0.25">
      <c r="A35" s="48">
        <v>42509</v>
      </c>
      <c r="B35" s="19" t="s">
        <v>184</v>
      </c>
      <c r="C35" s="19">
        <v>4026</v>
      </c>
      <c r="D35" s="50">
        <v>42507.214143518519</v>
      </c>
      <c r="E35" s="50">
        <v>42507.220416666663</v>
      </c>
      <c r="F35" s="51" t="s">
        <v>50</v>
      </c>
      <c r="G35" s="51">
        <v>6.2731481448281556E-3</v>
      </c>
      <c r="H35" s="42" t="s">
        <v>185</v>
      </c>
      <c r="I35" s="43">
        <v>0</v>
      </c>
    </row>
    <row r="36" spans="1:9" x14ac:dyDescent="0.25">
      <c r="A36" s="48">
        <v>42509</v>
      </c>
      <c r="B36" s="19" t="s">
        <v>186</v>
      </c>
      <c r="C36" s="19">
        <v>4024</v>
      </c>
      <c r="D36" s="50">
        <v>42507.321701388886</v>
      </c>
      <c r="E36" s="50">
        <v>42507.327534722222</v>
      </c>
      <c r="F36" s="51" t="s">
        <v>98</v>
      </c>
      <c r="G36" s="51">
        <v>5.8333333363407291E-3</v>
      </c>
      <c r="H36" s="42" t="s">
        <v>116</v>
      </c>
      <c r="I36" s="43">
        <v>0</v>
      </c>
    </row>
    <row r="37" spans="1:9" x14ac:dyDescent="0.25">
      <c r="A37" s="48">
        <v>42509</v>
      </c>
      <c r="B37" s="19" t="s">
        <v>179</v>
      </c>
      <c r="C37" s="19">
        <v>4042</v>
      </c>
      <c r="D37" s="50">
        <v>42508.430092592593</v>
      </c>
      <c r="E37" s="50">
        <v>42508.437395833331</v>
      </c>
      <c r="F37" s="51" t="s">
        <v>156</v>
      </c>
      <c r="G37" s="51">
        <v>7.3032407381106168E-3</v>
      </c>
      <c r="H37" s="42" t="s">
        <v>180</v>
      </c>
      <c r="I37" s="43">
        <v>0</v>
      </c>
    </row>
    <row r="38" spans="1:9" x14ac:dyDescent="0.25">
      <c r="A38" s="48">
        <v>42509</v>
      </c>
      <c r="B38" s="19" t="s">
        <v>177</v>
      </c>
      <c r="C38" s="19">
        <v>4026</v>
      </c>
      <c r="D38" s="50">
        <v>42508.482071759259</v>
      </c>
      <c r="E38" s="50">
        <v>42508.486967592595</v>
      </c>
      <c r="F38" s="51" t="s">
        <v>50</v>
      </c>
      <c r="G38" s="51">
        <v>2.5937500002328306E-2</v>
      </c>
      <c r="H38" s="42" t="s">
        <v>178</v>
      </c>
      <c r="I38" s="43">
        <v>0</v>
      </c>
    </row>
    <row r="39" spans="1:9" x14ac:dyDescent="0.25">
      <c r="A39" s="48">
        <v>42509</v>
      </c>
      <c r="B39" s="19" t="s">
        <v>157</v>
      </c>
      <c r="C39" s="19">
        <v>4030</v>
      </c>
      <c r="D39" s="50">
        <v>42509.496319444443</v>
      </c>
      <c r="E39" s="50">
        <v>42509.497974537036</v>
      </c>
      <c r="F39" s="51" t="s">
        <v>37</v>
      </c>
      <c r="G39" s="51">
        <v>1.6550925938645378E-3</v>
      </c>
      <c r="H39" s="42" t="s">
        <v>116</v>
      </c>
      <c r="I39" s="43">
        <v>0</v>
      </c>
    </row>
    <row r="40" spans="1:9" x14ac:dyDescent="0.25">
      <c r="A40" s="48">
        <v>42509</v>
      </c>
      <c r="B40" s="19" t="s">
        <v>158</v>
      </c>
      <c r="C40" s="19">
        <v>4039</v>
      </c>
      <c r="D40" s="50">
        <v>42509.516701388886</v>
      </c>
      <c r="E40" s="50">
        <v>42509.535925925928</v>
      </c>
      <c r="F40" s="51" t="s">
        <v>94</v>
      </c>
      <c r="G40" s="51">
        <v>3.6631944443797693E-2</v>
      </c>
      <c r="H40" s="42" t="s">
        <v>159</v>
      </c>
      <c r="I40" s="43">
        <v>0</v>
      </c>
    </row>
    <row r="41" spans="1:9" x14ac:dyDescent="0.25">
      <c r="A41" s="48">
        <v>42509</v>
      </c>
      <c r="B41" s="19" t="s">
        <v>160</v>
      </c>
      <c r="C41" s="19">
        <v>4032</v>
      </c>
      <c r="D41" s="50">
        <v>42509.554594907408</v>
      </c>
      <c r="E41" s="50">
        <v>42509.568252314813</v>
      </c>
      <c r="F41" s="51" t="s">
        <v>52</v>
      </c>
      <c r="G41" s="51">
        <v>2.8831018513301387E-2</v>
      </c>
      <c r="H41" s="42" t="s">
        <v>161</v>
      </c>
      <c r="I41" s="43">
        <v>0</v>
      </c>
    </row>
    <row r="42" spans="1:9" x14ac:dyDescent="0.25">
      <c r="A42" s="48">
        <v>42509</v>
      </c>
      <c r="B42" s="19" t="s">
        <v>162</v>
      </c>
      <c r="C42" s="19">
        <v>4041</v>
      </c>
      <c r="D42" s="50">
        <v>42509.569027777776</v>
      </c>
      <c r="E42" s="50">
        <v>42509.570833333331</v>
      </c>
      <c r="F42" s="51" t="s">
        <v>156</v>
      </c>
      <c r="G42" s="51">
        <v>1.8055555556202307E-3</v>
      </c>
      <c r="H42" s="42" t="s">
        <v>116</v>
      </c>
      <c r="I42" s="43">
        <v>0</v>
      </c>
    </row>
    <row r="43" spans="1:9" x14ac:dyDescent="0.25">
      <c r="A43" s="48">
        <v>42509</v>
      </c>
      <c r="B43" s="19" t="s">
        <v>163</v>
      </c>
      <c r="C43" s="19">
        <v>4023</v>
      </c>
      <c r="D43" s="50">
        <v>42509.62159722222</v>
      </c>
      <c r="E43" s="50">
        <v>42509.623368055552</v>
      </c>
      <c r="F43" s="51" t="s">
        <v>98</v>
      </c>
      <c r="G43" s="51">
        <v>1.7708333325572312E-3</v>
      </c>
      <c r="H43" s="42" t="s">
        <v>116</v>
      </c>
      <c r="I43" s="43">
        <v>0</v>
      </c>
    </row>
    <row r="44" spans="1:9" x14ac:dyDescent="0.25">
      <c r="A44" s="48">
        <v>42509</v>
      </c>
      <c r="B44" s="19" t="s">
        <v>167</v>
      </c>
      <c r="C44" s="19">
        <v>4030</v>
      </c>
      <c r="D44" s="50">
        <v>42509.734583333331</v>
      </c>
      <c r="E44" s="50">
        <v>42509.738842592589</v>
      </c>
      <c r="F44" s="51" t="s">
        <v>37</v>
      </c>
      <c r="G44" s="51">
        <v>4.2592592581058852E-3</v>
      </c>
      <c r="H44" s="42" t="s">
        <v>116</v>
      </c>
      <c r="I44" s="43">
        <v>0</v>
      </c>
    </row>
    <row r="45" spans="1:9" x14ac:dyDescent="0.25">
      <c r="A45" s="48">
        <v>42509</v>
      </c>
      <c r="B45" s="19" t="s">
        <v>170</v>
      </c>
      <c r="C45" s="19">
        <v>4039</v>
      </c>
      <c r="D45" s="50">
        <v>42509.826342592591</v>
      </c>
      <c r="E45" s="50">
        <v>42509.826342592591</v>
      </c>
      <c r="F45" s="51" t="s">
        <v>94</v>
      </c>
      <c r="G45" s="51">
        <v>0</v>
      </c>
      <c r="H45" s="42" t="s">
        <v>116</v>
      </c>
      <c r="I45" s="43">
        <v>0</v>
      </c>
    </row>
    <row r="46" spans="1:9" x14ac:dyDescent="0.25">
      <c r="A46" s="48">
        <v>42516</v>
      </c>
      <c r="B46" s="19" t="s">
        <v>250</v>
      </c>
      <c r="C46" s="19">
        <v>4010</v>
      </c>
      <c r="D46" s="50">
        <v>42510.216180555559</v>
      </c>
      <c r="E46" s="50">
        <v>42510.244027777779</v>
      </c>
      <c r="F46" s="51" t="s">
        <v>101</v>
      </c>
      <c r="G46" s="51">
        <v>2.7847222219861578E-2</v>
      </c>
      <c r="H46" s="42" t="s">
        <v>251</v>
      </c>
      <c r="I46" s="43">
        <v>0</v>
      </c>
    </row>
    <row r="47" spans="1:9" x14ac:dyDescent="0.25">
      <c r="A47" s="48">
        <v>42516</v>
      </c>
      <c r="B47" s="19" t="s">
        <v>252</v>
      </c>
      <c r="C47" s="19">
        <v>4041</v>
      </c>
      <c r="D47" s="50">
        <v>42510.296736111108</v>
      </c>
      <c r="E47" s="50">
        <v>42510.297881944447</v>
      </c>
      <c r="F47" s="51" t="s">
        <v>156</v>
      </c>
      <c r="G47" s="51">
        <v>1.1458333392511122E-3</v>
      </c>
      <c r="H47" s="42" t="s">
        <v>116</v>
      </c>
      <c r="I47" s="43">
        <v>0</v>
      </c>
    </row>
    <row r="48" spans="1:9" x14ac:dyDescent="0.25">
      <c r="A48" s="48">
        <v>42516</v>
      </c>
      <c r="B48" s="19" t="s">
        <v>254</v>
      </c>
      <c r="C48" s="19">
        <v>4018</v>
      </c>
      <c r="D48" s="50">
        <v>42510.523738425924</v>
      </c>
      <c r="E48" s="50">
        <v>42510.529872685183</v>
      </c>
      <c r="F48" s="51" t="s">
        <v>68</v>
      </c>
      <c r="G48" s="51">
        <v>6.1342592598521151E-3</v>
      </c>
      <c r="H48" s="42" t="s">
        <v>255</v>
      </c>
      <c r="I48" s="43">
        <v>0</v>
      </c>
    </row>
    <row r="49" spans="1:9" x14ac:dyDescent="0.25">
      <c r="A49" s="48">
        <v>42516</v>
      </c>
      <c r="B49" s="19" t="s">
        <v>259</v>
      </c>
      <c r="C49" s="19">
        <v>4007</v>
      </c>
      <c r="D49" s="50">
        <v>42510.815972222219</v>
      </c>
      <c r="E49" s="50">
        <v>42510.817071759258</v>
      </c>
      <c r="F49" s="51" t="s">
        <v>40</v>
      </c>
      <c r="G49" s="51">
        <v>1.0995370394084603E-3</v>
      </c>
      <c r="H49" s="42" t="s">
        <v>116</v>
      </c>
      <c r="I49" s="43">
        <v>0</v>
      </c>
    </row>
    <row r="50" spans="1:9" x14ac:dyDescent="0.25">
      <c r="A50" s="48">
        <v>42516</v>
      </c>
      <c r="B50" s="19" t="s">
        <v>260</v>
      </c>
      <c r="C50" s="19">
        <v>4020</v>
      </c>
      <c r="D50" s="50">
        <v>42511.20890046296</v>
      </c>
      <c r="E50" s="50">
        <v>42511.209976851853</v>
      </c>
      <c r="F50" s="51" t="s">
        <v>34</v>
      </c>
      <c r="G50" s="51">
        <v>1.0763888931251131E-3</v>
      </c>
      <c r="H50" s="42" t="s">
        <v>116</v>
      </c>
      <c r="I50" s="43">
        <v>0</v>
      </c>
    </row>
    <row r="51" spans="1:9" x14ac:dyDescent="0.25">
      <c r="A51" s="48">
        <v>42516</v>
      </c>
      <c r="B51" s="19" t="s">
        <v>267</v>
      </c>
      <c r="C51" s="19">
        <v>4013</v>
      </c>
      <c r="D51" s="50">
        <v>42511.383726851855</v>
      </c>
      <c r="E51" s="50">
        <v>42511.383773148147</v>
      </c>
      <c r="F51" s="51" t="s">
        <v>58</v>
      </c>
      <c r="G51" s="51">
        <v>4.6296292566694319E-5</v>
      </c>
      <c r="H51" s="42" t="s">
        <v>116</v>
      </c>
      <c r="I51" s="43">
        <v>0</v>
      </c>
    </row>
    <row r="52" spans="1:9" x14ac:dyDescent="0.25">
      <c r="A52" s="48">
        <v>42516</v>
      </c>
      <c r="B52" s="19" t="s">
        <v>275</v>
      </c>
      <c r="C52" s="19">
        <v>4001</v>
      </c>
      <c r="D52" s="50">
        <v>42511.553449074076</v>
      </c>
      <c r="E52" s="50">
        <v>42511.559421296297</v>
      </c>
      <c r="F52" s="51" t="s">
        <v>262</v>
      </c>
      <c r="G52" s="51">
        <v>5.9722222213167697E-3</v>
      </c>
      <c r="H52" s="42" t="s">
        <v>274</v>
      </c>
      <c r="I52" s="43">
        <v>0</v>
      </c>
    </row>
    <row r="53" spans="1:9" x14ac:dyDescent="0.25">
      <c r="A53" s="48">
        <v>42516</v>
      </c>
      <c r="B53" s="19" t="s">
        <v>282</v>
      </c>
      <c r="C53" s="19">
        <v>4027</v>
      </c>
      <c r="D53" s="50">
        <v>42512.463194444441</v>
      </c>
      <c r="E53" s="50">
        <v>42512.463240740741</v>
      </c>
      <c r="F53" s="51" t="s">
        <v>47</v>
      </c>
      <c r="G53" s="51">
        <v>4.6296299842651933E-5</v>
      </c>
      <c r="H53" s="42" t="s">
        <v>116</v>
      </c>
      <c r="I53" s="43">
        <v>0</v>
      </c>
    </row>
    <row r="54" spans="1:9" x14ac:dyDescent="0.25">
      <c r="A54" s="48">
        <v>42516</v>
      </c>
      <c r="B54" s="19" t="s">
        <v>290</v>
      </c>
      <c r="C54" s="19">
        <v>4042</v>
      </c>
      <c r="D54" s="50">
        <v>42512.768136574072</v>
      </c>
      <c r="E54" s="50">
        <v>42512.769328703704</v>
      </c>
      <c r="F54" s="51" t="s">
        <v>156</v>
      </c>
      <c r="G54" s="51">
        <v>1.1921296318178065E-3</v>
      </c>
      <c r="H54" s="42" t="s">
        <v>116</v>
      </c>
      <c r="I54" s="43">
        <v>0</v>
      </c>
    </row>
    <row r="55" spans="1:9" x14ac:dyDescent="0.25">
      <c r="A55" s="48">
        <v>42516</v>
      </c>
      <c r="B55" s="19" t="s">
        <v>292</v>
      </c>
      <c r="C55" s="19">
        <v>4008</v>
      </c>
      <c r="D55" s="50">
        <v>42512.950520833336</v>
      </c>
      <c r="E55" s="50">
        <v>42512.950520833336</v>
      </c>
      <c r="F55" s="51" t="s">
        <v>40</v>
      </c>
      <c r="G55" s="51">
        <v>0</v>
      </c>
      <c r="H55" s="42" t="s">
        <v>293</v>
      </c>
      <c r="I55" s="43">
        <v>0</v>
      </c>
    </row>
    <row r="56" spans="1:9" x14ac:dyDescent="0.25">
      <c r="A56" s="48">
        <v>42516</v>
      </c>
      <c r="B56" s="19" t="s">
        <v>294</v>
      </c>
      <c r="C56" s="19">
        <v>4009</v>
      </c>
      <c r="D56" s="50">
        <v>42513.180902777778</v>
      </c>
      <c r="E56" s="50">
        <v>42513.229050925926</v>
      </c>
      <c r="F56" s="51" t="s">
        <v>101</v>
      </c>
      <c r="G56" s="51">
        <v>4.81481481474475E-2</v>
      </c>
      <c r="H56" s="42" t="s">
        <v>295</v>
      </c>
      <c r="I56" s="43">
        <v>0</v>
      </c>
    </row>
    <row r="57" spans="1:9" x14ac:dyDescent="0.25">
      <c r="A57" s="48">
        <v>42516</v>
      </c>
      <c r="B57" s="19" t="s">
        <v>296</v>
      </c>
      <c r="C57" s="19">
        <v>4013</v>
      </c>
      <c r="D57" s="50">
        <v>42513.300509259258</v>
      </c>
      <c r="E57" s="50">
        <v>42513.302314814813</v>
      </c>
      <c r="F57" s="51" t="s">
        <v>58</v>
      </c>
      <c r="G57" s="51">
        <v>1.8055555556202307E-3</v>
      </c>
      <c r="H57" s="42" t="s">
        <v>116</v>
      </c>
      <c r="I57" s="43">
        <v>0</v>
      </c>
    </row>
    <row r="58" spans="1:9" x14ac:dyDescent="0.25">
      <c r="A58" s="48">
        <v>42516</v>
      </c>
      <c r="B58" s="19" t="s">
        <v>305</v>
      </c>
      <c r="C58" s="19">
        <v>4031</v>
      </c>
      <c r="D58" s="50">
        <v>42514.160104166665</v>
      </c>
      <c r="E58" s="50">
        <v>42514.18377314815</v>
      </c>
      <c r="F58" s="51" t="s">
        <v>52</v>
      </c>
      <c r="G58" s="51">
        <v>2.3668981484661344E-2</v>
      </c>
      <c r="H58" s="42" t="s">
        <v>222</v>
      </c>
      <c r="I58" s="43">
        <v>0</v>
      </c>
    </row>
    <row r="59" spans="1:9" x14ac:dyDescent="0.25">
      <c r="A59" s="48">
        <v>42516</v>
      </c>
      <c r="B59" s="19" t="s">
        <v>312</v>
      </c>
      <c r="C59" s="19">
        <v>4037</v>
      </c>
      <c r="D59" s="50">
        <v>42514.511111111111</v>
      </c>
      <c r="E59" s="50">
        <v>42514.529606481483</v>
      </c>
      <c r="F59" s="51" t="s">
        <v>44</v>
      </c>
      <c r="G59" s="51">
        <v>1.8495370371965691E-2</v>
      </c>
      <c r="H59" s="42" t="s">
        <v>309</v>
      </c>
      <c r="I59" s="43">
        <v>0</v>
      </c>
    </row>
    <row r="60" spans="1:9" x14ac:dyDescent="0.25">
      <c r="A60" s="48">
        <v>42516</v>
      </c>
      <c r="B60" s="19" t="s">
        <v>313</v>
      </c>
      <c r="C60" s="19">
        <v>4012</v>
      </c>
      <c r="D60" s="50">
        <v>42514.517638888887</v>
      </c>
      <c r="E60" s="50">
        <v>42514.538182870368</v>
      </c>
      <c r="F60" s="51" t="s">
        <v>62</v>
      </c>
      <c r="G60" s="51">
        <v>2.0543981481750961E-2</v>
      </c>
      <c r="H60" s="42" t="s">
        <v>309</v>
      </c>
      <c r="I60" s="43">
        <v>0</v>
      </c>
    </row>
    <row r="61" spans="1:9" x14ac:dyDescent="0.25">
      <c r="A61" s="48">
        <v>42516</v>
      </c>
      <c r="B61" s="19" t="s">
        <v>314</v>
      </c>
      <c r="C61" s="19">
        <v>4028</v>
      </c>
      <c r="D61" s="50">
        <v>42514.533958333333</v>
      </c>
      <c r="E61" s="50">
        <v>42514.551006944443</v>
      </c>
      <c r="F61" s="51" t="s">
        <v>47</v>
      </c>
      <c r="G61" s="51">
        <v>1.7048611109203193E-2</v>
      </c>
      <c r="H61" s="42" t="s">
        <v>309</v>
      </c>
      <c r="I61" s="43">
        <v>0</v>
      </c>
    </row>
    <row r="62" spans="1:9" x14ac:dyDescent="0.25">
      <c r="A62" s="48">
        <v>42516</v>
      </c>
      <c r="B62" s="19" t="s">
        <v>315</v>
      </c>
      <c r="C62" s="19">
        <v>4020</v>
      </c>
      <c r="D62" s="50">
        <v>42514.536898148152</v>
      </c>
      <c r="E62" s="50">
        <v>42514.541076388887</v>
      </c>
      <c r="F62" s="51" t="s">
        <v>34</v>
      </c>
      <c r="G62" s="51">
        <v>4.1782407352002338E-3</v>
      </c>
      <c r="H62" s="42" t="s">
        <v>316</v>
      </c>
      <c r="I62" s="43">
        <v>0</v>
      </c>
    </row>
    <row r="63" spans="1:9" x14ac:dyDescent="0.25">
      <c r="A63" s="48">
        <v>42516</v>
      </c>
      <c r="B63" s="19" t="s">
        <v>317</v>
      </c>
      <c r="C63" s="19">
        <v>4011</v>
      </c>
      <c r="D63" s="50">
        <v>42514.543182870373</v>
      </c>
      <c r="E63" s="50">
        <v>42514.543275462966</v>
      </c>
      <c r="F63" s="51" t="s">
        <v>62</v>
      </c>
      <c r="G63" s="51">
        <v>9.2592592409346253E-5</v>
      </c>
      <c r="H63" s="42" t="s">
        <v>116</v>
      </c>
      <c r="I63" s="43">
        <v>0</v>
      </c>
    </row>
    <row r="64" spans="1:9" x14ac:dyDescent="0.25">
      <c r="A64" s="48">
        <v>42516</v>
      </c>
      <c r="B64" s="19" t="s">
        <v>318</v>
      </c>
      <c r="C64" s="19">
        <v>4043</v>
      </c>
      <c r="D64" s="50">
        <v>42514.545300925929</v>
      </c>
      <c r="E64" s="50">
        <v>42514.563310185185</v>
      </c>
      <c r="F64" s="51" t="s">
        <v>71</v>
      </c>
      <c r="G64" s="51">
        <v>1.8009259256359655E-2</v>
      </c>
      <c r="H64" s="42" t="s">
        <v>309</v>
      </c>
      <c r="I64" s="43">
        <v>0</v>
      </c>
    </row>
    <row r="65" spans="1:9" x14ac:dyDescent="0.25">
      <c r="A65" s="48">
        <v>42516</v>
      </c>
      <c r="B65" s="19" t="s">
        <v>319</v>
      </c>
      <c r="C65" s="19">
        <v>4041</v>
      </c>
      <c r="D65" s="50">
        <v>42514.5471875</v>
      </c>
      <c r="E65" s="50">
        <v>42514.579351851855</v>
      </c>
      <c r="F65" s="51" t="s">
        <v>156</v>
      </c>
      <c r="G65" s="51">
        <v>3.2164351854589768E-2</v>
      </c>
      <c r="H65" s="42" t="s">
        <v>316</v>
      </c>
      <c r="I65" s="43">
        <v>0</v>
      </c>
    </row>
    <row r="66" spans="1:9" x14ac:dyDescent="0.25">
      <c r="A66" s="48">
        <v>42516</v>
      </c>
      <c r="B66" s="19" t="s">
        <v>322</v>
      </c>
      <c r="C66" s="19">
        <v>4041</v>
      </c>
      <c r="D66" s="50">
        <v>42514.620891203704</v>
      </c>
      <c r="E66" s="50">
        <v>42514.620891203704</v>
      </c>
      <c r="F66" s="51" t="s">
        <v>156</v>
      </c>
      <c r="G66" s="51">
        <v>0</v>
      </c>
      <c r="H66" s="42" t="s">
        <v>316</v>
      </c>
      <c r="I66" s="43">
        <v>0</v>
      </c>
    </row>
    <row r="67" spans="1:9" x14ac:dyDescent="0.25">
      <c r="A67" s="48">
        <v>42516</v>
      </c>
      <c r="B67" s="19" t="s">
        <v>323</v>
      </c>
      <c r="C67" s="19">
        <v>4032</v>
      </c>
      <c r="D67" s="50">
        <v>42514.626747685186</v>
      </c>
      <c r="E67" s="50">
        <v>42514.626747685186</v>
      </c>
      <c r="F67" s="51" t="s">
        <v>52</v>
      </c>
      <c r="G67" s="51">
        <v>0</v>
      </c>
      <c r="H67" s="42" t="s">
        <v>324</v>
      </c>
      <c r="I67" s="43">
        <v>0</v>
      </c>
    </row>
    <row r="68" spans="1:9" x14ac:dyDescent="0.25">
      <c r="A68" s="48">
        <v>42516</v>
      </c>
      <c r="B68" s="19" t="s">
        <v>325</v>
      </c>
      <c r="C68" s="19">
        <v>4023</v>
      </c>
      <c r="D68" s="50">
        <v>42514.648761574077</v>
      </c>
      <c r="E68" s="50">
        <v>42514.66915509259</v>
      </c>
      <c r="F68" s="51" t="s">
        <v>98</v>
      </c>
      <c r="G68" s="51">
        <v>2.0393518512719311E-2</v>
      </c>
      <c r="H68" s="42" t="s">
        <v>326</v>
      </c>
      <c r="I68" s="43">
        <v>0</v>
      </c>
    </row>
    <row r="69" spans="1:9" x14ac:dyDescent="0.25">
      <c r="A69" s="48">
        <v>42516</v>
      </c>
      <c r="B69" s="19" t="s">
        <v>327</v>
      </c>
      <c r="C69" s="19">
        <v>4011</v>
      </c>
      <c r="D69" s="50">
        <v>42514.748391203706</v>
      </c>
      <c r="E69" s="50">
        <v>42514.748437499999</v>
      </c>
      <c r="F69" s="51" t="s">
        <v>62</v>
      </c>
      <c r="G69" s="51">
        <v>4.6296292566694319E-5</v>
      </c>
      <c r="H69" s="42" t="s">
        <v>116</v>
      </c>
      <c r="I69" s="43">
        <v>0</v>
      </c>
    </row>
    <row r="70" spans="1:9" x14ac:dyDescent="0.25">
      <c r="A70" s="48">
        <v>42516</v>
      </c>
      <c r="B70" s="19" t="s">
        <v>331</v>
      </c>
      <c r="C70" s="19">
        <v>4041</v>
      </c>
      <c r="D70" s="50">
        <v>42514.98946759259</v>
      </c>
      <c r="E70" s="50">
        <v>42515.010706018518</v>
      </c>
      <c r="F70" s="51" t="s">
        <v>156</v>
      </c>
      <c r="G70" s="51">
        <v>2.1238425928459037E-2</v>
      </c>
      <c r="H70" s="42" t="s">
        <v>332</v>
      </c>
      <c r="I70" s="43">
        <v>0</v>
      </c>
    </row>
    <row r="71" spans="1:9" x14ac:dyDescent="0.25">
      <c r="A71" s="48">
        <v>42516</v>
      </c>
      <c r="B71" s="19" t="s">
        <v>335</v>
      </c>
      <c r="C71" s="19">
        <v>4023</v>
      </c>
      <c r="D71" s="50">
        <v>42515.038807870369</v>
      </c>
      <c r="E71" s="50">
        <v>42515.059432870374</v>
      </c>
      <c r="F71" s="51" t="s">
        <v>98</v>
      </c>
      <c r="G71" s="51">
        <v>2.0625000004656613E-2</v>
      </c>
      <c r="H71" s="42" t="s">
        <v>332</v>
      </c>
      <c r="I71" s="43">
        <v>0</v>
      </c>
    </row>
    <row r="72" spans="1:9" x14ac:dyDescent="0.25">
      <c r="A72" s="48">
        <v>42516</v>
      </c>
      <c r="B72" s="19" t="s">
        <v>338</v>
      </c>
      <c r="C72" s="19">
        <v>4012</v>
      </c>
      <c r="D72" s="50">
        <v>42515.083854166667</v>
      </c>
      <c r="E72" s="50">
        <v>42515.103865740741</v>
      </c>
      <c r="F72" s="51" t="s">
        <v>62</v>
      </c>
      <c r="G72" s="51">
        <v>2.0011574073578231E-2</v>
      </c>
      <c r="H72" s="42" t="s">
        <v>332</v>
      </c>
      <c r="I72" s="43">
        <v>0</v>
      </c>
    </row>
    <row r="73" spans="1:9" x14ac:dyDescent="0.25">
      <c r="A73" s="48">
        <v>42516</v>
      </c>
      <c r="B73" s="19" t="s">
        <v>339</v>
      </c>
      <c r="C73" s="19">
        <v>4041</v>
      </c>
      <c r="D73" s="50">
        <v>42515.097303240742</v>
      </c>
      <c r="E73" s="50">
        <v>42515.117847222224</v>
      </c>
      <c r="F73" s="51" t="s">
        <v>156</v>
      </c>
      <c r="G73" s="51">
        <v>2.0543981481750961E-2</v>
      </c>
      <c r="H73" s="42" t="s">
        <v>332</v>
      </c>
      <c r="I73" s="43">
        <v>0</v>
      </c>
    </row>
    <row r="74" spans="1:9" x14ac:dyDescent="0.25">
      <c r="A74" s="48">
        <v>42516</v>
      </c>
      <c r="B74" s="19" t="s">
        <v>340</v>
      </c>
      <c r="C74" s="19">
        <v>4007</v>
      </c>
      <c r="D74" s="50">
        <v>42515.212824074071</v>
      </c>
      <c r="E74" s="50">
        <v>42515.235520833332</v>
      </c>
      <c r="F74" s="51" t="s">
        <v>40</v>
      </c>
      <c r="G74" s="51">
        <v>2.269675926072523E-2</v>
      </c>
      <c r="H74" s="42" t="s">
        <v>341</v>
      </c>
      <c r="I74" s="43">
        <v>0</v>
      </c>
    </row>
    <row r="75" spans="1:9" x14ac:dyDescent="0.25">
      <c r="A75" s="48">
        <v>42516</v>
      </c>
      <c r="B75" s="19" t="s">
        <v>342</v>
      </c>
      <c r="C75" s="19">
        <v>4040</v>
      </c>
      <c r="D75" s="50">
        <v>42515.306805555556</v>
      </c>
      <c r="E75" s="50">
        <v>42515.327604166669</v>
      </c>
      <c r="F75" s="51" t="s">
        <v>94</v>
      </c>
      <c r="G75" s="51">
        <v>2.0798611112695653E-2</v>
      </c>
      <c r="H75" s="42" t="s">
        <v>343</v>
      </c>
      <c r="I75" s="43">
        <v>0</v>
      </c>
    </row>
    <row r="76" spans="1:9" x14ac:dyDescent="0.25">
      <c r="A76" s="48">
        <v>42516</v>
      </c>
      <c r="B76" s="19" t="s">
        <v>344</v>
      </c>
      <c r="C76" s="19">
        <v>4007</v>
      </c>
      <c r="D76" s="50">
        <v>42515.358541666668</v>
      </c>
      <c r="E76" s="50">
        <v>42515.37940972222</v>
      </c>
      <c r="F76" s="51" t="s">
        <v>40</v>
      </c>
      <c r="G76" s="51">
        <v>2.0868055551545694E-2</v>
      </c>
      <c r="H76" s="42" t="s">
        <v>345</v>
      </c>
      <c r="I76" s="43">
        <v>0</v>
      </c>
    </row>
    <row r="77" spans="1:9" x14ac:dyDescent="0.25">
      <c r="A77" s="48">
        <v>42516</v>
      </c>
      <c r="B77" s="19" t="s">
        <v>346</v>
      </c>
      <c r="C77" s="19">
        <v>4029</v>
      </c>
      <c r="D77" s="50">
        <v>42515.474502314813</v>
      </c>
      <c r="E77" s="50">
        <v>42515.475138888891</v>
      </c>
      <c r="F77" s="51" t="s">
        <v>37</v>
      </c>
      <c r="G77" s="51">
        <v>6.36574077361729E-4</v>
      </c>
      <c r="H77" s="42" t="s">
        <v>347</v>
      </c>
      <c r="I77" s="43">
        <v>0</v>
      </c>
    </row>
    <row r="78" spans="1:9" x14ac:dyDescent="0.25">
      <c r="A78" s="48">
        <v>42516</v>
      </c>
      <c r="B78" s="19" t="s">
        <v>348</v>
      </c>
      <c r="C78" s="19">
        <v>4031</v>
      </c>
      <c r="D78" s="50">
        <v>42515.474548611113</v>
      </c>
      <c r="E78" s="50">
        <v>42515.483958333331</v>
      </c>
      <c r="F78" s="51" t="s">
        <v>52</v>
      </c>
      <c r="G78" s="51">
        <v>9.4097222172422335E-3</v>
      </c>
      <c r="H78" s="42" t="s">
        <v>347</v>
      </c>
      <c r="I78" s="43">
        <v>0</v>
      </c>
    </row>
    <row r="79" spans="1:9" x14ac:dyDescent="0.25">
      <c r="A79" s="48">
        <v>42516</v>
      </c>
      <c r="B79" s="19" t="s">
        <v>349</v>
      </c>
      <c r="C79" s="19">
        <v>4009</v>
      </c>
      <c r="D79" s="50">
        <v>42515.494513888887</v>
      </c>
      <c r="E79" s="50">
        <v>42515.494942129626</v>
      </c>
      <c r="F79" s="51" t="s">
        <v>101</v>
      </c>
      <c r="G79" s="51">
        <v>4.2824073898373172E-4</v>
      </c>
      <c r="H79" s="42" t="s">
        <v>347</v>
      </c>
      <c r="I79" s="43">
        <v>0</v>
      </c>
    </row>
    <row r="80" spans="1:9" x14ac:dyDescent="0.25">
      <c r="A80" s="48">
        <v>42516</v>
      </c>
      <c r="B80" s="19" t="s">
        <v>350</v>
      </c>
      <c r="C80" s="19">
        <v>4032</v>
      </c>
      <c r="D80" s="50">
        <v>42515.50953703704</v>
      </c>
      <c r="E80" s="50">
        <v>42515.516145833331</v>
      </c>
      <c r="F80" s="51" t="s">
        <v>52</v>
      </c>
      <c r="G80" s="51">
        <v>6.6087962914025411E-3</v>
      </c>
      <c r="H80" s="42" t="s">
        <v>347</v>
      </c>
      <c r="I80" s="43">
        <v>0</v>
      </c>
    </row>
    <row r="81" spans="1:9" x14ac:dyDescent="0.25">
      <c r="A81" s="48">
        <v>42516</v>
      </c>
      <c r="B81" s="19" t="s">
        <v>351</v>
      </c>
      <c r="C81" s="19">
        <v>4020</v>
      </c>
      <c r="D81" s="50">
        <v>42515.515231481484</v>
      </c>
      <c r="E81" s="50">
        <v>42515.516238425924</v>
      </c>
      <c r="F81" s="51" t="s">
        <v>34</v>
      </c>
      <c r="G81" s="51">
        <v>1.0069444397231564E-3</v>
      </c>
      <c r="H81" s="42" t="s">
        <v>347</v>
      </c>
      <c r="I81" s="43">
        <v>0</v>
      </c>
    </row>
    <row r="82" spans="1:9" x14ac:dyDescent="0.25">
      <c r="A82" s="48">
        <v>42516</v>
      </c>
      <c r="B82" s="19" t="s">
        <v>352</v>
      </c>
      <c r="C82" s="19">
        <v>4030</v>
      </c>
      <c r="D82" s="50">
        <v>42515.519189814811</v>
      </c>
      <c r="E82" s="50">
        <v>42515.534675925926</v>
      </c>
      <c r="F82" s="51" t="s">
        <v>37</v>
      </c>
      <c r="G82" s="51">
        <v>1.5486111115023959E-2</v>
      </c>
      <c r="H82" s="42" t="s">
        <v>347</v>
      </c>
      <c r="I82" s="43">
        <v>0</v>
      </c>
    </row>
    <row r="83" spans="1:9" x14ac:dyDescent="0.25">
      <c r="A83" s="48">
        <v>42516</v>
      </c>
      <c r="B83" s="19" t="s">
        <v>353</v>
      </c>
      <c r="C83" s="19">
        <v>4010</v>
      </c>
      <c r="D83" s="50">
        <v>42515.522581018522</v>
      </c>
      <c r="E83" s="50">
        <v>42515.529456018521</v>
      </c>
      <c r="F83" s="51" t="s">
        <v>101</v>
      </c>
      <c r="G83" s="51">
        <v>6.8749999991268851E-3</v>
      </c>
      <c r="H83" s="42" t="s">
        <v>347</v>
      </c>
      <c r="I83" s="43">
        <v>0</v>
      </c>
    </row>
    <row r="84" spans="1:9" x14ac:dyDescent="0.25">
      <c r="A84" s="48">
        <v>42516</v>
      </c>
      <c r="B84" s="19" t="s">
        <v>354</v>
      </c>
      <c r="C84" s="19">
        <v>4038</v>
      </c>
      <c r="D84" s="50">
        <v>42515.528784722221</v>
      </c>
      <c r="E84" s="50">
        <v>42515.53496527778</v>
      </c>
      <c r="F84" s="51" t="s">
        <v>44</v>
      </c>
      <c r="G84" s="51">
        <v>6.180555559694767E-3</v>
      </c>
      <c r="H84" s="42" t="s">
        <v>347</v>
      </c>
      <c r="I84" s="43">
        <v>0</v>
      </c>
    </row>
    <row r="85" spans="1:9" x14ac:dyDescent="0.25">
      <c r="A85" s="48">
        <v>42516</v>
      </c>
      <c r="B85" s="19" t="s">
        <v>355</v>
      </c>
      <c r="C85" s="19">
        <v>4029</v>
      </c>
      <c r="D85" s="50">
        <v>42515.541643518518</v>
      </c>
      <c r="E85" s="50">
        <v>42515.54278935185</v>
      </c>
      <c r="F85" s="51" t="s">
        <v>37</v>
      </c>
      <c r="G85" s="51">
        <v>1.1458333319751546E-3</v>
      </c>
      <c r="H85" s="42" t="s">
        <v>347</v>
      </c>
      <c r="I85" s="43">
        <v>0</v>
      </c>
    </row>
    <row r="86" spans="1:9" x14ac:dyDescent="0.25">
      <c r="A86" s="48">
        <v>42516</v>
      </c>
      <c r="B86" s="19" t="s">
        <v>356</v>
      </c>
      <c r="C86" s="19">
        <v>4019</v>
      </c>
      <c r="D86" s="50">
        <v>42515.547511574077</v>
      </c>
      <c r="E86" s="50">
        <v>42515.550069444442</v>
      </c>
      <c r="F86" s="51" t="s">
        <v>34</v>
      </c>
      <c r="G86" s="51">
        <v>2.5578703643986955E-3</v>
      </c>
      <c r="H86" s="42" t="s">
        <v>347</v>
      </c>
      <c r="I86" s="43">
        <v>0</v>
      </c>
    </row>
    <row r="87" spans="1:9" x14ac:dyDescent="0.25">
      <c r="A87" s="48">
        <v>42516</v>
      </c>
      <c r="B87" s="19" t="s">
        <v>357</v>
      </c>
      <c r="C87" s="19">
        <v>4031</v>
      </c>
      <c r="D87" s="50">
        <v>42515.550810185188</v>
      </c>
      <c r="E87" s="50">
        <v>42515.550810185188</v>
      </c>
      <c r="F87" s="51" t="s">
        <v>52</v>
      </c>
      <c r="G87" s="51">
        <v>0</v>
      </c>
      <c r="H87" s="42" t="s">
        <v>347</v>
      </c>
      <c r="I87" s="43">
        <v>0</v>
      </c>
    </row>
    <row r="88" spans="1:9" x14ac:dyDescent="0.25">
      <c r="A88" s="48">
        <v>42516</v>
      </c>
      <c r="B88" s="19" t="s">
        <v>358</v>
      </c>
      <c r="C88" s="19">
        <v>4009</v>
      </c>
      <c r="D88" s="50">
        <v>42515.559317129628</v>
      </c>
      <c r="E88" s="50">
        <v>42515.559317129628</v>
      </c>
      <c r="F88" s="51" t="s">
        <v>101</v>
      </c>
      <c r="G88" s="51">
        <v>0</v>
      </c>
      <c r="H88" s="42" t="s">
        <v>347</v>
      </c>
      <c r="I88" s="43">
        <v>0</v>
      </c>
    </row>
    <row r="89" spans="1:9" x14ac:dyDescent="0.25">
      <c r="A89" s="48">
        <v>42516</v>
      </c>
      <c r="B89" s="19" t="s">
        <v>359</v>
      </c>
      <c r="C89" s="19">
        <v>4037</v>
      </c>
      <c r="D89" s="50">
        <v>42515.566851851851</v>
      </c>
      <c r="E89" s="50">
        <v>42515.569421296299</v>
      </c>
      <c r="F89" s="51" t="s">
        <v>44</v>
      </c>
      <c r="G89" s="51">
        <v>2.5694444484543055E-3</v>
      </c>
      <c r="H89" s="42" t="s">
        <v>347</v>
      </c>
      <c r="I89" s="43">
        <v>0</v>
      </c>
    </row>
    <row r="90" spans="1:9" x14ac:dyDescent="0.25">
      <c r="A90" s="48">
        <v>42516</v>
      </c>
      <c r="B90" s="19" t="s">
        <v>360</v>
      </c>
      <c r="C90" s="19">
        <v>4030</v>
      </c>
      <c r="D90" s="50">
        <v>42515.580347222225</v>
      </c>
      <c r="E90" s="50">
        <v>42515.592557870368</v>
      </c>
      <c r="F90" s="51" t="s">
        <v>37</v>
      </c>
      <c r="G90" s="51">
        <v>1.2210648143081926E-2</v>
      </c>
      <c r="H90" s="42" t="s">
        <v>347</v>
      </c>
      <c r="I90" s="43">
        <v>0</v>
      </c>
    </row>
    <row r="91" spans="1:9" x14ac:dyDescent="0.25">
      <c r="A91" s="48">
        <v>42516</v>
      </c>
      <c r="B91" s="19" t="s">
        <v>361</v>
      </c>
      <c r="C91" s="19">
        <v>4032</v>
      </c>
      <c r="D91" s="50">
        <v>42515.589918981481</v>
      </c>
      <c r="E91" s="50">
        <v>42515.590046296296</v>
      </c>
      <c r="F91" s="51" t="s">
        <v>52</v>
      </c>
      <c r="G91" s="51">
        <v>1.273148154723458E-4</v>
      </c>
      <c r="H91" s="42" t="s">
        <v>347</v>
      </c>
      <c r="I91" s="43">
        <v>0</v>
      </c>
    </row>
    <row r="92" spans="1:9" x14ac:dyDescent="0.25">
      <c r="A92" s="48">
        <v>42516</v>
      </c>
      <c r="B92" s="19" t="s">
        <v>362</v>
      </c>
      <c r="C92" s="19">
        <v>4020</v>
      </c>
      <c r="D92" s="50">
        <v>42515.591944444444</v>
      </c>
      <c r="E92" s="50">
        <v>42515.593564814815</v>
      </c>
      <c r="F92" s="51" t="s">
        <v>34</v>
      </c>
      <c r="G92" s="51">
        <v>1.6203703708015382E-3</v>
      </c>
      <c r="H92" s="42" t="s">
        <v>347</v>
      </c>
      <c r="I92" s="43">
        <v>0</v>
      </c>
    </row>
    <row r="93" spans="1:9" x14ac:dyDescent="0.25">
      <c r="A93" s="48">
        <v>42516</v>
      </c>
      <c r="B93" s="19" t="s">
        <v>363</v>
      </c>
      <c r="C93" s="19">
        <v>4010</v>
      </c>
      <c r="D93" s="50">
        <v>42515.594618055555</v>
      </c>
      <c r="E93" s="50">
        <v>42515.594722222224</v>
      </c>
      <c r="F93" s="51" t="s">
        <v>101</v>
      </c>
      <c r="G93" s="51">
        <v>1.0416666918899864E-4</v>
      </c>
      <c r="H93" s="42" t="s">
        <v>347</v>
      </c>
      <c r="I93" s="43">
        <v>0</v>
      </c>
    </row>
    <row r="94" spans="1:9" x14ac:dyDescent="0.25">
      <c r="A94" s="48">
        <v>42516</v>
      </c>
      <c r="B94" s="19" t="s">
        <v>364</v>
      </c>
      <c r="C94" s="19">
        <v>4038</v>
      </c>
      <c r="D94" s="50">
        <v>42515.604270833333</v>
      </c>
      <c r="E94" s="50">
        <v>42515.605740740742</v>
      </c>
      <c r="F94" s="51" t="s">
        <v>44</v>
      </c>
      <c r="G94" s="51">
        <v>1.4699074090458453E-3</v>
      </c>
      <c r="H94" s="42" t="s">
        <v>347</v>
      </c>
      <c r="I94" s="43">
        <v>0</v>
      </c>
    </row>
    <row r="95" spans="1:9" x14ac:dyDescent="0.25">
      <c r="A95" s="48">
        <v>42516</v>
      </c>
      <c r="B95" s="19" t="s">
        <v>365</v>
      </c>
      <c r="C95" s="19">
        <v>4029</v>
      </c>
      <c r="D95" s="50">
        <v>42515.613275462965</v>
      </c>
      <c r="E95" s="50">
        <v>42515.618668981479</v>
      </c>
      <c r="F95" s="51" t="s">
        <v>37</v>
      </c>
      <c r="G95" s="51">
        <v>5.3935185133013874E-3</v>
      </c>
      <c r="H95" s="42" t="s">
        <v>347</v>
      </c>
      <c r="I95" s="43">
        <v>0</v>
      </c>
    </row>
    <row r="96" spans="1:9" x14ac:dyDescent="0.25">
      <c r="A96" s="48">
        <v>42516</v>
      </c>
      <c r="B96" s="19" t="s">
        <v>366</v>
      </c>
      <c r="C96" s="19">
        <v>4031</v>
      </c>
      <c r="D96" s="50">
        <v>42515.620682870373</v>
      </c>
      <c r="E96" s="50">
        <v>42515.623749999999</v>
      </c>
      <c r="F96" s="51" t="s">
        <v>52</v>
      </c>
      <c r="G96" s="51">
        <v>3.0671296262880787E-3</v>
      </c>
      <c r="H96" s="42" t="s">
        <v>367</v>
      </c>
      <c r="I96" s="43">
        <v>0</v>
      </c>
    </row>
    <row r="97" spans="1:9" x14ac:dyDescent="0.25">
      <c r="A97" s="48">
        <v>42516</v>
      </c>
      <c r="B97" s="19" t="s">
        <v>368</v>
      </c>
      <c r="C97" s="19">
        <v>4037</v>
      </c>
      <c r="D97" s="50">
        <v>42515.640474537038</v>
      </c>
      <c r="E97" s="50">
        <v>42515.640474537038</v>
      </c>
      <c r="F97" s="51" t="s">
        <v>44</v>
      </c>
      <c r="G97" s="51">
        <v>0</v>
      </c>
      <c r="H97" s="42" t="s">
        <v>369</v>
      </c>
      <c r="I97" s="43">
        <v>0</v>
      </c>
    </row>
    <row r="98" spans="1:9" x14ac:dyDescent="0.25">
      <c r="A98" s="48">
        <v>42516</v>
      </c>
      <c r="B98" s="19" t="s">
        <v>370</v>
      </c>
      <c r="C98" s="19">
        <v>4038</v>
      </c>
      <c r="D98" s="50">
        <v>42515.674409722225</v>
      </c>
      <c r="E98" s="50">
        <v>42515.674409722225</v>
      </c>
      <c r="F98" s="51" t="s">
        <v>44</v>
      </c>
      <c r="G98" s="51">
        <v>0</v>
      </c>
      <c r="H98" s="42" t="s">
        <v>371</v>
      </c>
      <c r="I98" s="43">
        <v>0</v>
      </c>
    </row>
    <row r="99" spans="1:9" x14ac:dyDescent="0.25">
      <c r="A99" s="48">
        <v>42516</v>
      </c>
      <c r="B99" s="19" t="s">
        <v>372</v>
      </c>
      <c r="C99" s="19">
        <v>4037</v>
      </c>
      <c r="D99" s="50">
        <v>42515.712060185186</v>
      </c>
      <c r="E99" s="50">
        <v>42515.712442129632</v>
      </c>
      <c r="F99" s="51" t="s">
        <v>44</v>
      </c>
      <c r="G99" s="51">
        <v>3.819444464170374E-4</v>
      </c>
      <c r="H99" s="42" t="s">
        <v>371</v>
      </c>
      <c r="I99" s="43">
        <v>0</v>
      </c>
    </row>
    <row r="100" spans="1:9" x14ac:dyDescent="0.25">
      <c r="A100" s="48">
        <v>42516</v>
      </c>
      <c r="B100" s="19" t="s">
        <v>381</v>
      </c>
      <c r="C100" s="19">
        <v>4007</v>
      </c>
      <c r="D100" s="50">
        <v>42516.934189814812</v>
      </c>
      <c r="E100" s="50">
        <v>42516.935659722221</v>
      </c>
      <c r="F100" s="51" t="s">
        <v>40</v>
      </c>
      <c r="G100" s="51">
        <v>1.4699074090458453E-3</v>
      </c>
      <c r="H100" s="42" t="s">
        <v>116</v>
      </c>
      <c r="I100" s="43">
        <v>0</v>
      </c>
    </row>
    <row r="101" spans="1:9" x14ac:dyDescent="0.25">
      <c r="A101" s="48">
        <v>42521</v>
      </c>
      <c r="B101" s="19" t="s">
        <v>390</v>
      </c>
      <c r="C101" s="19">
        <v>4031</v>
      </c>
      <c r="D101" s="44">
        <v>42517.635208333333</v>
      </c>
      <c r="E101" s="44">
        <v>42517.664224537039</v>
      </c>
      <c r="F101" s="51" t="s">
        <v>52</v>
      </c>
      <c r="G101" s="51">
        <v>2.9016203705396038E-2</v>
      </c>
      <c r="H101" s="42" t="s">
        <v>391</v>
      </c>
      <c r="I101" s="43">
        <v>0</v>
      </c>
    </row>
    <row r="102" spans="1:9" x14ac:dyDescent="0.25">
      <c r="A102" s="48">
        <v>42521</v>
      </c>
      <c r="B102" s="19" t="s">
        <v>392</v>
      </c>
      <c r="C102" s="19">
        <v>4017</v>
      </c>
      <c r="D102" s="44">
        <v>42517.697314814817</v>
      </c>
      <c r="E102" s="44">
        <v>42517.728900462964</v>
      </c>
      <c r="F102" s="51" t="s">
        <v>68</v>
      </c>
      <c r="G102" s="51">
        <v>3.1585648146574385E-2</v>
      </c>
      <c r="H102" s="42" t="s">
        <v>393</v>
      </c>
      <c r="I102" s="43">
        <v>0</v>
      </c>
    </row>
    <row r="103" spans="1:9" x14ac:dyDescent="0.25">
      <c r="A103" s="48">
        <v>42521</v>
      </c>
      <c r="B103" s="19" t="s">
        <v>397</v>
      </c>
      <c r="C103" s="19">
        <v>4018</v>
      </c>
      <c r="D103" s="44">
        <v>42518.206666666665</v>
      </c>
      <c r="E103" s="44">
        <v>42518.206817129627</v>
      </c>
      <c r="F103" s="51" t="s">
        <v>68</v>
      </c>
      <c r="G103" s="51">
        <v>1.5046296175569296E-4</v>
      </c>
      <c r="H103" s="42" t="s">
        <v>398</v>
      </c>
      <c r="I103" s="43">
        <v>0</v>
      </c>
    </row>
    <row r="104" spans="1:9" x14ac:dyDescent="0.25">
      <c r="A104" s="48">
        <v>42521</v>
      </c>
      <c r="B104" s="19" t="s">
        <v>399</v>
      </c>
      <c r="C104" s="19">
        <v>4029</v>
      </c>
      <c r="D104" s="44">
        <v>42518.330381944441</v>
      </c>
      <c r="E104" s="44">
        <v>42518.360277777778</v>
      </c>
      <c r="F104" s="51" t="s">
        <v>37</v>
      </c>
      <c r="G104" s="51">
        <v>2.9895833336922806E-2</v>
      </c>
      <c r="H104" s="42" t="s">
        <v>400</v>
      </c>
      <c r="I104" s="43">
        <v>0</v>
      </c>
    </row>
    <row r="105" spans="1:9" x14ac:dyDescent="0.25">
      <c r="A105" s="48">
        <v>42521</v>
      </c>
      <c r="B105" s="19" t="s">
        <v>408</v>
      </c>
      <c r="C105" s="19">
        <v>4012</v>
      </c>
      <c r="D105" s="44">
        <v>42518.694652777776</v>
      </c>
      <c r="E105" s="44">
        <v>42518.696817129632</v>
      </c>
      <c r="F105" s="51" t="s">
        <v>62</v>
      </c>
      <c r="G105" s="51">
        <v>2.164351855753921E-3</v>
      </c>
      <c r="H105" s="42" t="s">
        <v>409</v>
      </c>
      <c r="I105" s="43">
        <v>0</v>
      </c>
    </row>
    <row r="106" spans="1:9" x14ac:dyDescent="0.25">
      <c r="A106" s="48">
        <v>42521</v>
      </c>
      <c r="B106" s="19" t="s">
        <v>152</v>
      </c>
      <c r="C106" s="19">
        <v>4017</v>
      </c>
      <c r="D106" s="44">
        <v>42518.795520833337</v>
      </c>
      <c r="E106" s="44">
        <v>42518.797858796293</v>
      </c>
      <c r="F106" s="51" t="s">
        <v>68</v>
      </c>
      <c r="G106" s="51">
        <v>2.3379629565170035E-3</v>
      </c>
      <c r="H106" s="42" t="s">
        <v>409</v>
      </c>
      <c r="I106" s="43">
        <v>0</v>
      </c>
    </row>
    <row r="107" spans="1:9" x14ac:dyDescent="0.25">
      <c r="A107" s="48">
        <v>42521</v>
      </c>
      <c r="B107" s="19" t="s">
        <v>410</v>
      </c>
      <c r="C107" s="19">
        <v>4044</v>
      </c>
      <c r="D107" s="44">
        <v>42519.264317129629</v>
      </c>
      <c r="E107" s="44">
        <v>42519.264884259261</v>
      </c>
      <c r="F107" s="19" t="s">
        <v>71</v>
      </c>
      <c r="G107" s="51">
        <v>5.671296312357299E-4</v>
      </c>
      <c r="H107" s="42" t="s">
        <v>411</v>
      </c>
      <c r="I107" s="43">
        <v>0</v>
      </c>
    </row>
    <row r="108" spans="1:9" x14ac:dyDescent="0.25">
      <c r="A108" s="48">
        <v>42521</v>
      </c>
      <c r="B108" s="19" t="s">
        <v>412</v>
      </c>
      <c r="C108" s="19">
        <v>4037</v>
      </c>
      <c r="D108" s="44">
        <v>42519.460451388892</v>
      </c>
      <c r="E108" s="44">
        <v>42519.469571759262</v>
      </c>
      <c r="F108" s="19" t="s">
        <v>44</v>
      </c>
      <c r="G108" s="51">
        <v>9.1203703705104999E-3</v>
      </c>
      <c r="H108" s="42" t="s">
        <v>116</v>
      </c>
      <c r="I108" s="43">
        <v>0</v>
      </c>
    </row>
    <row r="109" spans="1:9" x14ac:dyDescent="0.25">
      <c r="A109" s="48">
        <v>42521</v>
      </c>
      <c r="B109" s="19" t="s">
        <v>414</v>
      </c>
      <c r="C109" s="19">
        <v>4017</v>
      </c>
      <c r="D109" s="44">
        <v>42520.288344907407</v>
      </c>
      <c r="E109" s="44">
        <v>42520.289907407408</v>
      </c>
      <c r="F109" s="19" t="s">
        <v>68</v>
      </c>
      <c r="G109" s="51">
        <v>1.5625000014551915E-3</v>
      </c>
      <c r="H109" s="42" t="s">
        <v>415</v>
      </c>
      <c r="I109" s="43">
        <v>0</v>
      </c>
    </row>
    <row r="110" spans="1:9" x14ac:dyDescent="0.25">
      <c r="A110" s="48">
        <v>42521</v>
      </c>
      <c r="B110" s="19" t="s">
        <v>423</v>
      </c>
      <c r="C110" s="19">
        <v>4014</v>
      </c>
      <c r="D110" s="44">
        <v>42520.520995370367</v>
      </c>
      <c r="E110" s="44">
        <v>42520.549629629626</v>
      </c>
      <c r="F110" s="19" t="s">
        <v>58</v>
      </c>
      <c r="G110" s="51">
        <v>2.8634259258979E-2</v>
      </c>
      <c r="H110" s="42" t="s">
        <v>424</v>
      </c>
      <c r="I110" s="43">
        <v>0</v>
      </c>
    </row>
    <row r="111" spans="1:9" x14ac:dyDescent="0.25">
      <c r="A111" s="48">
        <v>42521</v>
      </c>
      <c r="B111" s="19" t="s">
        <v>425</v>
      </c>
      <c r="C111" s="19">
        <v>4013</v>
      </c>
      <c r="D111" s="44">
        <v>42520.572511574072</v>
      </c>
      <c r="E111" s="44">
        <v>42520.572824074072</v>
      </c>
      <c r="F111" s="19" t="s">
        <v>58</v>
      </c>
      <c r="G111" s="51">
        <v>3.125000002910383E-4</v>
      </c>
      <c r="H111" s="42" t="s">
        <v>116</v>
      </c>
      <c r="I111" s="43">
        <v>0</v>
      </c>
    </row>
    <row r="112" spans="1:9" x14ac:dyDescent="0.25">
      <c r="A112" s="48">
        <v>42521</v>
      </c>
      <c r="B112" s="19" t="s">
        <v>427</v>
      </c>
      <c r="C112" s="19">
        <v>4013</v>
      </c>
      <c r="D112" s="44">
        <v>42520.773217592592</v>
      </c>
      <c r="E112" s="44">
        <v>42520.781122685185</v>
      </c>
      <c r="F112" s="19" t="s">
        <v>58</v>
      </c>
      <c r="G112" s="51">
        <v>7.9050925924093463E-3</v>
      </c>
      <c r="H112" s="42" t="s">
        <v>116</v>
      </c>
      <c r="I112" s="43">
        <v>0</v>
      </c>
    </row>
    <row r="113" spans="1:9" x14ac:dyDescent="0.25">
      <c r="A113" s="48">
        <v>42521</v>
      </c>
      <c r="B113" s="19" t="s">
        <v>428</v>
      </c>
      <c r="C113" s="19">
        <v>4031</v>
      </c>
      <c r="D113" s="44">
        <v>42520.788240740738</v>
      </c>
      <c r="E113" s="44">
        <v>42520.795694444445</v>
      </c>
      <c r="F113" s="19" t="s">
        <v>52</v>
      </c>
      <c r="G113" s="51">
        <v>7.4537037071422674E-3</v>
      </c>
      <c r="H113" s="42" t="s">
        <v>429</v>
      </c>
      <c r="I113" s="43">
        <v>0</v>
      </c>
    </row>
    <row r="114" spans="1:9" x14ac:dyDescent="0.25">
      <c r="A114" s="48">
        <v>42521</v>
      </c>
      <c r="B114" s="19" t="s">
        <v>430</v>
      </c>
      <c r="C114" s="19">
        <v>4017</v>
      </c>
      <c r="D114" s="44">
        <v>42520.87027777778</v>
      </c>
      <c r="E114" s="44">
        <v>42520.879247685189</v>
      </c>
      <c r="F114" s="19" t="s">
        <v>68</v>
      </c>
      <c r="G114" s="51">
        <v>8.969907408754807E-3</v>
      </c>
      <c r="H114" s="42" t="s">
        <v>431</v>
      </c>
      <c r="I114" s="43">
        <v>0</v>
      </c>
    </row>
    <row r="115" spans="1:9" x14ac:dyDescent="0.25">
      <c r="A115" s="48">
        <v>42521</v>
      </c>
      <c r="B115" s="19" t="s">
        <v>433</v>
      </c>
      <c r="C115" s="19">
        <v>4037</v>
      </c>
      <c r="D115" s="44">
        <v>42520.895358796297</v>
      </c>
      <c r="E115" s="44">
        <v>42520.92496527778</v>
      </c>
      <c r="F115" s="19" t="s">
        <v>44</v>
      </c>
      <c r="G115" s="51">
        <v>2.9606481482915115E-2</v>
      </c>
      <c r="H115" s="42" t="s">
        <v>431</v>
      </c>
      <c r="I115" s="43">
        <v>0</v>
      </c>
    </row>
    <row r="116" spans="1:9" x14ac:dyDescent="0.25">
      <c r="A116" s="48">
        <v>42521</v>
      </c>
      <c r="B116" s="19" t="s">
        <v>437</v>
      </c>
      <c r="C116" s="19">
        <v>4014</v>
      </c>
      <c r="D116" s="44">
        <v>42521.245555555557</v>
      </c>
      <c r="E116" s="44">
        <v>42521.269120370373</v>
      </c>
      <c r="F116" s="19" t="s">
        <v>58</v>
      </c>
      <c r="G116" s="51">
        <v>2.3564814815472346E-2</v>
      </c>
      <c r="H116" s="42" t="s">
        <v>424</v>
      </c>
      <c r="I116" s="43">
        <v>0</v>
      </c>
    </row>
    <row r="117" spans="1:9" x14ac:dyDescent="0.25">
      <c r="A117" s="48">
        <v>42521</v>
      </c>
      <c r="B117" s="19" t="s">
        <v>443</v>
      </c>
      <c r="C117" s="19">
        <v>4029</v>
      </c>
      <c r="D117" s="44">
        <v>42521.483912037038</v>
      </c>
      <c r="E117" s="44">
        <v>42521.504664351851</v>
      </c>
      <c r="F117" s="19" t="s">
        <v>37</v>
      </c>
      <c r="G117" s="51">
        <v>2.0752314812853001E-2</v>
      </c>
      <c r="H117" s="42" t="s">
        <v>444</v>
      </c>
      <c r="I117" s="43">
        <v>0</v>
      </c>
    </row>
    <row r="118" spans="1:9" x14ac:dyDescent="0.25">
      <c r="A118" s="48">
        <v>42521</v>
      </c>
      <c r="B118" s="19" t="s">
        <v>445</v>
      </c>
      <c r="C118" s="19">
        <v>4031</v>
      </c>
      <c r="D118" s="44">
        <v>42521.710810185185</v>
      </c>
      <c r="E118" s="44">
        <v>42521.710810185185</v>
      </c>
      <c r="F118" s="19" t="s">
        <v>52</v>
      </c>
      <c r="G118" s="51">
        <v>0</v>
      </c>
      <c r="H118" s="42" t="s">
        <v>116</v>
      </c>
      <c r="I118" s="43">
        <v>0</v>
      </c>
    </row>
    <row r="119" spans="1:9" x14ac:dyDescent="0.25">
      <c r="A119" s="48">
        <v>42521</v>
      </c>
      <c r="B119" s="19" t="s">
        <v>446</v>
      </c>
      <c r="C119" s="19">
        <v>4030</v>
      </c>
      <c r="D119" s="44">
        <v>42521.88894675926</v>
      </c>
      <c r="E119" s="44">
        <v>42521.894259259258</v>
      </c>
      <c r="F119" s="19" t="s">
        <v>37</v>
      </c>
      <c r="G119" s="51">
        <v>5.3124999976716936E-3</v>
      </c>
      <c r="H119" s="42" t="s">
        <v>116</v>
      </c>
      <c r="I119" s="4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1752"/>
  <sheetViews>
    <sheetView tabSelected="1" workbookViewId="0">
      <selection activeCell="O9" sqref="O9"/>
    </sheetView>
  </sheetViews>
  <sheetFormatPr defaultRowHeight="15" x14ac:dyDescent="0.25"/>
  <cols>
    <col min="1" max="1" width="18.28515625" bestFit="1" customWidth="1"/>
    <col min="3" max="3" width="13.140625" customWidth="1"/>
    <col min="4" max="4" width="25.140625" bestFit="1" customWidth="1"/>
    <col min="5" max="5" width="30.5703125" bestFit="1" customWidth="1"/>
    <col min="6" max="6" width="11.140625" customWidth="1"/>
    <col min="7" max="7" width="16.85546875" customWidth="1"/>
    <col min="8" max="8" width="17.28515625" customWidth="1"/>
    <col min="9" max="9" width="23.85546875" hidden="1" customWidth="1"/>
    <col min="10" max="10" width="14" customWidth="1"/>
    <col min="11" max="11" width="17.28515625" customWidth="1"/>
    <col min="14" max="14" width="57.140625" customWidth="1"/>
    <col min="15" max="15" width="12.28515625" customWidth="1"/>
    <col min="17" max="17" width="43.28515625" customWidth="1"/>
  </cols>
  <sheetData>
    <row r="1" spans="1:18" ht="60" x14ac:dyDescent="0.25">
      <c r="A1" s="57" t="s">
        <v>2816</v>
      </c>
      <c r="B1" s="9" t="s">
        <v>2804</v>
      </c>
      <c r="C1" s="9" t="s">
        <v>2805</v>
      </c>
      <c r="D1" s="9" t="s">
        <v>2806</v>
      </c>
      <c r="E1" s="9" t="s">
        <v>2807</v>
      </c>
      <c r="F1" s="9" t="s">
        <v>2808</v>
      </c>
      <c r="G1" s="9" t="s">
        <v>2809</v>
      </c>
      <c r="H1" s="9" t="s">
        <v>2810</v>
      </c>
      <c r="I1" s="9" t="s">
        <v>2811</v>
      </c>
      <c r="J1" s="9" t="s">
        <v>2812</v>
      </c>
      <c r="K1" s="9" t="s">
        <v>2813</v>
      </c>
      <c r="L1" s="9" t="s">
        <v>2814</v>
      </c>
      <c r="M1" s="9" t="s">
        <v>2815</v>
      </c>
      <c r="N1" s="9" t="s">
        <v>32</v>
      </c>
      <c r="O1" s="58" t="s">
        <v>2819</v>
      </c>
    </row>
    <row r="2" spans="1:18" x14ac:dyDescent="0.25">
      <c r="A2" s="53">
        <v>42491.447025462963</v>
      </c>
      <c r="B2" s="54" t="s">
        <v>1389</v>
      </c>
      <c r="C2" s="54" t="s">
        <v>36</v>
      </c>
      <c r="D2" s="54" t="s">
        <v>1390</v>
      </c>
      <c r="E2" s="54" t="s">
        <v>1391</v>
      </c>
      <c r="F2" s="54">
        <v>790</v>
      </c>
      <c r="G2" s="54">
        <v>198</v>
      </c>
      <c r="H2" s="54">
        <v>28011</v>
      </c>
      <c r="I2" s="54" t="s">
        <v>1392</v>
      </c>
      <c r="J2" s="54">
        <v>68497</v>
      </c>
      <c r="K2" s="55" t="s">
        <v>1393</v>
      </c>
      <c r="L2" s="55" t="e">
        <f>VLOOKUP([12]Enforcements!$C2,'[12]Trips&amp;Operators'!$C$1:$E$9999,3,FALSE)</f>
        <v>#N/A</v>
      </c>
      <c r="M2" s="56" t="s">
        <v>1394</v>
      </c>
      <c r="N2" s="55" t="s">
        <v>1395</v>
      </c>
      <c r="O2" s="59" t="str">
        <f>IF(AND(E2="TRACK WARRANT AUTHORITY",G2&lt;10),"OMIT","KEEP")</f>
        <v>KEEP</v>
      </c>
      <c r="Q2" s="55" t="s">
        <v>2817</v>
      </c>
      <c r="R2" s="4">
        <f>COUNTIF($M$2:$M$1752,"=Y")</f>
        <v>126</v>
      </c>
    </row>
    <row r="3" spans="1:18" x14ac:dyDescent="0.25">
      <c r="A3" s="53">
        <v>42491.703912037039</v>
      </c>
      <c r="B3" s="54" t="s">
        <v>1396</v>
      </c>
      <c r="C3" s="54" t="s">
        <v>1397</v>
      </c>
      <c r="D3" s="54" t="s">
        <v>1390</v>
      </c>
      <c r="E3" s="54" t="s">
        <v>1398</v>
      </c>
      <c r="F3" s="54">
        <v>340</v>
      </c>
      <c r="G3" s="54">
        <v>543</v>
      </c>
      <c r="H3" s="54">
        <v>125773</v>
      </c>
      <c r="I3" s="54" t="s">
        <v>1399</v>
      </c>
      <c r="J3" s="54">
        <v>127562</v>
      </c>
      <c r="K3" s="55" t="s">
        <v>1400</v>
      </c>
      <c r="L3" s="55" t="str">
        <f>VLOOKUP([12]Enforcements!$C3,'[12]Trips&amp;Operators'!$C$1:$E$9999,3,FALSE)</f>
        <v>SANTIZO</v>
      </c>
      <c r="M3" s="56" t="s">
        <v>1401</v>
      </c>
      <c r="N3" s="55" t="s">
        <v>1402</v>
      </c>
      <c r="O3" s="59" t="str">
        <f t="shared" ref="O3:O66" si="0">IF(AND(E3="TRACK WARRANT AUTHORITY",G3&lt;10),"OMIT","KEEP")</f>
        <v>KEEP</v>
      </c>
      <c r="Q3" s="55" t="s">
        <v>2818</v>
      </c>
      <c r="R3" s="4">
        <f>COUNTIF($M$2:$M$1752,"=N")</f>
        <v>1625</v>
      </c>
    </row>
    <row r="4" spans="1:18" x14ac:dyDescent="0.25">
      <c r="A4" s="53">
        <v>42491.690370370372</v>
      </c>
      <c r="B4" s="54" t="s">
        <v>1403</v>
      </c>
      <c r="C4" s="54" t="s">
        <v>1404</v>
      </c>
      <c r="D4" s="54" t="s">
        <v>1390</v>
      </c>
      <c r="E4" s="54" t="s">
        <v>1405</v>
      </c>
      <c r="F4" s="54">
        <v>150</v>
      </c>
      <c r="G4" s="54">
        <v>143</v>
      </c>
      <c r="H4" s="54">
        <v>229967</v>
      </c>
      <c r="I4" s="54" t="s">
        <v>1392</v>
      </c>
      <c r="J4" s="54">
        <v>230436</v>
      </c>
      <c r="K4" s="55" t="s">
        <v>1400</v>
      </c>
      <c r="L4" s="55" t="str">
        <f>VLOOKUP([12]Enforcements!$C4,'[12]Trips&amp;Operators'!$C$1:$E$9999,3,FALSE)</f>
        <v>NELSON</v>
      </c>
      <c r="M4" s="56" t="s">
        <v>1401</v>
      </c>
      <c r="N4" s="55"/>
      <c r="O4" s="59" t="str">
        <f t="shared" si="0"/>
        <v>KEEP</v>
      </c>
    </row>
    <row r="5" spans="1:18" x14ac:dyDescent="0.25">
      <c r="A5" s="53">
        <v>42491.706724537034</v>
      </c>
      <c r="B5" s="54" t="s">
        <v>1389</v>
      </c>
      <c r="C5" s="54" t="s">
        <v>1406</v>
      </c>
      <c r="D5" s="54" t="s">
        <v>1407</v>
      </c>
      <c r="E5" s="54" t="s">
        <v>1405</v>
      </c>
      <c r="F5" s="54">
        <v>350</v>
      </c>
      <c r="G5" s="54">
        <v>400</v>
      </c>
      <c r="H5" s="54">
        <v>229863</v>
      </c>
      <c r="I5" s="54" t="s">
        <v>1392</v>
      </c>
      <c r="J5" s="54">
        <v>232107</v>
      </c>
      <c r="K5" s="55" t="s">
        <v>1393</v>
      </c>
      <c r="L5" s="55" t="str">
        <f>VLOOKUP([12]Enforcements!$C5,'[12]Trips&amp;Operators'!$C$1:$E$9999,3,FALSE)</f>
        <v>BRANNON</v>
      </c>
      <c r="M5" s="56" t="s">
        <v>1401</v>
      </c>
      <c r="N5" s="55"/>
      <c r="O5" s="59" t="str">
        <f t="shared" si="0"/>
        <v>KEEP</v>
      </c>
    </row>
    <row r="6" spans="1:18" x14ac:dyDescent="0.25">
      <c r="A6" s="53">
        <v>42491.269803240742</v>
      </c>
      <c r="B6" s="54" t="s">
        <v>1408</v>
      </c>
      <c r="C6" s="54" t="s">
        <v>1409</v>
      </c>
      <c r="D6" s="54" t="s">
        <v>1390</v>
      </c>
      <c r="E6" s="54" t="s">
        <v>1405</v>
      </c>
      <c r="F6" s="54">
        <v>450</v>
      </c>
      <c r="G6" s="54">
        <v>439</v>
      </c>
      <c r="H6" s="54">
        <v>17674</v>
      </c>
      <c r="I6" s="54" t="s">
        <v>1392</v>
      </c>
      <c r="J6" s="54">
        <v>15167</v>
      </c>
      <c r="K6" s="55" t="s">
        <v>1393</v>
      </c>
      <c r="L6" s="55" t="str">
        <f>VLOOKUP([12]Enforcements!$C6,'[12]Trips&amp;Operators'!$C$1:$E$9999,3,FALSE)</f>
        <v>BRANNON</v>
      </c>
      <c r="M6" s="56" t="s">
        <v>1401</v>
      </c>
      <c r="N6" s="55"/>
      <c r="O6" s="59" t="str">
        <f t="shared" si="0"/>
        <v>KEEP</v>
      </c>
    </row>
    <row r="7" spans="1:18" x14ac:dyDescent="0.25">
      <c r="A7" s="53">
        <v>42491.325046296297</v>
      </c>
      <c r="B7" s="54" t="s">
        <v>1408</v>
      </c>
      <c r="C7" s="54" t="s">
        <v>1410</v>
      </c>
      <c r="D7" s="54" t="s">
        <v>1407</v>
      </c>
      <c r="E7" s="54" t="s">
        <v>1405</v>
      </c>
      <c r="F7" s="54">
        <v>600</v>
      </c>
      <c r="G7" s="54">
        <v>656</v>
      </c>
      <c r="H7" s="54">
        <v>184281</v>
      </c>
      <c r="I7" s="54" t="s">
        <v>1392</v>
      </c>
      <c r="J7" s="54">
        <v>190834</v>
      </c>
      <c r="K7" s="55" t="s">
        <v>1393</v>
      </c>
      <c r="L7" s="55" t="str">
        <f>VLOOKUP([12]Enforcements!$C7,'[12]Trips&amp;Operators'!$C$1:$E$9999,3,FALSE)</f>
        <v>GEBRETEKLE</v>
      </c>
      <c r="M7" s="56" t="s">
        <v>1401</v>
      </c>
      <c r="N7" s="55"/>
      <c r="O7" s="59" t="str">
        <f t="shared" si="0"/>
        <v>KEEP</v>
      </c>
    </row>
    <row r="8" spans="1:18" x14ac:dyDescent="0.25">
      <c r="A8" s="53">
        <v>42491.478750000002</v>
      </c>
      <c r="B8" s="54" t="s">
        <v>1411</v>
      </c>
      <c r="C8" s="54" t="s">
        <v>1412</v>
      </c>
      <c r="D8" s="54" t="s">
        <v>1390</v>
      </c>
      <c r="E8" s="54" t="s">
        <v>1405</v>
      </c>
      <c r="F8" s="54">
        <v>300</v>
      </c>
      <c r="G8" s="54">
        <v>514</v>
      </c>
      <c r="H8" s="54">
        <v>24856</v>
      </c>
      <c r="I8" s="54" t="s">
        <v>1392</v>
      </c>
      <c r="J8" s="54">
        <v>21848</v>
      </c>
      <c r="K8" s="55" t="s">
        <v>1393</v>
      </c>
      <c r="L8" s="55" t="str">
        <f>VLOOKUP([12]Enforcements!$C8,'[12]Trips&amp;Operators'!$C$1:$E$9999,3,FALSE)</f>
        <v>GEBRETEKLE</v>
      </c>
      <c r="M8" s="56" t="s">
        <v>1401</v>
      </c>
      <c r="N8" s="55"/>
      <c r="O8" s="59" t="str">
        <f t="shared" si="0"/>
        <v>KEEP</v>
      </c>
    </row>
    <row r="9" spans="1:18" x14ac:dyDescent="0.25">
      <c r="A9" s="53">
        <v>42491.627071759256</v>
      </c>
      <c r="B9" s="54" t="s">
        <v>1413</v>
      </c>
      <c r="C9" s="54" t="s">
        <v>1414</v>
      </c>
      <c r="D9" s="54" t="s">
        <v>1390</v>
      </c>
      <c r="E9" s="54" t="s">
        <v>1405</v>
      </c>
      <c r="F9" s="54">
        <v>450</v>
      </c>
      <c r="G9" s="54">
        <v>430</v>
      </c>
      <c r="H9" s="54">
        <v>192365</v>
      </c>
      <c r="I9" s="54" t="s">
        <v>1392</v>
      </c>
      <c r="J9" s="54">
        <v>191108</v>
      </c>
      <c r="K9" s="55" t="s">
        <v>1393</v>
      </c>
      <c r="L9" s="55" t="str">
        <f>VLOOKUP([12]Enforcements!$C9,'[12]Trips&amp;Operators'!$C$1:$E$9999,3,FALSE)</f>
        <v>MALAVE</v>
      </c>
      <c r="M9" s="56" t="s">
        <v>1401</v>
      </c>
      <c r="N9" s="55"/>
      <c r="O9" s="59" t="str">
        <f t="shared" si="0"/>
        <v>KEEP</v>
      </c>
    </row>
    <row r="10" spans="1:18" x14ac:dyDescent="0.25">
      <c r="A10" s="53">
        <v>42491.775370370371</v>
      </c>
      <c r="B10" s="54" t="s">
        <v>1413</v>
      </c>
      <c r="C10" s="54" t="s">
        <v>1415</v>
      </c>
      <c r="D10" s="54" t="s">
        <v>1407</v>
      </c>
      <c r="E10" s="54" t="s">
        <v>1405</v>
      </c>
      <c r="F10" s="54">
        <v>700</v>
      </c>
      <c r="G10" s="54">
        <v>753</v>
      </c>
      <c r="H10" s="54">
        <v>179817</v>
      </c>
      <c r="I10" s="54" t="s">
        <v>1392</v>
      </c>
      <c r="J10" s="54">
        <v>183829</v>
      </c>
      <c r="K10" s="55" t="s">
        <v>1393</v>
      </c>
      <c r="L10" s="55" t="str">
        <f>VLOOKUP([12]Enforcements!$C10,'[12]Trips&amp;Operators'!$C$1:$E$9999,3,FALSE)</f>
        <v>STEWART</v>
      </c>
      <c r="M10" s="56" t="s">
        <v>1401</v>
      </c>
      <c r="N10" s="55"/>
      <c r="O10" s="59" t="str">
        <f t="shared" si="0"/>
        <v>KEEP</v>
      </c>
    </row>
    <row r="11" spans="1:18" x14ac:dyDescent="0.25">
      <c r="A11" s="53">
        <v>42491.409212962964</v>
      </c>
      <c r="B11" s="54" t="s">
        <v>1416</v>
      </c>
      <c r="C11" s="54" t="s">
        <v>1417</v>
      </c>
      <c r="D11" s="54" t="s">
        <v>1390</v>
      </c>
      <c r="E11" s="54" t="s">
        <v>1405</v>
      </c>
      <c r="F11" s="54">
        <v>150</v>
      </c>
      <c r="G11" s="54">
        <v>157</v>
      </c>
      <c r="H11" s="54">
        <v>229843</v>
      </c>
      <c r="I11" s="54" t="s">
        <v>1392</v>
      </c>
      <c r="J11" s="54">
        <v>230436</v>
      </c>
      <c r="K11" s="55" t="s">
        <v>1400</v>
      </c>
      <c r="L11" s="55" t="str">
        <f>VLOOKUP([12]Enforcements!$C11,'[12]Trips&amp;Operators'!$C$1:$E$9999,3,FALSE)</f>
        <v>STEWART</v>
      </c>
      <c r="M11" s="56" t="s">
        <v>1401</v>
      </c>
      <c r="N11" s="55"/>
      <c r="O11" s="59" t="str">
        <f t="shared" si="0"/>
        <v>KEEP</v>
      </c>
    </row>
    <row r="12" spans="1:18" x14ac:dyDescent="0.25">
      <c r="A12" s="53">
        <v>42491.534456018519</v>
      </c>
      <c r="B12" s="54" t="s">
        <v>1416</v>
      </c>
      <c r="C12" s="54" t="s">
        <v>1418</v>
      </c>
      <c r="D12" s="54" t="s">
        <v>1390</v>
      </c>
      <c r="E12" s="54" t="s">
        <v>1405</v>
      </c>
      <c r="F12" s="54">
        <v>150</v>
      </c>
      <c r="G12" s="54">
        <v>140</v>
      </c>
      <c r="H12" s="54">
        <v>1607</v>
      </c>
      <c r="I12" s="54" t="s">
        <v>1392</v>
      </c>
      <c r="J12" s="54">
        <v>2096</v>
      </c>
      <c r="K12" s="55" t="s">
        <v>1400</v>
      </c>
      <c r="L12" s="55" t="str">
        <f>VLOOKUP([12]Enforcements!$C12,'[12]Trips&amp;Operators'!$C$1:$E$9999,3,FALSE)</f>
        <v>STURGEON</v>
      </c>
      <c r="M12" s="56" t="s">
        <v>1401</v>
      </c>
      <c r="N12" s="55"/>
      <c r="O12" s="59" t="str">
        <f t="shared" si="0"/>
        <v>KEEP</v>
      </c>
    </row>
    <row r="13" spans="1:18" x14ac:dyDescent="0.25">
      <c r="A13" s="53">
        <v>42491.60900462963</v>
      </c>
      <c r="B13" s="54" t="s">
        <v>1416</v>
      </c>
      <c r="C13" s="54" t="s">
        <v>1419</v>
      </c>
      <c r="D13" s="54" t="s">
        <v>1390</v>
      </c>
      <c r="E13" s="54" t="s">
        <v>1405</v>
      </c>
      <c r="F13" s="54">
        <v>300</v>
      </c>
      <c r="G13" s="54">
        <v>268</v>
      </c>
      <c r="H13" s="54">
        <v>19847</v>
      </c>
      <c r="I13" s="54" t="s">
        <v>1392</v>
      </c>
      <c r="J13" s="54">
        <v>20338</v>
      </c>
      <c r="K13" s="55" t="s">
        <v>1400</v>
      </c>
      <c r="L13" s="55" t="str">
        <f>VLOOKUP([12]Enforcements!$C13,'[12]Trips&amp;Operators'!$C$1:$E$9999,3,FALSE)</f>
        <v>WEBSTER</v>
      </c>
      <c r="M13" s="56" t="s">
        <v>1401</v>
      </c>
      <c r="N13" s="55"/>
      <c r="O13" s="59" t="str">
        <f t="shared" si="0"/>
        <v>KEEP</v>
      </c>
    </row>
    <row r="14" spans="1:18" x14ac:dyDescent="0.25">
      <c r="A14" s="53">
        <v>42491.396574074075</v>
      </c>
      <c r="B14" s="54" t="s">
        <v>1420</v>
      </c>
      <c r="C14" s="54" t="s">
        <v>1421</v>
      </c>
      <c r="D14" s="54" t="s">
        <v>1390</v>
      </c>
      <c r="E14" s="54" t="s">
        <v>1422</v>
      </c>
      <c r="F14" s="54">
        <v>0</v>
      </c>
      <c r="G14" s="54">
        <v>745</v>
      </c>
      <c r="H14" s="54">
        <v>199168</v>
      </c>
      <c r="I14" s="54" t="s">
        <v>1423</v>
      </c>
      <c r="J14" s="54">
        <v>204300</v>
      </c>
      <c r="K14" s="55" t="s">
        <v>1400</v>
      </c>
      <c r="L14" s="55" t="str">
        <f>VLOOKUP([12]Enforcements!$C14,'[12]Trips&amp;Operators'!$C$1:$E$9999,3,FALSE)</f>
        <v>WEBSTER</v>
      </c>
      <c r="M14" s="56" t="s">
        <v>1394</v>
      </c>
      <c r="N14" s="55" t="s">
        <v>1424</v>
      </c>
      <c r="O14" s="59" t="str">
        <f t="shared" si="0"/>
        <v>KEEP</v>
      </c>
    </row>
    <row r="15" spans="1:18" x14ac:dyDescent="0.25">
      <c r="A15" s="53">
        <v>42491.741111111114</v>
      </c>
      <c r="B15" s="54" t="s">
        <v>1425</v>
      </c>
      <c r="C15" s="54" t="s">
        <v>1426</v>
      </c>
      <c r="D15" s="54" t="s">
        <v>1390</v>
      </c>
      <c r="E15" s="54" t="s">
        <v>1422</v>
      </c>
      <c r="F15" s="54">
        <v>0</v>
      </c>
      <c r="G15" s="54">
        <v>357</v>
      </c>
      <c r="H15" s="54">
        <v>193572</v>
      </c>
      <c r="I15" s="54" t="s">
        <v>1423</v>
      </c>
      <c r="J15" s="54">
        <v>191723</v>
      </c>
      <c r="K15" s="55" t="s">
        <v>1393</v>
      </c>
      <c r="L15" s="55" t="str">
        <f>VLOOKUP([12]Enforcements!$C15,'[12]Trips&amp;Operators'!$C$1:$E$9999,3,FALSE)</f>
        <v>ARNOLD</v>
      </c>
      <c r="M15" s="56" t="s">
        <v>1401</v>
      </c>
      <c r="N15" s="55" t="s">
        <v>1427</v>
      </c>
      <c r="O15" s="59" t="str">
        <f t="shared" si="0"/>
        <v>KEEP</v>
      </c>
    </row>
    <row r="16" spans="1:18" x14ac:dyDescent="0.25">
      <c r="A16" s="53">
        <v>42491.709664351853</v>
      </c>
      <c r="B16" s="54" t="s">
        <v>1428</v>
      </c>
      <c r="C16" s="54" t="s">
        <v>1429</v>
      </c>
      <c r="D16" s="54" t="s">
        <v>1390</v>
      </c>
      <c r="E16" s="54" t="s">
        <v>1422</v>
      </c>
      <c r="F16" s="54">
        <v>0</v>
      </c>
      <c r="G16" s="54">
        <v>112</v>
      </c>
      <c r="H16" s="54">
        <v>2671</v>
      </c>
      <c r="I16" s="54" t="s">
        <v>1423</v>
      </c>
      <c r="J16" s="54">
        <v>2789</v>
      </c>
      <c r="K16" s="55" t="s">
        <v>1400</v>
      </c>
      <c r="L16" s="55" t="str">
        <f>VLOOKUP([12]Enforcements!$C16,'[12]Trips&amp;Operators'!$C$1:$E$9999,3,FALSE)</f>
        <v>BONDS</v>
      </c>
      <c r="M16" s="56" t="s">
        <v>1401</v>
      </c>
      <c r="N16" s="55" t="s">
        <v>1430</v>
      </c>
      <c r="O16" s="59" t="str">
        <f t="shared" si="0"/>
        <v>KEEP</v>
      </c>
    </row>
    <row r="17" spans="1:15" x14ac:dyDescent="0.25">
      <c r="A17" s="53">
        <v>42491.647337962961</v>
      </c>
      <c r="B17" s="54" t="s">
        <v>1413</v>
      </c>
      <c r="C17" s="54" t="s">
        <v>1414</v>
      </c>
      <c r="D17" s="54" t="s">
        <v>1390</v>
      </c>
      <c r="E17" s="54" t="s">
        <v>1422</v>
      </c>
      <c r="F17" s="54">
        <v>0</v>
      </c>
      <c r="G17" s="54">
        <v>194</v>
      </c>
      <c r="H17" s="54">
        <v>5491</v>
      </c>
      <c r="I17" s="54" t="s">
        <v>1423</v>
      </c>
      <c r="J17" s="54">
        <v>4677</v>
      </c>
      <c r="K17" s="55" t="s">
        <v>1393</v>
      </c>
      <c r="L17" s="55" t="str">
        <f>VLOOKUP([12]Enforcements!$C17,'[12]Trips&amp;Operators'!$C$1:$E$9999,3,FALSE)</f>
        <v>BUTLER</v>
      </c>
      <c r="M17" s="56" t="s">
        <v>1394</v>
      </c>
      <c r="N17" s="55" t="s">
        <v>1431</v>
      </c>
      <c r="O17" s="59" t="str">
        <f t="shared" si="0"/>
        <v>KEEP</v>
      </c>
    </row>
    <row r="18" spans="1:15" x14ac:dyDescent="0.25">
      <c r="A18" s="53">
        <v>42491.647280092591</v>
      </c>
      <c r="B18" s="54" t="s">
        <v>1432</v>
      </c>
      <c r="C18" s="54" t="s">
        <v>1433</v>
      </c>
      <c r="D18" s="54" t="s">
        <v>1390</v>
      </c>
      <c r="E18" s="54" t="s">
        <v>1434</v>
      </c>
      <c r="F18" s="54">
        <v>0</v>
      </c>
      <c r="G18" s="54">
        <v>138</v>
      </c>
      <c r="H18" s="54">
        <v>794</v>
      </c>
      <c r="I18" s="54" t="s">
        <v>1435</v>
      </c>
      <c r="J18" s="54">
        <v>1692</v>
      </c>
      <c r="K18" s="55" t="s">
        <v>1400</v>
      </c>
      <c r="L18" s="55" t="str">
        <f>VLOOKUP([12]Enforcements!$C18,'[12]Trips&amp;Operators'!$C$1:$E$9999,3,FALSE)</f>
        <v>STEWART</v>
      </c>
      <c r="M18" s="56" t="s">
        <v>1401</v>
      </c>
      <c r="N18" s="55" t="s">
        <v>1436</v>
      </c>
      <c r="O18" s="59" t="str">
        <f t="shared" si="0"/>
        <v>KEEP</v>
      </c>
    </row>
    <row r="19" spans="1:15" x14ac:dyDescent="0.25">
      <c r="A19" s="53">
        <v>42491.495370370372</v>
      </c>
      <c r="B19" s="54" t="s">
        <v>1408</v>
      </c>
      <c r="C19" s="54" t="s">
        <v>1437</v>
      </c>
      <c r="D19" s="54" t="s">
        <v>1390</v>
      </c>
      <c r="E19" s="54" t="s">
        <v>1438</v>
      </c>
      <c r="F19" s="54">
        <v>0</v>
      </c>
      <c r="G19" s="54">
        <v>42</v>
      </c>
      <c r="H19" s="54">
        <v>1037</v>
      </c>
      <c r="I19" s="54" t="s">
        <v>1439</v>
      </c>
      <c r="J19" s="54">
        <v>839</v>
      </c>
      <c r="K19" s="55" t="s">
        <v>1393</v>
      </c>
      <c r="L19" s="55" t="str">
        <f>VLOOKUP([12]Enforcements!$C19,'[12]Trips&amp;Operators'!$C$1:$E$9999,3,FALSE)</f>
        <v>ACKERMAN</v>
      </c>
      <c r="M19" s="56" t="s">
        <v>1401</v>
      </c>
      <c r="N19" s="55"/>
      <c r="O19" s="59" t="str">
        <f t="shared" si="0"/>
        <v>KEEP</v>
      </c>
    </row>
    <row r="20" spans="1:15" x14ac:dyDescent="0.25">
      <c r="A20" s="53">
        <v>42491.527743055558</v>
      </c>
      <c r="B20" s="54" t="s">
        <v>1432</v>
      </c>
      <c r="C20" s="54" t="s">
        <v>1440</v>
      </c>
      <c r="D20" s="54" t="s">
        <v>1390</v>
      </c>
      <c r="E20" s="54" t="s">
        <v>1438</v>
      </c>
      <c r="F20" s="54">
        <v>0</v>
      </c>
      <c r="G20" s="54">
        <v>65</v>
      </c>
      <c r="H20" s="54">
        <v>233229</v>
      </c>
      <c r="I20" s="54" t="s">
        <v>1439</v>
      </c>
      <c r="J20" s="54">
        <v>233491</v>
      </c>
      <c r="K20" s="55" t="s">
        <v>1400</v>
      </c>
      <c r="L20" s="55" t="str">
        <f>VLOOKUP([12]Enforcements!$C20,'[12]Trips&amp;Operators'!$C$1:$E$9999,3,FALSE)</f>
        <v>ACKERMAN</v>
      </c>
      <c r="M20" s="56" t="s">
        <v>1401</v>
      </c>
      <c r="N20" s="55"/>
      <c r="O20" s="59" t="str">
        <f t="shared" si="0"/>
        <v>KEEP</v>
      </c>
    </row>
    <row r="21" spans="1:15" x14ac:dyDescent="0.25">
      <c r="A21" s="53">
        <v>42491.597581018519</v>
      </c>
      <c r="B21" s="54" t="s">
        <v>1432</v>
      </c>
      <c r="C21" s="54" t="s">
        <v>1441</v>
      </c>
      <c r="D21" s="54" t="s">
        <v>1390</v>
      </c>
      <c r="E21" s="54" t="s">
        <v>1438</v>
      </c>
      <c r="F21" s="54">
        <v>0</v>
      </c>
      <c r="G21" s="54">
        <v>58</v>
      </c>
      <c r="H21" s="54">
        <v>233270</v>
      </c>
      <c r="I21" s="54" t="s">
        <v>1439</v>
      </c>
      <c r="J21" s="54">
        <v>233491</v>
      </c>
      <c r="K21" s="55" t="s">
        <v>1400</v>
      </c>
      <c r="L21" s="55" t="str">
        <f>VLOOKUP([12]Enforcements!$C21,'[12]Trips&amp;Operators'!$C$1:$E$9999,3,FALSE)</f>
        <v>ACKERMAN</v>
      </c>
      <c r="M21" s="56" t="s">
        <v>1401</v>
      </c>
      <c r="N21" s="55"/>
      <c r="O21" s="59" t="str">
        <f t="shared" si="0"/>
        <v>KEEP</v>
      </c>
    </row>
    <row r="22" spans="1:15" x14ac:dyDescent="0.25">
      <c r="A22" s="53">
        <v>42491.637986111113</v>
      </c>
      <c r="B22" s="54" t="s">
        <v>1408</v>
      </c>
      <c r="C22" s="54" t="s">
        <v>1442</v>
      </c>
      <c r="D22" s="54" t="s">
        <v>1390</v>
      </c>
      <c r="E22" s="54" t="s">
        <v>1438</v>
      </c>
      <c r="F22" s="54">
        <v>0</v>
      </c>
      <c r="G22" s="54">
        <v>43</v>
      </c>
      <c r="H22" s="54">
        <v>130</v>
      </c>
      <c r="I22" s="54" t="s">
        <v>1439</v>
      </c>
      <c r="J22" s="54">
        <v>1</v>
      </c>
      <c r="K22" s="55" t="s">
        <v>1393</v>
      </c>
      <c r="L22" s="55" t="str">
        <f>VLOOKUP([12]Enforcements!$C22,'[12]Trips&amp;Operators'!$C$1:$E$9999,3,FALSE)</f>
        <v>ACKERMAN</v>
      </c>
      <c r="M22" s="56" t="s">
        <v>1401</v>
      </c>
      <c r="N22" s="55"/>
      <c r="O22" s="59" t="str">
        <f t="shared" si="0"/>
        <v>KEEP</v>
      </c>
    </row>
    <row r="23" spans="1:15" x14ac:dyDescent="0.25">
      <c r="A23" s="53">
        <v>42491.709976851853</v>
      </c>
      <c r="B23" s="54" t="s">
        <v>1408</v>
      </c>
      <c r="C23" s="54" t="s">
        <v>1443</v>
      </c>
      <c r="D23" s="54" t="s">
        <v>1390</v>
      </c>
      <c r="E23" s="54" t="s">
        <v>1438</v>
      </c>
      <c r="F23" s="54">
        <v>0</v>
      </c>
      <c r="G23" s="54">
        <v>59</v>
      </c>
      <c r="H23" s="54">
        <v>223</v>
      </c>
      <c r="I23" s="54" t="s">
        <v>1439</v>
      </c>
      <c r="J23" s="54">
        <v>1</v>
      </c>
      <c r="K23" s="55" t="s">
        <v>1393</v>
      </c>
      <c r="L23" s="55" t="str">
        <f>VLOOKUP([12]Enforcements!$C23,'[12]Trips&amp;Operators'!$C$1:$E$9999,3,FALSE)</f>
        <v>ACKERMAN</v>
      </c>
      <c r="M23" s="56" t="s">
        <v>1401</v>
      </c>
      <c r="N23" s="55"/>
      <c r="O23" s="59" t="str">
        <f t="shared" si="0"/>
        <v>KEEP</v>
      </c>
    </row>
    <row r="24" spans="1:15" x14ac:dyDescent="0.25">
      <c r="A24" s="53">
        <v>42491.483634259261</v>
      </c>
      <c r="B24" s="54" t="s">
        <v>1416</v>
      </c>
      <c r="C24" s="54" t="s">
        <v>1444</v>
      </c>
      <c r="D24" s="54" t="s">
        <v>1390</v>
      </c>
      <c r="E24" s="54" t="s">
        <v>1438</v>
      </c>
      <c r="F24" s="54">
        <v>0</v>
      </c>
      <c r="G24" s="54">
        <v>4</v>
      </c>
      <c r="H24" s="54">
        <v>233328</v>
      </c>
      <c r="I24" s="54" t="s">
        <v>1439</v>
      </c>
      <c r="J24" s="54">
        <v>233491</v>
      </c>
      <c r="K24" s="55" t="s">
        <v>1400</v>
      </c>
      <c r="L24" s="55" t="str">
        <f>VLOOKUP([12]Enforcements!$C24,'[12]Trips&amp;Operators'!$C$1:$E$9999,3,FALSE)</f>
        <v>ACKERMAN</v>
      </c>
      <c r="M24" s="56" t="s">
        <v>1401</v>
      </c>
      <c r="N24" s="55"/>
      <c r="O24" s="59" t="str">
        <f t="shared" si="0"/>
        <v>OMIT</v>
      </c>
    </row>
    <row r="25" spans="1:15" x14ac:dyDescent="0.25">
      <c r="A25" s="53">
        <v>42491.522824074076</v>
      </c>
      <c r="B25" s="54" t="s">
        <v>1445</v>
      </c>
      <c r="C25" s="54" t="s">
        <v>1446</v>
      </c>
      <c r="D25" s="54" t="s">
        <v>1390</v>
      </c>
      <c r="E25" s="54" t="s">
        <v>1438</v>
      </c>
      <c r="F25" s="54">
        <v>0</v>
      </c>
      <c r="G25" s="54">
        <v>27</v>
      </c>
      <c r="H25" s="54">
        <v>884</v>
      </c>
      <c r="I25" s="54" t="s">
        <v>1439</v>
      </c>
      <c r="J25" s="54">
        <v>839</v>
      </c>
      <c r="K25" s="55" t="s">
        <v>1393</v>
      </c>
      <c r="L25" s="55" t="str">
        <f>VLOOKUP([12]Enforcements!$C25,'[12]Trips&amp;Operators'!$C$1:$E$9999,3,FALSE)</f>
        <v>ARNOLD</v>
      </c>
      <c r="M25" s="56" t="s">
        <v>1401</v>
      </c>
      <c r="N25" s="55"/>
      <c r="O25" s="59" t="str">
        <f t="shared" si="0"/>
        <v>KEEP</v>
      </c>
    </row>
    <row r="26" spans="1:15" x14ac:dyDescent="0.25">
      <c r="A26" s="53">
        <v>42491.69023148148</v>
      </c>
      <c r="B26" s="54" t="s">
        <v>1425</v>
      </c>
      <c r="C26" s="54" t="s">
        <v>1447</v>
      </c>
      <c r="D26" s="54" t="s">
        <v>1390</v>
      </c>
      <c r="E26" s="54" t="s">
        <v>1438</v>
      </c>
      <c r="F26" s="54">
        <v>0</v>
      </c>
      <c r="G26" s="54">
        <v>47</v>
      </c>
      <c r="H26" s="54">
        <v>160</v>
      </c>
      <c r="I26" s="54" t="s">
        <v>1439</v>
      </c>
      <c r="J26" s="54">
        <v>1</v>
      </c>
      <c r="K26" s="55" t="s">
        <v>1393</v>
      </c>
      <c r="L26" s="55" t="str">
        <f>VLOOKUP([12]Enforcements!$C26,'[12]Trips&amp;Operators'!$C$1:$E$9999,3,FALSE)</f>
        <v>ARNOLD</v>
      </c>
      <c r="M26" s="56" t="s">
        <v>1401</v>
      </c>
      <c r="N26" s="55"/>
      <c r="O26" s="59" t="str">
        <f t="shared" si="0"/>
        <v>KEEP</v>
      </c>
    </row>
    <row r="27" spans="1:15" x14ac:dyDescent="0.25">
      <c r="A27" s="53">
        <v>42491.762997685182</v>
      </c>
      <c r="B27" s="54" t="s">
        <v>1425</v>
      </c>
      <c r="C27" s="54" t="s">
        <v>1426</v>
      </c>
      <c r="D27" s="54" t="s">
        <v>1390</v>
      </c>
      <c r="E27" s="54" t="s">
        <v>1438</v>
      </c>
      <c r="F27" s="54">
        <v>0</v>
      </c>
      <c r="G27" s="54">
        <v>39</v>
      </c>
      <c r="H27" s="54">
        <v>123</v>
      </c>
      <c r="I27" s="54" t="s">
        <v>1439</v>
      </c>
      <c r="J27" s="54">
        <v>1</v>
      </c>
      <c r="K27" s="55" t="s">
        <v>1393</v>
      </c>
      <c r="L27" s="55" t="str">
        <f>VLOOKUP([12]Enforcements!$C27,'[12]Trips&amp;Operators'!$C$1:$E$9999,3,FALSE)</f>
        <v>BONDS</v>
      </c>
      <c r="M27" s="56" t="s">
        <v>1401</v>
      </c>
      <c r="N27" s="55"/>
      <c r="O27" s="59" t="str">
        <f t="shared" si="0"/>
        <v>KEEP</v>
      </c>
    </row>
    <row r="28" spans="1:15" x14ac:dyDescent="0.25">
      <c r="A28" s="53">
        <v>42491.659907407404</v>
      </c>
      <c r="B28" s="54" t="s">
        <v>1448</v>
      </c>
      <c r="C28" s="54" t="s">
        <v>1449</v>
      </c>
      <c r="D28" s="54" t="s">
        <v>1390</v>
      </c>
      <c r="E28" s="54" t="s">
        <v>1438</v>
      </c>
      <c r="F28" s="54">
        <v>0</v>
      </c>
      <c r="G28" s="54">
        <v>13</v>
      </c>
      <c r="H28" s="54">
        <v>858</v>
      </c>
      <c r="I28" s="54" t="s">
        <v>1439</v>
      </c>
      <c r="J28" s="54">
        <v>839</v>
      </c>
      <c r="K28" s="55" t="s">
        <v>1393</v>
      </c>
      <c r="L28" s="55" t="str">
        <f>VLOOKUP([12]Enforcements!$C28,'[12]Trips&amp;Operators'!$C$1:$E$9999,3,FALSE)</f>
        <v>BONDS</v>
      </c>
      <c r="M28" s="56" t="s">
        <v>1401</v>
      </c>
      <c r="N28" s="55"/>
      <c r="O28" s="59" t="str">
        <f t="shared" si="0"/>
        <v>KEEP</v>
      </c>
    </row>
    <row r="29" spans="1:15" x14ac:dyDescent="0.25">
      <c r="A29" s="53">
        <v>42491.691759259258</v>
      </c>
      <c r="B29" s="54" t="s">
        <v>1403</v>
      </c>
      <c r="C29" s="54" t="s">
        <v>1404</v>
      </c>
      <c r="D29" s="54" t="s">
        <v>1390</v>
      </c>
      <c r="E29" s="54" t="s">
        <v>1438</v>
      </c>
      <c r="F29" s="54">
        <v>0</v>
      </c>
      <c r="G29" s="54">
        <v>5</v>
      </c>
      <c r="H29" s="54">
        <v>233340</v>
      </c>
      <c r="I29" s="54" t="s">
        <v>1439</v>
      </c>
      <c r="J29" s="54">
        <v>233491</v>
      </c>
      <c r="K29" s="55" t="s">
        <v>1400</v>
      </c>
      <c r="L29" s="55" t="str">
        <f>VLOOKUP([12]Enforcements!$C29,'[12]Trips&amp;Operators'!$C$1:$E$9999,3,FALSE)</f>
        <v>BRANNON</v>
      </c>
      <c r="M29" s="56" t="s">
        <v>1401</v>
      </c>
      <c r="N29" s="55"/>
      <c r="O29" s="59" t="str">
        <f t="shared" si="0"/>
        <v>OMIT</v>
      </c>
    </row>
    <row r="30" spans="1:15" x14ac:dyDescent="0.25">
      <c r="A30" s="53">
        <v>42491.554560185185</v>
      </c>
      <c r="B30" s="54" t="s">
        <v>1411</v>
      </c>
      <c r="C30" s="54" t="s">
        <v>1450</v>
      </c>
      <c r="D30" s="54" t="s">
        <v>1390</v>
      </c>
      <c r="E30" s="54" t="s">
        <v>1438</v>
      </c>
      <c r="F30" s="54">
        <v>0</v>
      </c>
      <c r="G30" s="54">
        <v>6</v>
      </c>
      <c r="H30" s="54">
        <v>112</v>
      </c>
      <c r="I30" s="54" t="s">
        <v>1439</v>
      </c>
      <c r="J30" s="54">
        <v>1</v>
      </c>
      <c r="K30" s="55" t="s">
        <v>1393</v>
      </c>
      <c r="L30" s="55" t="str">
        <f>VLOOKUP([12]Enforcements!$C30,'[12]Trips&amp;Operators'!$C$1:$E$9999,3,FALSE)</f>
        <v>BRANNON</v>
      </c>
      <c r="M30" s="56" t="s">
        <v>1401</v>
      </c>
      <c r="N30" s="55"/>
      <c r="O30" s="59" t="str">
        <f t="shared" si="0"/>
        <v>OMIT</v>
      </c>
    </row>
    <row r="31" spans="1:15" x14ac:dyDescent="0.25">
      <c r="A31" s="53">
        <v>42491.345671296294</v>
      </c>
      <c r="B31" s="54" t="s">
        <v>1408</v>
      </c>
      <c r="C31" s="54" t="s">
        <v>1410</v>
      </c>
      <c r="D31" s="54" t="s">
        <v>1390</v>
      </c>
      <c r="E31" s="54" t="s">
        <v>1438</v>
      </c>
      <c r="F31" s="54">
        <v>0</v>
      </c>
      <c r="G31" s="54">
        <v>28</v>
      </c>
      <c r="H31" s="54">
        <v>116</v>
      </c>
      <c r="I31" s="54" t="s">
        <v>1439</v>
      </c>
      <c r="J31" s="54">
        <v>1</v>
      </c>
      <c r="K31" s="55" t="s">
        <v>1393</v>
      </c>
      <c r="L31" s="55" t="str">
        <f>VLOOKUP([12]Enforcements!$C31,'[12]Trips&amp;Operators'!$C$1:$E$9999,3,FALSE)</f>
        <v>BUTLER</v>
      </c>
      <c r="M31" s="56" t="s">
        <v>1401</v>
      </c>
      <c r="N31" s="55"/>
      <c r="O31" s="59" t="str">
        <f t="shared" si="0"/>
        <v>KEEP</v>
      </c>
    </row>
    <row r="32" spans="1:15" x14ac:dyDescent="0.25">
      <c r="A32" s="53">
        <v>42491.465092592596</v>
      </c>
      <c r="B32" s="54" t="s">
        <v>1451</v>
      </c>
      <c r="C32" s="54" t="s">
        <v>1452</v>
      </c>
      <c r="D32" s="54" t="s">
        <v>1390</v>
      </c>
      <c r="E32" s="54" t="s">
        <v>1438</v>
      </c>
      <c r="F32" s="54">
        <v>0</v>
      </c>
      <c r="G32" s="54">
        <v>8</v>
      </c>
      <c r="H32" s="54">
        <v>233322</v>
      </c>
      <c r="I32" s="54" t="s">
        <v>1439</v>
      </c>
      <c r="J32" s="54">
        <v>233491</v>
      </c>
      <c r="K32" s="55" t="s">
        <v>1400</v>
      </c>
      <c r="L32" s="55" t="str">
        <f>VLOOKUP([12]Enforcements!$C32,'[12]Trips&amp;Operators'!$C$1:$E$9999,3,FALSE)</f>
        <v>GEBRETEKLE</v>
      </c>
      <c r="M32" s="56" t="s">
        <v>1401</v>
      </c>
      <c r="N32" s="55"/>
      <c r="O32" s="59" t="str">
        <f t="shared" si="0"/>
        <v>OMIT</v>
      </c>
    </row>
    <row r="33" spans="1:15" x14ac:dyDescent="0.25">
      <c r="A33" s="53">
        <v>42491.824490740742</v>
      </c>
      <c r="B33" s="54" t="s">
        <v>1453</v>
      </c>
      <c r="C33" s="54" t="s">
        <v>1454</v>
      </c>
      <c r="D33" s="54" t="s">
        <v>1390</v>
      </c>
      <c r="E33" s="54" t="s">
        <v>1438</v>
      </c>
      <c r="F33" s="54">
        <v>0</v>
      </c>
      <c r="G33" s="54">
        <v>4</v>
      </c>
      <c r="H33" s="54">
        <v>125</v>
      </c>
      <c r="I33" s="54" t="s">
        <v>1439</v>
      </c>
      <c r="J33" s="54">
        <v>1</v>
      </c>
      <c r="K33" s="55" t="s">
        <v>1393</v>
      </c>
      <c r="L33" s="55" t="str">
        <f>VLOOKUP([12]Enforcements!$C33,'[12]Trips&amp;Operators'!$C$1:$E$9999,3,FALSE)</f>
        <v>GEBRETEKLE</v>
      </c>
      <c r="M33" s="56" t="s">
        <v>1401</v>
      </c>
      <c r="N33" s="55"/>
      <c r="O33" s="59" t="str">
        <f t="shared" si="0"/>
        <v>OMIT</v>
      </c>
    </row>
    <row r="34" spans="1:15" x14ac:dyDescent="0.25">
      <c r="A34" s="53">
        <v>42491.897372685184</v>
      </c>
      <c r="B34" s="54" t="s">
        <v>1453</v>
      </c>
      <c r="C34" s="54" t="s">
        <v>1455</v>
      </c>
      <c r="D34" s="54" t="s">
        <v>1390</v>
      </c>
      <c r="E34" s="54" t="s">
        <v>1438</v>
      </c>
      <c r="F34" s="54">
        <v>0</v>
      </c>
      <c r="G34" s="54">
        <v>9</v>
      </c>
      <c r="H34" s="54">
        <v>125</v>
      </c>
      <c r="I34" s="54" t="s">
        <v>1439</v>
      </c>
      <c r="J34" s="54">
        <v>1</v>
      </c>
      <c r="K34" s="55" t="s">
        <v>1393</v>
      </c>
      <c r="L34" s="55" t="str">
        <f>VLOOKUP([12]Enforcements!$C34,'[12]Trips&amp;Operators'!$C$1:$E$9999,3,FALSE)</f>
        <v>HONTZ</v>
      </c>
      <c r="M34" s="56" t="s">
        <v>1401</v>
      </c>
      <c r="N34" s="55"/>
      <c r="O34" s="59" t="str">
        <f t="shared" si="0"/>
        <v>OMIT</v>
      </c>
    </row>
    <row r="35" spans="1:15" x14ac:dyDescent="0.25">
      <c r="A35" s="53">
        <v>42491.941354166665</v>
      </c>
      <c r="B35" s="54" t="s">
        <v>1396</v>
      </c>
      <c r="C35" s="54" t="s">
        <v>1456</v>
      </c>
      <c r="D35" s="54" t="s">
        <v>1390</v>
      </c>
      <c r="E35" s="54" t="s">
        <v>1438</v>
      </c>
      <c r="F35" s="54">
        <v>0</v>
      </c>
      <c r="G35" s="54">
        <v>9</v>
      </c>
      <c r="H35" s="54">
        <v>233429</v>
      </c>
      <c r="I35" s="54" t="s">
        <v>1439</v>
      </c>
      <c r="J35" s="54">
        <v>233491</v>
      </c>
      <c r="K35" s="55" t="s">
        <v>1400</v>
      </c>
      <c r="L35" s="55" t="str">
        <f>VLOOKUP([12]Enforcements!$C35,'[12]Trips&amp;Operators'!$C$1:$E$9999,3,FALSE)</f>
        <v>HONTZ</v>
      </c>
      <c r="M35" s="56" t="s">
        <v>1401</v>
      </c>
      <c r="N35" s="55"/>
      <c r="O35" s="59" t="str">
        <f t="shared" si="0"/>
        <v>OMIT</v>
      </c>
    </row>
    <row r="36" spans="1:15" x14ac:dyDescent="0.25">
      <c r="A36" s="53">
        <v>42491.981111111112</v>
      </c>
      <c r="B36" s="54" t="s">
        <v>1453</v>
      </c>
      <c r="C36" s="54" t="s">
        <v>1457</v>
      </c>
      <c r="D36" s="54" t="s">
        <v>1390</v>
      </c>
      <c r="E36" s="54" t="s">
        <v>1438</v>
      </c>
      <c r="F36" s="54">
        <v>0</v>
      </c>
      <c r="G36" s="54">
        <v>8</v>
      </c>
      <c r="H36" s="54">
        <v>114</v>
      </c>
      <c r="I36" s="54" t="s">
        <v>1439</v>
      </c>
      <c r="J36" s="54">
        <v>1</v>
      </c>
      <c r="K36" s="55" t="s">
        <v>1393</v>
      </c>
      <c r="L36" s="55" t="str">
        <f>VLOOKUP([12]Enforcements!$C36,'[12]Trips&amp;Operators'!$C$1:$E$9999,3,FALSE)</f>
        <v>HONTZ</v>
      </c>
      <c r="M36" s="56" t="s">
        <v>1401</v>
      </c>
      <c r="N36" s="55"/>
      <c r="O36" s="59" t="str">
        <f t="shared" si="0"/>
        <v>OMIT</v>
      </c>
    </row>
    <row r="37" spans="1:15" x14ac:dyDescent="0.25">
      <c r="A37" s="53">
        <v>42492.024629629632</v>
      </c>
      <c r="B37" s="54" t="s">
        <v>1396</v>
      </c>
      <c r="C37" s="54" t="s">
        <v>1458</v>
      </c>
      <c r="D37" s="54" t="s">
        <v>1390</v>
      </c>
      <c r="E37" s="54" t="s">
        <v>1438</v>
      </c>
      <c r="F37" s="54">
        <v>0</v>
      </c>
      <c r="G37" s="54">
        <v>37</v>
      </c>
      <c r="H37" s="54">
        <v>233389</v>
      </c>
      <c r="I37" s="54" t="s">
        <v>1439</v>
      </c>
      <c r="J37" s="54">
        <v>233491</v>
      </c>
      <c r="K37" s="55" t="s">
        <v>1400</v>
      </c>
      <c r="L37" s="55" t="str">
        <f>VLOOKUP([12]Enforcements!$C37,'[12]Trips&amp;Operators'!$C$1:$E$9999,3,FALSE)</f>
        <v>HONTZ</v>
      </c>
      <c r="M37" s="56" t="s">
        <v>1401</v>
      </c>
      <c r="N37" s="55"/>
      <c r="O37" s="59" t="str">
        <f t="shared" si="0"/>
        <v>KEEP</v>
      </c>
    </row>
    <row r="38" spans="1:15" x14ac:dyDescent="0.25">
      <c r="A38" s="53">
        <v>42491.785879629628</v>
      </c>
      <c r="B38" s="54" t="s">
        <v>1408</v>
      </c>
      <c r="C38" s="54" t="s">
        <v>1459</v>
      </c>
      <c r="D38" s="54" t="s">
        <v>1390</v>
      </c>
      <c r="E38" s="54" t="s">
        <v>1438</v>
      </c>
      <c r="F38" s="54">
        <v>0</v>
      </c>
      <c r="G38" s="54">
        <v>7</v>
      </c>
      <c r="H38" s="54">
        <v>147</v>
      </c>
      <c r="I38" s="54" t="s">
        <v>1439</v>
      </c>
      <c r="J38" s="54">
        <v>1</v>
      </c>
      <c r="K38" s="55" t="s">
        <v>1393</v>
      </c>
      <c r="L38" s="55" t="str">
        <f>VLOOKUP([12]Enforcements!$C38,'[12]Trips&amp;Operators'!$C$1:$E$9999,3,FALSE)</f>
        <v>HONTZ</v>
      </c>
      <c r="M38" s="56" t="s">
        <v>1401</v>
      </c>
      <c r="N38" s="55"/>
      <c r="O38" s="59" t="str">
        <f t="shared" si="0"/>
        <v>OMIT</v>
      </c>
    </row>
    <row r="39" spans="1:15" x14ac:dyDescent="0.25">
      <c r="A39" s="53">
        <v>42491.274548611109</v>
      </c>
      <c r="B39" s="54" t="s">
        <v>1396</v>
      </c>
      <c r="C39" s="54" t="s">
        <v>1460</v>
      </c>
      <c r="D39" s="54" t="s">
        <v>1390</v>
      </c>
      <c r="E39" s="54" t="s">
        <v>1438</v>
      </c>
      <c r="F39" s="54">
        <v>0</v>
      </c>
      <c r="G39" s="54">
        <v>9</v>
      </c>
      <c r="H39" s="54">
        <v>233314</v>
      </c>
      <c r="I39" s="54" t="s">
        <v>1439</v>
      </c>
      <c r="J39" s="54">
        <v>233491</v>
      </c>
      <c r="K39" s="55" t="s">
        <v>1400</v>
      </c>
      <c r="L39" s="55" t="str">
        <f>VLOOKUP([12]Enforcements!$C39,'[12]Trips&amp;Operators'!$C$1:$E$9999,3,FALSE)</f>
        <v>JACKSON</v>
      </c>
      <c r="M39" s="56" t="s">
        <v>1401</v>
      </c>
      <c r="N39" s="55"/>
      <c r="O39" s="59" t="str">
        <f t="shared" si="0"/>
        <v>OMIT</v>
      </c>
    </row>
    <row r="40" spans="1:15" x14ac:dyDescent="0.25">
      <c r="A40" s="53">
        <v>42491.34778935185</v>
      </c>
      <c r="B40" s="54" t="s">
        <v>1396</v>
      </c>
      <c r="C40" s="54" t="s">
        <v>1461</v>
      </c>
      <c r="D40" s="54" t="s">
        <v>1390</v>
      </c>
      <c r="E40" s="54" t="s">
        <v>1438</v>
      </c>
      <c r="F40" s="54">
        <v>0</v>
      </c>
      <c r="G40" s="54">
        <v>5</v>
      </c>
      <c r="H40" s="54">
        <v>233410</v>
      </c>
      <c r="I40" s="54" t="s">
        <v>1439</v>
      </c>
      <c r="J40" s="54">
        <v>233491</v>
      </c>
      <c r="K40" s="55" t="s">
        <v>1400</v>
      </c>
      <c r="L40" s="55" t="str">
        <f>VLOOKUP([12]Enforcements!$C40,'[12]Trips&amp;Operators'!$C$1:$E$9999,3,FALSE)</f>
        <v>LEDERHAUSE</v>
      </c>
      <c r="M40" s="56" t="s">
        <v>1401</v>
      </c>
      <c r="N40" s="55"/>
      <c r="O40" s="59" t="str">
        <f t="shared" si="0"/>
        <v>OMIT</v>
      </c>
    </row>
    <row r="41" spans="1:15" x14ac:dyDescent="0.25">
      <c r="A41" s="53">
        <v>42491.460312499999</v>
      </c>
      <c r="B41" s="54" t="s">
        <v>1453</v>
      </c>
      <c r="C41" s="54" t="s">
        <v>1462</v>
      </c>
      <c r="D41" s="54" t="s">
        <v>1390</v>
      </c>
      <c r="E41" s="54" t="s">
        <v>1438</v>
      </c>
      <c r="F41" s="54">
        <v>0</v>
      </c>
      <c r="G41" s="54">
        <v>9</v>
      </c>
      <c r="H41" s="54">
        <v>134</v>
      </c>
      <c r="I41" s="54" t="s">
        <v>1439</v>
      </c>
      <c r="J41" s="54">
        <v>1</v>
      </c>
      <c r="K41" s="55" t="s">
        <v>1393</v>
      </c>
      <c r="L41" s="55" t="str">
        <f>VLOOKUP([12]Enforcements!$C41,'[12]Trips&amp;Operators'!$C$1:$E$9999,3,FALSE)</f>
        <v>LEDERHAUSE</v>
      </c>
      <c r="M41" s="56" t="s">
        <v>1401</v>
      </c>
      <c r="N41" s="55"/>
      <c r="O41" s="59" t="str">
        <f t="shared" si="0"/>
        <v>OMIT</v>
      </c>
    </row>
    <row r="42" spans="1:15" x14ac:dyDescent="0.25">
      <c r="A42" s="53">
        <v>42491.262800925928</v>
      </c>
      <c r="B42" s="54" t="s">
        <v>1411</v>
      </c>
      <c r="C42" s="54" t="s">
        <v>1463</v>
      </c>
      <c r="D42" s="54" t="s">
        <v>1390</v>
      </c>
      <c r="E42" s="54" t="s">
        <v>1438</v>
      </c>
      <c r="F42" s="54">
        <v>0</v>
      </c>
      <c r="G42" s="54">
        <v>5</v>
      </c>
      <c r="H42" s="54">
        <v>130</v>
      </c>
      <c r="I42" s="54" t="s">
        <v>1439</v>
      </c>
      <c r="J42" s="54">
        <v>1</v>
      </c>
      <c r="K42" s="55" t="s">
        <v>1393</v>
      </c>
      <c r="L42" s="55" t="str">
        <f>VLOOKUP([12]Enforcements!$C42,'[12]Trips&amp;Operators'!$C$1:$E$9999,3,FALSE)</f>
        <v>LEDERHAUSE</v>
      </c>
      <c r="M42" s="56" t="s">
        <v>1401</v>
      </c>
      <c r="N42" s="55"/>
      <c r="O42" s="59" t="str">
        <f t="shared" si="0"/>
        <v>OMIT</v>
      </c>
    </row>
    <row r="43" spans="1:15" x14ac:dyDescent="0.25">
      <c r="A43" s="53">
        <v>42491.407870370371</v>
      </c>
      <c r="B43" s="54" t="s">
        <v>1411</v>
      </c>
      <c r="C43" s="54" t="s">
        <v>1464</v>
      </c>
      <c r="D43" s="54" t="s">
        <v>1390</v>
      </c>
      <c r="E43" s="54" t="s">
        <v>1438</v>
      </c>
      <c r="F43" s="54">
        <v>0</v>
      </c>
      <c r="G43" s="54">
        <v>5</v>
      </c>
      <c r="H43" s="54">
        <v>132</v>
      </c>
      <c r="I43" s="54" t="s">
        <v>1439</v>
      </c>
      <c r="J43" s="54">
        <v>1</v>
      </c>
      <c r="K43" s="55" t="s">
        <v>1393</v>
      </c>
      <c r="L43" s="55" t="str">
        <f>VLOOKUP([12]Enforcements!$C43,'[12]Trips&amp;Operators'!$C$1:$E$9999,3,FALSE)</f>
        <v>MALAVE</v>
      </c>
      <c r="M43" s="56" t="s">
        <v>1401</v>
      </c>
      <c r="N43" s="55"/>
      <c r="O43" s="59" t="str">
        <f t="shared" si="0"/>
        <v>OMIT</v>
      </c>
    </row>
    <row r="44" spans="1:15" x14ac:dyDescent="0.25">
      <c r="A44" s="53">
        <v>42491.5703125</v>
      </c>
      <c r="B44" s="54" t="s">
        <v>1396</v>
      </c>
      <c r="C44" s="54" t="s">
        <v>1465</v>
      </c>
      <c r="D44" s="54" t="s">
        <v>1390</v>
      </c>
      <c r="E44" s="54" t="s">
        <v>1438</v>
      </c>
      <c r="F44" s="54">
        <v>0</v>
      </c>
      <c r="G44" s="54">
        <v>5</v>
      </c>
      <c r="H44" s="54">
        <v>233334</v>
      </c>
      <c r="I44" s="54" t="s">
        <v>1439</v>
      </c>
      <c r="J44" s="54">
        <v>233491</v>
      </c>
      <c r="K44" s="55" t="s">
        <v>1400</v>
      </c>
      <c r="L44" s="55" t="str">
        <f>VLOOKUP([12]Enforcements!$C44,'[12]Trips&amp;Operators'!$C$1:$E$9999,3,FALSE)</f>
        <v>MALAVE</v>
      </c>
      <c r="M44" s="56" t="s">
        <v>1401</v>
      </c>
      <c r="N44" s="55"/>
      <c r="O44" s="59" t="str">
        <f t="shared" si="0"/>
        <v>OMIT</v>
      </c>
    </row>
    <row r="45" spans="1:15" x14ac:dyDescent="0.25">
      <c r="A45" s="53">
        <v>42491.639699074076</v>
      </c>
      <c r="B45" s="54" t="s">
        <v>1396</v>
      </c>
      <c r="C45" s="54" t="s">
        <v>1466</v>
      </c>
      <c r="D45" s="54" t="s">
        <v>1390</v>
      </c>
      <c r="E45" s="54" t="s">
        <v>1438</v>
      </c>
      <c r="F45" s="54">
        <v>0</v>
      </c>
      <c r="G45" s="54">
        <v>5</v>
      </c>
      <c r="H45" s="54">
        <v>233328</v>
      </c>
      <c r="I45" s="54" t="s">
        <v>1439</v>
      </c>
      <c r="J45" s="54">
        <v>233491</v>
      </c>
      <c r="K45" s="55" t="s">
        <v>1400</v>
      </c>
      <c r="L45" s="55" t="str">
        <f>VLOOKUP([12]Enforcements!$C45,'[12]Trips&amp;Operators'!$C$1:$E$9999,3,FALSE)</f>
        <v>NELSON</v>
      </c>
      <c r="M45" s="56" t="s">
        <v>1401</v>
      </c>
      <c r="N45" s="55"/>
      <c r="O45" s="59" t="str">
        <f t="shared" si="0"/>
        <v>OMIT</v>
      </c>
    </row>
    <row r="46" spans="1:15" x14ac:dyDescent="0.25">
      <c r="A46" s="53">
        <v>42491.577708333331</v>
      </c>
      <c r="B46" s="54" t="s">
        <v>1413</v>
      </c>
      <c r="C46" s="54" t="s">
        <v>1467</v>
      </c>
      <c r="D46" s="54" t="s">
        <v>1390</v>
      </c>
      <c r="E46" s="54" t="s">
        <v>1438</v>
      </c>
      <c r="F46" s="54">
        <v>0</v>
      </c>
      <c r="G46" s="54">
        <v>46</v>
      </c>
      <c r="H46" s="54">
        <v>136</v>
      </c>
      <c r="I46" s="54" t="s">
        <v>1439</v>
      </c>
      <c r="J46" s="54">
        <v>1</v>
      </c>
      <c r="K46" s="55" t="s">
        <v>1393</v>
      </c>
      <c r="L46" s="55" t="str">
        <f>VLOOKUP([12]Enforcements!$C46,'[12]Trips&amp;Operators'!$C$1:$E$9999,3,FALSE)</f>
        <v>NELSON</v>
      </c>
      <c r="M46" s="56" t="s">
        <v>1401</v>
      </c>
      <c r="N46" s="55"/>
      <c r="O46" s="59" t="str">
        <f t="shared" si="0"/>
        <v>KEEP</v>
      </c>
    </row>
    <row r="47" spans="1:15" x14ac:dyDescent="0.25">
      <c r="A47" s="53">
        <v>42491.650057870371</v>
      </c>
      <c r="B47" s="54" t="s">
        <v>1413</v>
      </c>
      <c r="C47" s="54" t="s">
        <v>1414</v>
      </c>
      <c r="D47" s="54" t="s">
        <v>1390</v>
      </c>
      <c r="E47" s="54" t="s">
        <v>1438</v>
      </c>
      <c r="F47" s="54">
        <v>0</v>
      </c>
      <c r="G47" s="54">
        <v>51</v>
      </c>
      <c r="H47" s="54">
        <v>161</v>
      </c>
      <c r="I47" s="54" t="s">
        <v>1439</v>
      </c>
      <c r="J47" s="54">
        <v>1</v>
      </c>
      <c r="K47" s="55" t="s">
        <v>1393</v>
      </c>
      <c r="L47" s="55" t="str">
        <f>VLOOKUP([12]Enforcements!$C47,'[12]Trips&amp;Operators'!$C$1:$E$9999,3,FALSE)</f>
        <v>STEWART</v>
      </c>
      <c r="M47" s="56" t="s">
        <v>1401</v>
      </c>
      <c r="N47" s="55"/>
      <c r="O47" s="59" t="str">
        <f t="shared" si="0"/>
        <v>KEEP</v>
      </c>
    </row>
    <row r="48" spans="1:15" x14ac:dyDescent="0.25">
      <c r="A48" s="53">
        <v>42491.680810185186</v>
      </c>
      <c r="B48" s="54" t="s">
        <v>1451</v>
      </c>
      <c r="C48" s="54" t="s">
        <v>1468</v>
      </c>
      <c r="D48" s="54" t="s">
        <v>1390</v>
      </c>
      <c r="E48" s="54" t="s">
        <v>1438</v>
      </c>
      <c r="F48" s="54">
        <v>0</v>
      </c>
      <c r="G48" s="54">
        <v>68</v>
      </c>
      <c r="H48" s="54">
        <v>233228</v>
      </c>
      <c r="I48" s="54" t="s">
        <v>1439</v>
      </c>
      <c r="J48" s="54">
        <v>233491</v>
      </c>
      <c r="K48" s="55" t="s">
        <v>1400</v>
      </c>
      <c r="L48" s="55" t="str">
        <f>VLOOKUP([12]Enforcements!$C48,'[12]Trips&amp;Operators'!$C$1:$E$9999,3,FALSE)</f>
        <v>STEWART</v>
      </c>
      <c r="M48" s="56" t="s">
        <v>1401</v>
      </c>
      <c r="N48" s="55"/>
      <c r="O48" s="59" t="str">
        <f t="shared" si="0"/>
        <v>KEEP</v>
      </c>
    </row>
    <row r="49" spans="1:15" x14ac:dyDescent="0.25">
      <c r="A49" s="53">
        <v>42491.754791666666</v>
      </c>
      <c r="B49" s="54" t="s">
        <v>1451</v>
      </c>
      <c r="C49" s="54" t="s">
        <v>1469</v>
      </c>
      <c r="D49" s="54" t="s">
        <v>1390</v>
      </c>
      <c r="E49" s="54" t="s">
        <v>1438</v>
      </c>
      <c r="F49" s="54">
        <v>0</v>
      </c>
      <c r="G49" s="54">
        <v>81</v>
      </c>
      <c r="H49" s="54">
        <v>233176</v>
      </c>
      <c r="I49" s="54" t="s">
        <v>1439</v>
      </c>
      <c r="J49" s="54">
        <v>233491</v>
      </c>
      <c r="K49" s="55" t="s">
        <v>1400</v>
      </c>
      <c r="L49" s="55" t="str">
        <f>VLOOKUP([12]Enforcements!$C49,'[12]Trips&amp;Operators'!$C$1:$E$9999,3,FALSE)</f>
        <v>STEWART</v>
      </c>
      <c r="M49" s="56" t="s">
        <v>1401</v>
      </c>
      <c r="N49" s="55"/>
      <c r="O49" s="59" t="str">
        <f t="shared" si="0"/>
        <v>KEEP</v>
      </c>
    </row>
    <row r="50" spans="1:15" x14ac:dyDescent="0.25">
      <c r="A50" s="53">
        <v>42491.558136574073</v>
      </c>
      <c r="B50" s="54" t="s">
        <v>1416</v>
      </c>
      <c r="C50" s="54" t="s">
        <v>1418</v>
      </c>
      <c r="D50" s="54" t="s">
        <v>1390</v>
      </c>
      <c r="E50" s="54" t="s">
        <v>1438</v>
      </c>
      <c r="F50" s="54">
        <v>0</v>
      </c>
      <c r="G50" s="54">
        <v>9</v>
      </c>
      <c r="H50" s="54">
        <v>233326</v>
      </c>
      <c r="I50" s="54" t="s">
        <v>1439</v>
      </c>
      <c r="J50" s="54">
        <v>233491</v>
      </c>
      <c r="K50" s="55" t="s">
        <v>1400</v>
      </c>
      <c r="L50" s="55" t="str">
        <f>VLOOKUP([12]Enforcements!$C50,'[12]Trips&amp;Operators'!$C$1:$E$9999,3,FALSE)</f>
        <v>STEWART</v>
      </c>
      <c r="M50" s="56" t="s">
        <v>1401</v>
      </c>
      <c r="N50" s="55"/>
      <c r="O50" s="59" t="str">
        <f t="shared" si="0"/>
        <v>OMIT</v>
      </c>
    </row>
    <row r="51" spans="1:15" x14ac:dyDescent="0.25">
      <c r="A51" s="53">
        <v>42491.595972222225</v>
      </c>
      <c r="B51" s="54" t="s">
        <v>1445</v>
      </c>
      <c r="C51" s="54" t="s">
        <v>1470</v>
      </c>
      <c r="D51" s="54" t="s">
        <v>1390</v>
      </c>
      <c r="E51" s="54" t="s">
        <v>1438</v>
      </c>
      <c r="F51" s="54">
        <v>0</v>
      </c>
      <c r="G51" s="54">
        <v>9</v>
      </c>
      <c r="H51" s="54">
        <v>110</v>
      </c>
      <c r="I51" s="54" t="s">
        <v>1439</v>
      </c>
      <c r="J51" s="54">
        <v>1</v>
      </c>
      <c r="K51" s="55" t="s">
        <v>1393</v>
      </c>
      <c r="L51" s="55" t="str">
        <f>VLOOKUP([12]Enforcements!$C51,'[12]Trips&amp;Operators'!$C$1:$E$9999,3,FALSE)</f>
        <v>WEBSTER</v>
      </c>
      <c r="M51" s="56" t="s">
        <v>1401</v>
      </c>
      <c r="N51" s="55"/>
      <c r="O51" s="59" t="str">
        <f t="shared" si="0"/>
        <v>OMIT</v>
      </c>
    </row>
    <row r="52" spans="1:15" x14ac:dyDescent="0.25">
      <c r="A52" s="53">
        <v>42491.701805555553</v>
      </c>
      <c r="B52" s="54" t="s">
        <v>1416</v>
      </c>
      <c r="C52" s="54" t="s">
        <v>1471</v>
      </c>
      <c r="D52" s="54" t="s">
        <v>1390</v>
      </c>
      <c r="E52" s="54" t="s">
        <v>1438</v>
      </c>
      <c r="F52" s="54">
        <v>0</v>
      </c>
      <c r="G52" s="54">
        <v>9</v>
      </c>
      <c r="H52" s="54">
        <v>233336</v>
      </c>
      <c r="I52" s="54" t="s">
        <v>1439</v>
      </c>
      <c r="J52" s="54">
        <v>233491</v>
      </c>
      <c r="K52" s="55" t="s">
        <v>1400</v>
      </c>
      <c r="L52" s="55" t="str">
        <f>VLOOKUP([12]Enforcements!$C52,'[12]Trips&amp;Operators'!$C$1:$E$9999,3,FALSE)</f>
        <v>WEBSTER</v>
      </c>
      <c r="M52" s="56" t="s">
        <v>1401</v>
      </c>
      <c r="N52" s="55"/>
      <c r="O52" s="59" t="str">
        <f t="shared" si="0"/>
        <v>OMIT</v>
      </c>
    </row>
    <row r="53" spans="1:15" x14ac:dyDescent="0.25">
      <c r="A53" s="53">
        <v>42492.046018518522</v>
      </c>
      <c r="B53" s="54" t="s">
        <v>1389</v>
      </c>
      <c r="C53" s="54" t="s">
        <v>1472</v>
      </c>
      <c r="D53" s="54" t="s">
        <v>1390</v>
      </c>
      <c r="E53" s="54" t="s">
        <v>1438</v>
      </c>
      <c r="F53" s="54">
        <v>0</v>
      </c>
      <c r="G53" s="54">
        <v>5</v>
      </c>
      <c r="H53" s="54">
        <v>169</v>
      </c>
      <c r="I53" s="54" t="s">
        <v>1439</v>
      </c>
      <c r="J53" s="54">
        <v>1</v>
      </c>
      <c r="K53" s="55" t="s">
        <v>1393</v>
      </c>
      <c r="L53" s="55" t="str">
        <f>VLOOKUP([12]Enforcements!$C53,'[12]Trips&amp;Operators'!$C$1:$E$9999,3,FALSE)</f>
        <v>WEBSTER</v>
      </c>
      <c r="M53" s="56" t="s">
        <v>1401</v>
      </c>
      <c r="N53" s="55"/>
      <c r="O53" s="59" t="str">
        <f t="shared" si="0"/>
        <v>OMIT</v>
      </c>
    </row>
    <row r="54" spans="1:15" x14ac:dyDescent="0.25">
      <c r="A54" s="53">
        <v>42492.488969907405</v>
      </c>
      <c r="B54" s="54" t="s">
        <v>1408</v>
      </c>
      <c r="C54" s="54" t="s">
        <v>1473</v>
      </c>
      <c r="D54" s="54" t="s">
        <v>1390</v>
      </c>
      <c r="E54" s="54" t="s">
        <v>1398</v>
      </c>
      <c r="F54" s="54">
        <v>580</v>
      </c>
      <c r="G54" s="54">
        <v>639</v>
      </c>
      <c r="H54" s="54">
        <v>57696</v>
      </c>
      <c r="I54" s="54" t="s">
        <v>1399</v>
      </c>
      <c r="J54" s="54">
        <v>58118</v>
      </c>
      <c r="K54" s="55" t="s">
        <v>1400</v>
      </c>
      <c r="L54" s="55" t="str">
        <f>VLOOKUP(C54,'[13]Trips&amp;Operators'!$C$1:$E$9999,3,FALSE)</f>
        <v>DE LA ROSA</v>
      </c>
      <c r="M54" s="56" t="s">
        <v>1401</v>
      </c>
      <c r="N54" s="55"/>
      <c r="O54" s="59" t="str">
        <f t="shared" si="0"/>
        <v>KEEP</v>
      </c>
    </row>
    <row r="55" spans="1:15" x14ac:dyDescent="0.25">
      <c r="A55" s="53">
        <v>42492.541273148148</v>
      </c>
      <c r="B55" s="54" t="s">
        <v>1474</v>
      </c>
      <c r="C55" s="54" t="s">
        <v>1475</v>
      </c>
      <c r="D55" s="54" t="s">
        <v>1390</v>
      </c>
      <c r="E55" s="54" t="s">
        <v>1398</v>
      </c>
      <c r="F55" s="54">
        <v>410</v>
      </c>
      <c r="G55" s="54">
        <v>601</v>
      </c>
      <c r="H55" s="54">
        <v>57362</v>
      </c>
      <c r="I55" s="54" t="s">
        <v>1399</v>
      </c>
      <c r="J55" s="54">
        <v>58783</v>
      </c>
      <c r="K55" s="55" t="s">
        <v>1400</v>
      </c>
      <c r="L55" s="55" t="str">
        <f>VLOOKUP(C55,'[13]Trips&amp;Operators'!$C$1:$E$9999,3,FALSE)</f>
        <v>WEBSTER</v>
      </c>
      <c r="M55" s="56" t="s">
        <v>1401</v>
      </c>
      <c r="N55" s="55"/>
      <c r="O55" s="59" t="str">
        <f t="shared" si="0"/>
        <v>KEEP</v>
      </c>
    </row>
    <row r="56" spans="1:15" x14ac:dyDescent="0.25">
      <c r="A56" s="53">
        <v>42492.290405092594</v>
      </c>
      <c r="B56" s="54" t="s">
        <v>1476</v>
      </c>
      <c r="C56" s="54" t="s">
        <v>1477</v>
      </c>
      <c r="D56" s="54" t="s">
        <v>1390</v>
      </c>
      <c r="E56" s="54" t="s">
        <v>1405</v>
      </c>
      <c r="F56" s="54">
        <v>150</v>
      </c>
      <c r="G56" s="54">
        <v>176</v>
      </c>
      <c r="H56" s="54">
        <v>229255</v>
      </c>
      <c r="I56" s="54" t="s">
        <v>1392</v>
      </c>
      <c r="J56" s="54">
        <v>229055</v>
      </c>
      <c r="K56" s="55" t="s">
        <v>1393</v>
      </c>
      <c r="L56" s="55" t="str">
        <f>VLOOKUP(C56,'[13]Trips&amp;Operators'!$C$1:$E$9999,3,FALSE)</f>
        <v>CHANDLER</v>
      </c>
      <c r="M56" s="56" t="s">
        <v>1401</v>
      </c>
      <c r="N56" s="55"/>
      <c r="O56" s="59" t="str">
        <f t="shared" si="0"/>
        <v>KEEP</v>
      </c>
    </row>
    <row r="57" spans="1:15" x14ac:dyDescent="0.25">
      <c r="A57" s="53">
        <v>42492.303865740738</v>
      </c>
      <c r="B57" s="54" t="s">
        <v>1478</v>
      </c>
      <c r="C57" s="54" t="s">
        <v>1479</v>
      </c>
      <c r="D57" s="54" t="s">
        <v>1390</v>
      </c>
      <c r="E57" s="54" t="s">
        <v>1405</v>
      </c>
      <c r="F57" s="54">
        <v>150</v>
      </c>
      <c r="G57" s="54">
        <v>135</v>
      </c>
      <c r="H57" s="54">
        <v>1641</v>
      </c>
      <c r="I57" s="54" t="s">
        <v>1392</v>
      </c>
      <c r="J57" s="54">
        <v>2096</v>
      </c>
      <c r="K57" s="55" t="s">
        <v>1400</v>
      </c>
      <c r="L57" s="55" t="str">
        <f>VLOOKUP(C57,'[13]Trips&amp;Operators'!$C$1:$E$9999,3,FALSE)</f>
        <v>MALAVE</v>
      </c>
      <c r="M57" s="56" t="s">
        <v>1401</v>
      </c>
      <c r="N57" s="55"/>
      <c r="O57" s="59" t="str">
        <f t="shared" si="0"/>
        <v>KEEP</v>
      </c>
    </row>
    <row r="58" spans="1:15" x14ac:dyDescent="0.25">
      <c r="A58" s="53">
        <v>42492.305231481485</v>
      </c>
      <c r="B58" s="54" t="s">
        <v>1478</v>
      </c>
      <c r="C58" s="54" t="s">
        <v>1479</v>
      </c>
      <c r="D58" s="54" t="s">
        <v>1407</v>
      </c>
      <c r="E58" s="54" t="s">
        <v>1405</v>
      </c>
      <c r="F58" s="54">
        <v>200</v>
      </c>
      <c r="G58" s="54">
        <v>260</v>
      </c>
      <c r="H58" s="54">
        <v>5382</v>
      </c>
      <c r="I58" s="54" t="s">
        <v>1392</v>
      </c>
      <c r="J58" s="54">
        <v>4677</v>
      </c>
      <c r="K58" s="55" t="s">
        <v>1400</v>
      </c>
      <c r="L58" s="55" t="str">
        <f>VLOOKUP(C58,'[13]Trips&amp;Operators'!$C$1:$E$9999,3,FALSE)</f>
        <v>MALAVE</v>
      </c>
      <c r="M58" s="56" t="s">
        <v>1401</v>
      </c>
      <c r="N58" s="55"/>
      <c r="O58" s="59" t="str">
        <f t="shared" si="0"/>
        <v>KEEP</v>
      </c>
    </row>
    <row r="59" spans="1:15" x14ac:dyDescent="0.25">
      <c r="A59" s="53">
        <v>42492.346759259257</v>
      </c>
      <c r="B59" s="54" t="s">
        <v>1480</v>
      </c>
      <c r="C59" s="54" t="s">
        <v>1481</v>
      </c>
      <c r="D59" s="54" t="s">
        <v>1390</v>
      </c>
      <c r="E59" s="54" t="s">
        <v>1405</v>
      </c>
      <c r="F59" s="54">
        <v>150</v>
      </c>
      <c r="G59" s="54">
        <v>334</v>
      </c>
      <c r="H59" s="54">
        <v>229190</v>
      </c>
      <c r="I59" s="54" t="s">
        <v>1392</v>
      </c>
      <c r="J59" s="54">
        <v>230436</v>
      </c>
      <c r="K59" s="55" t="s">
        <v>1400</v>
      </c>
      <c r="L59" s="55" t="str">
        <f>VLOOKUP(C59,'[13]Trips&amp;Operators'!$C$1:$E$9999,3,FALSE)</f>
        <v>CHANDLER</v>
      </c>
      <c r="M59" s="56" t="s">
        <v>1401</v>
      </c>
      <c r="N59" s="55"/>
      <c r="O59" s="59" t="str">
        <f t="shared" si="0"/>
        <v>KEEP</v>
      </c>
    </row>
    <row r="60" spans="1:15" x14ac:dyDescent="0.25">
      <c r="A60" s="53">
        <v>42492.417337962965</v>
      </c>
      <c r="B60" s="54" t="s">
        <v>1416</v>
      </c>
      <c r="C60" s="54" t="s">
        <v>46</v>
      </c>
      <c r="D60" s="54" t="s">
        <v>1390</v>
      </c>
      <c r="E60" s="54" t="s">
        <v>1405</v>
      </c>
      <c r="F60" s="54">
        <v>150</v>
      </c>
      <c r="G60" s="54">
        <v>46</v>
      </c>
      <c r="H60" s="54">
        <v>677</v>
      </c>
      <c r="I60" s="54" t="s">
        <v>1392</v>
      </c>
      <c r="J60" s="54">
        <v>0</v>
      </c>
      <c r="K60" s="55" t="s">
        <v>1400</v>
      </c>
      <c r="L60" s="55" t="str">
        <f>VLOOKUP(C60,'[13]Trips&amp;Operators'!$C$1:$E$9999,3,FALSE)</f>
        <v>SPECTOR</v>
      </c>
      <c r="M60" s="56" t="s">
        <v>1394</v>
      </c>
      <c r="N60" s="55" t="s">
        <v>1482</v>
      </c>
      <c r="O60" s="59" t="str">
        <f t="shared" si="0"/>
        <v>KEEP</v>
      </c>
    </row>
    <row r="61" spans="1:15" x14ac:dyDescent="0.25">
      <c r="A61" s="53">
        <v>42492.417337962965</v>
      </c>
      <c r="B61" s="54" t="s">
        <v>1416</v>
      </c>
      <c r="C61" s="54" t="s">
        <v>46</v>
      </c>
      <c r="D61" s="54" t="s">
        <v>1390</v>
      </c>
      <c r="E61" s="54" t="s">
        <v>1405</v>
      </c>
      <c r="F61" s="54">
        <v>150</v>
      </c>
      <c r="G61" s="54">
        <v>46</v>
      </c>
      <c r="H61" s="54">
        <v>677</v>
      </c>
      <c r="I61" s="54" t="s">
        <v>1392</v>
      </c>
      <c r="J61" s="54">
        <v>0</v>
      </c>
      <c r="K61" s="55" t="s">
        <v>1400</v>
      </c>
      <c r="L61" s="55" t="str">
        <f>VLOOKUP(C61,'[13]Trips&amp;Operators'!$C$1:$E$9999,3,FALSE)</f>
        <v>SPECTOR</v>
      </c>
      <c r="M61" s="56" t="s">
        <v>1394</v>
      </c>
      <c r="N61" s="55" t="s">
        <v>1482</v>
      </c>
      <c r="O61" s="59" t="str">
        <f t="shared" si="0"/>
        <v>KEEP</v>
      </c>
    </row>
    <row r="62" spans="1:15" x14ac:dyDescent="0.25">
      <c r="A62" s="53">
        <v>42492.417407407411</v>
      </c>
      <c r="B62" s="54" t="s">
        <v>1416</v>
      </c>
      <c r="C62" s="54" t="s">
        <v>46</v>
      </c>
      <c r="D62" s="54" t="s">
        <v>1390</v>
      </c>
      <c r="E62" s="54" t="s">
        <v>1405</v>
      </c>
      <c r="F62" s="54">
        <v>150</v>
      </c>
      <c r="G62" s="54">
        <v>59</v>
      </c>
      <c r="H62" s="54">
        <v>688</v>
      </c>
      <c r="I62" s="54" t="s">
        <v>1392</v>
      </c>
      <c r="J62" s="54">
        <v>0</v>
      </c>
      <c r="K62" s="55" t="s">
        <v>1400</v>
      </c>
      <c r="L62" s="55" t="str">
        <f>VLOOKUP(C62,'[13]Trips&amp;Operators'!$C$1:$E$9999,3,FALSE)</f>
        <v>SPECTOR</v>
      </c>
      <c r="M62" s="56" t="s">
        <v>1394</v>
      </c>
      <c r="N62" s="55" t="s">
        <v>1482</v>
      </c>
      <c r="O62" s="59" t="str">
        <f t="shared" si="0"/>
        <v>KEEP</v>
      </c>
    </row>
    <row r="63" spans="1:15" x14ac:dyDescent="0.25">
      <c r="A63" s="53">
        <v>42492.438796296294</v>
      </c>
      <c r="B63" s="54" t="s">
        <v>1483</v>
      </c>
      <c r="C63" s="54" t="s">
        <v>1484</v>
      </c>
      <c r="D63" s="54" t="s">
        <v>1390</v>
      </c>
      <c r="E63" s="54" t="s">
        <v>1405</v>
      </c>
      <c r="F63" s="54">
        <v>450</v>
      </c>
      <c r="G63" s="54">
        <v>438</v>
      </c>
      <c r="H63" s="54">
        <v>17383</v>
      </c>
      <c r="I63" s="54" t="s">
        <v>1392</v>
      </c>
      <c r="J63" s="54">
        <v>15167</v>
      </c>
      <c r="K63" s="55" t="s">
        <v>1393</v>
      </c>
      <c r="L63" s="55" t="str">
        <f>VLOOKUP(C63,'[13]Trips&amp;Operators'!$C$1:$E$9999,3,FALSE)</f>
        <v>MALAVE</v>
      </c>
      <c r="M63" s="56" t="s">
        <v>1401</v>
      </c>
      <c r="N63" s="55"/>
      <c r="O63" s="59" t="str">
        <f t="shared" si="0"/>
        <v>KEEP</v>
      </c>
    </row>
    <row r="64" spans="1:15" x14ac:dyDescent="0.25">
      <c r="A64" s="53">
        <v>42492.462384259263</v>
      </c>
      <c r="B64" s="54" t="s">
        <v>1474</v>
      </c>
      <c r="C64" s="54" t="s">
        <v>1485</v>
      </c>
      <c r="D64" s="54" t="s">
        <v>1390</v>
      </c>
      <c r="E64" s="54" t="s">
        <v>1405</v>
      </c>
      <c r="F64" s="54">
        <v>300</v>
      </c>
      <c r="G64" s="54">
        <v>253</v>
      </c>
      <c r="H64" s="54">
        <v>19737</v>
      </c>
      <c r="I64" s="54" t="s">
        <v>1392</v>
      </c>
      <c r="J64" s="54">
        <v>20338</v>
      </c>
      <c r="K64" s="55" t="s">
        <v>1400</v>
      </c>
      <c r="L64" s="55" t="str">
        <f>VLOOKUP(C64,'[13]Trips&amp;Operators'!$C$1:$E$9999,3,FALSE)</f>
        <v>MALAVE</v>
      </c>
      <c r="M64" s="56" t="s">
        <v>1401</v>
      </c>
      <c r="N64" s="55"/>
      <c r="O64" s="59" t="str">
        <f t="shared" si="0"/>
        <v>KEEP</v>
      </c>
    </row>
    <row r="65" spans="1:15" x14ac:dyDescent="0.25">
      <c r="A65" s="53">
        <v>42492.486296296294</v>
      </c>
      <c r="B65" s="54" t="s">
        <v>1408</v>
      </c>
      <c r="C65" s="54" t="s">
        <v>1473</v>
      </c>
      <c r="D65" s="54" t="s">
        <v>1390</v>
      </c>
      <c r="E65" s="54" t="s">
        <v>1405</v>
      </c>
      <c r="F65" s="54">
        <v>300</v>
      </c>
      <c r="G65" s="54">
        <v>247</v>
      </c>
      <c r="H65" s="54">
        <v>19733</v>
      </c>
      <c r="I65" s="54" t="s">
        <v>1392</v>
      </c>
      <c r="J65" s="54">
        <v>20338</v>
      </c>
      <c r="K65" s="55" t="s">
        <v>1400</v>
      </c>
      <c r="L65" s="55" t="str">
        <f>VLOOKUP(C65,'[13]Trips&amp;Operators'!$C$1:$E$9999,3,FALSE)</f>
        <v>DE LA ROSA</v>
      </c>
      <c r="M65" s="56" t="s">
        <v>1401</v>
      </c>
      <c r="N65" s="55"/>
      <c r="O65" s="59" t="str">
        <f t="shared" si="0"/>
        <v>KEEP</v>
      </c>
    </row>
    <row r="66" spans="1:15" x14ac:dyDescent="0.25">
      <c r="A66" s="53">
        <v>42492.524965277778</v>
      </c>
      <c r="B66" s="54" t="s">
        <v>1478</v>
      </c>
      <c r="C66" s="54" t="s">
        <v>1486</v>
      </c>
      <c r="D66" s="54" t="s">
        <v>1390</v>
      </c>
      <c r="E66" s="54" t="s">
        <v>1405</v>
      </c>
      <c r="F66" s="54">
        <v>300</v>
      </c>
      <c r="G66" s="54">
        <v>271</v>
      </c>
      <c r="H66" s="54">
        <v>20031</v>
      </c>
      <c r="I66" s="54" t="s">
        <v>1392</v>
      </c>
      <c r="J66" s="54">
        <v>20338</v>
      </c>
      <c r="K66" s="55" t="s">
        <v>1400</v>
      </c>
      <c r="L66" s="55" t="str">
        <f>VLOOKUP(C66,'[13]Trips&amp;Operators'!$C$1:$E$9999,3,FALSE)</f>
        <v>YORK</v>
      </c>
      <c r="M66" s="56" t="s">
        <v>1401</v>
      </c>
      <c r="N66" s="55"/>
      <c r="O66" s="59" t="str">
        <f t="shared" si="0"/>
        <v>KEEP</v>
      </c>
    </row>
    <row r="67" spans="1:15" x14ac:dyDescent="0.25">
      <c r="A67" s="53">
        <v>42492.565266203703</v>
      </c>
      <c r="B67" s="54" t="s">
        <v>1483</v>
      </c>
      <c r="C67" s="54" t="s">
        <v>1170</v>
      </c>
      <c r="D67" s="54" t="s">
        <v>1390</v>
      </c>
      <c r="E67" s="54" t="s">
        <v>1405</v>
      </c>
      <c r="F67" s="54">
        <v>450</v>
      </c>
      <c r="G67" s="54">
        <v>434</v>
      </c>
      <c r="H67" s="54">
        <v>192256</v>
      </c>
      <c r="I67" s="54" t="s">
        <v>1392</v>
      </c>
      <c r="J67" s="54">
        <v>191108</v>
      </c>
      <c r="K67" s="55" t="s">
        <v>1393</v>
      </c>
      <c r="L67" s="55" t="str">
        <f>VLOOKUP(C67,'[13]Trips&amp;Operators'!$C$1:$E$9999,3,FALSE)</f>
        <v>YORK</v>
      </c>
      <c r="M67" s="56" t="s">
        <v>1401</v>
      </c>
      <c r="N67" s="55"/>
      <c r="O67" s="59" t="str">
        <f t="shared" ref="O67:O130" si="1">IF(AND(E67="TRACK WARRANT AUTHORITY",G67&lt;10),"OMIT","KEEP")</f>
        <v>KEEP</v>
      </c>
    </row>
    <row r="68" spans="1:15" x14ac:dyDescent="0.25">
      <c r="A68" s="53">
        <v>42492.566018518519</v>
      </c>
      <c r="B68" s="54" t="s">
        <v>1432</v>
      </c>
      <c r="C68" s="54" t="s">
        <v>1487</v>
      </c>
      <c r="D68" s="54" t="s">
        <v>1390</v>
      </c>
      <c r="E68" s="54" t="s">
        <v>1405</v>
      </c>
      <c r="F68" s="54">
        <v>150</v>
      </c>
      <c r="G68" s="54">
        <v>115</v>
      </c>
      <c r="H68" s="54">
        <v>231516</v>
      </c>
      <c r="I68" s="54" t="s">
        <v>1392</v>
      </c>
      <c r="J68" s="54">
        <v>232080</v>
      </c>
      <c r="K68" s="55" t="s">
        <v>1400</v>
      </c>
      <c r="L68" s="55" t="str">
        <f>VLOOKUP(C68,'[13]Trips&amp;Operators'!$C$1:$E$9999,3,FALSE)</f>
        <v>COOLAHAN</v>
      </c>
      <c r="M68" s="56" t="s">
        <v>1401</v>
      </c>
      <c r="N68" s="55"/>
      <c r="O68" s="59" t="str">
        <f t="shared" si="1"/>
        <v>KEEP</v>
      </c>
    </row>
    <row r="69" spans="1:15" x14ac:dyDescent="0.25">
      <c r="A69" s="53">
        <v>42492.596238425926</v>
      </c>
      <c r="B69" s="54" t="s">
        <v>1448</v>
      </c>
      <c r="C69" s="54" t="s">
        <v>1488</v>
      </c>
      <c r="D69" s="54" t="s">
        <v>1407</v>
      </c>
      <c r="E69" s="54" t="s">
        <v>1405</v>
      </c>
      <c r="F69" s="54">
        <v>600</v>
      </c>
      <c r="G69" s="54">
        <v>656</v>
      </c>
      <c r="H69" s="54">
        <v>184153</v>
      </c>
      <c r="I69" s="54" t="s">
        <v>1392</v>
      </c>
      <c r="J69" s="54">
        <v>190834</v>
      </c>
      <c r="K69" s="55" t="s">
        <v>1393</v>
      </c>
      <c r="L69" s="55" t="str">
        <f>VLOOKUP(C69,'[13]Trips&amp;Operators'!$C$1:$E$9999,3,FALSE)</f>
        <v>COOLAHAN</v>
      </c>
      <c r="M69" s="56" t="s">
        <v>1401</v>
      </c>
      <c r="N69" s="55"/>
      <c r="O69" s="59" t="str">
        <f t="shared" si="1"/>
        <v>KEEP</v>
      </c>
    </row>
    <row r="70" spans="1:15" x14ac:dyDescent="0.25">
      <c r="A70" s="53">
        <v>42492.614166666666</v>
      </c>
      <c r="B70" s="54" t="s">
        <v>1448</v>
      </c>
      <c r="C70" s="54" t="s">
        <v>1488</v>
      </c>
      <c r="D70" s="54" t="s">
        <v>1390</v>
      </c>
      <c r="E70" s="54" t="s">
        <v>1405</v>
      </c>
      <c r="F70" s="54">
        <v>450</v>
      </c>
      <c r="G70" s="54">
        <v>462</v>
      </c>
      <c r="H70" s="54">
        <v>17117</v>
      </c>
      <c r="I70" s="54" t="s">
        <v>1392</v>
      </c>
      <c r="J70" s="54">
        <v>15167</v>
      </c>
      <c r="K70" s="55" t="s">
        <v>1393</v>
      </c>
      <c r="L70" s="55" t="str">
        <f>VLOOKUP(C70,'[13]Trips&amp;Operators'!$C$1:$E$9999,3,FALSE)</f>
        <v>COOLAHAN</v>
      </c>
      <c r="M70" s="56" t="s">
        <v>1401</v>
      </c>
      <c r="N70" s="55"/>
      <c r="O70" s="59" t="str">
        <f t="shared" si="1"/>
        <v>KEEP</v>
      </c>
    </row>
    <row r="71" spans="1:15" x14ac:dyDescent="0.25">
      <c r="A71" s="53">
        <v>42492.629652777781</v>
      </c>
      <c r="B71" s="54" t="s">
        <v>1474</v>
      </c>
      <c r="C71" s="54" t="s">
        <v>1489</v>
      </c>
      <c r="D71" s="54" t="s">
        <v>1390</v>
      </c>
      <c r="E71" s="54" t="s">
        <v>1405</v>
      </c>
      <c r="F71" s="54">
        <v>150</v>
      </c>
      <c r="G71" s="54">
        <v>119</v>
      </c>
      <c r="H71" s="54">
        <v>231481</v>
      </c>
      <c r="I71" s="54" t="s">
        <v>1392</v>
      </c>
      <c r="J71" s="54">
        <v>232080</v>
      </c>
      <c r="K71" s="55" t="s">
        <v>1400</v>
      </c>
      <c r="L71" s="55" t="str">
        <f>VLOOKUP(C71,'[13]Trips&amp;Operators'!$C$1:$E$9999,3,FALSE)</f>
        <v>WEBSTER</v>
      </c>
      <c r="M71" s="56" t="s">
        <v>1401</v>
      </c>
      <c r="N71" s="55"/>
      <c r="O71" s="59" t="str">
        <f t="shared" si="1"/>
        <v>KEEP</v>
      </c>
    </row>
    <row r="72" spans="1:15" x14ac:dyDescent="0.25">
      <c r="A72" s="53">
        <v>42492.640960648147</v>
      </c>
      <c r="B72" s="54" t="s">
        <v>1416</v>
      </c>
      <c r="C72" s="54" t="s">
        <v>1490</v>
      </c>
      <c r="D72" s="54" t="s">
        <v>1390</v>
      </c>
      <c r="E72" s="54" t="s">
        <v>1405</v>
      </c>
      <c r="F72" s="54">
        <v>300</v>
      </c>
      <c r="G72" s="54">
        <v>256</v>
      </c>
      <c r="H72" s="54">
        <v>19784</v>
      </c>
      <c r="I72" s="54" t="s">
        <v>1392</v>
      </c>
      <c r="J72" s="54">
        <v>20338</v>
      </c>
      <c r="K72" s="55" t="s">
        <v>1400</v>
      </c>
      <c r="L72" s="55" t="str">
        <f>VLOOKUP(C72,'[13]Trips&amp;Operators'!$C$1:$E$9999,3,FALSE)</f>
        <v>BEAM</v>
      </c>
      <c r="M72" s="56" t="s">
        <v>1401</v>
      </c>
      <c r="N72" s="55"/>
      <c r="O72" s="59" t="str">
        <f t="shared" si="1"/>
        <v>KEEP</v>
      </c>
    </row>
    <row r="73" spans="1:15" x14ac:dyDescent="0.25">
      <c r="A73" s="53">
        <v>42492.681701388887</v>
      </c>
      <c r="B73" s="54" t="s">
        <v>1480</v>
      </c>
      <c r="C73" s="54" t="s">
        <v>1491</v>
      </c>
      <c r="D73" s="54" t="s">
        <v>1390</v>
      </c>
      <c r="E73" s="54" t="s">
        <v>1405</v>
      </c>
      <c r="F73" s="54">
        <v>150</v>
      </c>
      <c r="G73" s="54">
        <v>124</v>
      </c>
      <c r="H73" s="54">
        <v>231545</v>
      </c>
      <c r="I73" s="54" t="s">
        <v>1392</v>
      </c>
      <c r="J73" s="54">
        <v>232107</v>
      </c>
      <c r="K73" s="55" t="s">
        <v>1400</v>
      </c>
      <c r="L73" s="55" t="str">
        <f>VLOOKUP(C73,'[13]Trips&amp;Operators'!$C$1:$E$9999,3,FALSE)</f>
        <v>REBOLETTI</v>
      </c>
      <c r="M73" s="56" t="s">
        <v>1401</v>
      </c>
      <c r="N73" s="55"/>
      <c r="O73" s="59" t="str">
        <f t="shared" si="1"/>
        <v>KEEP</v>
      </c>
    </row>
    <row r="74" spans="1:15" x14ac:dyDescent="0.25">
      <c r="A74" s="53">
        <v>42492.683645833335</v>
      </c>
      <c r="B74" s="54" t="s">
        <v>1474</v>
      </c>
      <c r="C74" s="54" t="s">
        <v>1492</v>
      </c>
      <c r="D74" s="54" t="s">
        <v>1390</v>
      </c>
      <c r="E74" s="54" t="s">
        <v>1405</v>
      </c>
      <c r="F74" s="54">
        <v>200</v>
      </c>
      <c r="G74" s="54">
        <v>230</v>
      </c>
      <c r="H74" s="54">
        <v>26811</v>
      </c>
      <c r="I74" s="54" t="s">
        <v>1392</v>
      </c>
      <c r="J74" s="54">
        <v>27333</v>
      </c>
      <c r="K74" s="55" t="s">
        <v>1400</v>
      </c>
      <c r="L74" s="55" t="str">
        <f>VLOOKUP(C74,'[13]Trips&amp;Operators'!$C$1:$E$9999,3,FALSE)</f>
        <v>WEBSTER</v>
      </c>
      <c r="M74" s="56" t="s">
        <v>1401</v>
      </c>
      <c r="N74" s="55"/>
      <c r="O74" s="59" t="str">
        <f t="shared" si="1"/>
        <v>KEEP</v>
      </c>
    </row>
    <row r="75" spans="1:15" x14ac:dyDescent="0.25">
      <c r="A75" s="53">
        <v>42492.690138888887</v>
      </c>
      <c r="B75" s="54" t="s">
        <v>1478</v>
      </c>
      <c r="C75" s="54" t="s">
        <v>1493</v>
      </c>
      <c r="D75" s="54" t="s">
        <v>1390</v>
      </c>
      <c r="E75" s="54" t="s">
        <v>1405</v>
      </c>
      <c r="F75" s="54">
        <v>350</v>
      </c>
      <c r="G75" s="54">
        <v>392</v>
      </c>
      <c r="H75" s="54">
        <v>223854</v>
      </c>
      <c r="I75" s="54" t="s">
        <v>1392</v>
      </c>
      <c r="J75" s="54">
        <v>224578</v>
      </c>
      <c r="K75" s="55" t="s">
        <v>1400</v>
      </c>
      <c r="L75" s="55" t="str">
        <f>VLOOKUP(C75,'[13]Trips&amp;Operators'!$C$1:$E$9999,3,FALSE)</f>
        <v>YORK</v>
      </c>
      <c r="M75" s="56" t="s">
        <v>1401</v>
      </c>
      <c r="N75" s="55"/>
      <c r="O75" s="59" t="str">
        <f t="shared" si="1"/>
        <v>KEEP</v>
      </c>
    </row>
    <row r="76" spans="1:15" x14ac:dyDescent="0.25">
      <c r="A76" s="53">
        <v>42492.691863425927</v>
      </c>
      <c r="B76" s="54" t="s">
        <v>1432</v>
      </c>
      <c r="C76" s="54" t="s">
        <v>1494</v>
      </c>
      <c r="D76" s="54" t="s">
        <v>1390</v>
      </c>
      <c r="E76" s="54" t="s">
        <v>1405</v>
      </c>
      <c r="F76" s="54">
        <v>300</v>
      </c>
      <c r="G76" s="54">
        <v>307</v>
      </c>
      <c r="H76" s="54">
        <v>20242</v>
      </c>
      <c r="I76" s="54" t="s">
        <v>1392</v>
      </c>
      <c r="J76" s="54">
        <v>20338</v>
      </c>
      <c r="K76" s="55" t="s">
        <v>1400</v>
      </c>
      <c r="L76" s="55" t="str">
        <f>VLOOKUP(C76,'[13]Trips&amp;Operators'!$C$1:$E$9999,3,FALSE)</f>
        <v>CANFIELD</v>
      </c>
      <c r="M76" s="56" t="s">
        <v>1401</v>
      </c>
      <c r="N76" s="55"/>
      <c r="O76" s="59" t="str">
        <f t="shared" si="1"/>
        <v>KEEP</v>
      </c>
    </row>
    <row r="77" spans="1:15" x14ac:dyDescent="0.25">
      <c r="A77" s="53">
        <v>42492.869421296295</v>
      </c>
      <c r="B77" s="54" t="s">
        <v>1420</v>
      </c>
      <c r="C77" s="54" t="s">
        <v>1495</v>
      </c>
      <c r="D77" s="54" t="s">
        <v>1407</v>
      </c>
      <c r="E77" s="54" t="s">
        <v>1405</v>
      </c>
      <c r="F77" s="54">
        <v>600</v>
      </c>
      <c r="G77" s="54">
        <v>654</v>
      </c>
      <c r="H77" s="54">
        <v>123651</v>
      </c>
      <c r="I77" s="54" t="s">
        <v>1392</v>
      </c>
      <c r="J77" s="54">
        <v>119716</v>
      </c>
      <c r="K77" s="55" t="s">
        <v>1400</v>
      </c>
      <c r="L77" s="55" t="str">
        <f>VLOOKUP(C77,'[13]Trips&amp;Operators'!$C$1:$E$9999,3,FALSE)</f>
        <v>STRICKLAND</v>
      </c>
      <c r="M77" s="56" t="s">
        <v>1401</v>
      </c>
      <c r="N77" s="55"/>
      <c r="O77" s="59" t="str">
        <f t="shared" si="1"/>
        <v>KEEP</v>
      </c>
    </row>
    <row r="78" spans="1:15" x14ac:dyDescent="0.25">
      <c r="A78" s="53">
        <v>42492.873645833337</v>
      </c>
      <c r="B78" s="54" t="s">
        <v>1483</v>
      </c>
      <c r="C78" s="54" t="s">
        <v>1496</v>
      </c>
      <c r="D78" s="54" t="s">
        <v>1390</v>
      </c>
      <c r="E78" s="54" t="s">
        <v>1405</v>
      </c>
      <c r="F78" s="54">
        <v>200</v>
      </c>
      <c r="G78" s="54">
        <v>240</v>
      </c>
      <c r="H78" s="54">
        <v>30660</v>
      </c>
      <c r="I78" s="54" t="s">
        <v>1392</v>
      </c>
      <c r="J78" s="54">
        <v>30562</v>
      </c>
      <c r="K78" s="55" t="s">
        <v>1393</v>
      </c>
      <c r="L78" s="55" t="str">
        <f>VLOOKUP(C78,'[13]Trips&amp;Operators'!$C$1:$E$9999,3,FALSE)</f>
        <v>JACKSON</v>
      </c>
      <c r="M78" s="56" t="s">
        <v>1401</v>
      </c>
      <c r="N78" s="55"/>
      <c r="O78" s="59" t="str">
        <f t="shared" si="1"/>
        <v>KEEP</v>
      </c>
    </row>
    <row r="79" spans="1:15" x14ac:dyDescent="0.25">
      <c r="A79" s="53">
        <v>42492.916597222225</v>
      </c>
      <c r="B79" s="54" t="s">
        <v>1448</v>
      </c>
      <c r="C79" s="54" t="s">
        <v>1497</v>
      </c>
      <c r="D79" s="54" t="s">
        <v>1407</v>
      </c>
      <c r="E79" s="54" t="s">
        <v>1405</v>
      </c>
      <c r="F79" s="54">
        <v>200</v>
      </c>
      <c r="G79" s="54">
        <v>253</v>
      </c>
      <c r="H79" s="54">
        <v>27291</v>
      </c>
      <c r="I79" s="54" t="s">
        <v>1392</v>
      </c>
      <c r="J79" s="54">
        <v>30562</v>
      </c>
      <c r="K79" s="55" t="s">
        <v>1393</v>
      </c>
      <c r="L79" s="55" t="str">
        <f>VLOOKUP(C79,'[13]Trips&amp;Operators'!$C$1:$E$9999,3,FALSE)</f>
        <v>STRICKLAND</v>
      </c>
      <c r="M79" s="56" t="s">
        <v>1401</v>
      </c>
      <c r="N79" s="55"/>
      <c r="O79" s="59" t="str">
        <f t="shared" si="1"/>
        <v>KEEP</v>
      </c>
    </row>
    <row r="80" spans="1:15" x14ac:dyDescent="0.25">
      <c r="A80" s="53">
        <v>42492.936307870368</v>
      </c>
      <c r="B80" s="54" t="s">
        <v>1498</v>
      </c>
      <c r="C80" s="54" t="s">
        <v>1499</v>
      </c>
      <c r="D80" s="54" t="s">
        <v>1390</v>
      </c>
      <c r="E80" s="54" t="s">
        <v>1405</v>
      </c>
      <c r="F80" s="54">
        <v>150</v>
      </c>
      <c r="G80" s="54">
        <v>184</v>
      </c>
      <c r="H80" s="54">
        <v>229273</v>
      </c>
      <c r="I80" s="54" t="s">
        <v>1392</v>
      </c>
      <c r="J80" s="54">
        <v>229055</v>
      </c>
      <c r="K80" s="55" t="s">
        <v>1393</v>
      </c>
      <c r="L80" s="55" t="str">
        <f>VLOOKUP(C80,'[13]Trips&amp;Operators'!$C$1:$E$9999,3,FALSE)</f>
        <v>JACKSON</v>
      </c>
      <c r="M80" s="56" t="s">
        <v>1401</v>
      </c>
      <c r="N80" s="55"/>
      <c r="O80" s="59" t="str">
        <f t="shared" si="1"/>
        <v>KEEP</v>
      </c>
    </row>
    <row r="81" spans="1:15" x14ac:dyDescent="0.25">
      <c r="A81" s="53">
        <v>42492.940671296295</v>
      </c>
      <c r="B81" s="54" t="s">
        <v>1408</v>
      </c>
      <c r="C81" s="54" t="s">
        <v>1175</v>
      </c>
      <c r="D81" s="54" t="s">
        <v>1390</v>
      </c>
      <c r="E81" s="54" t="s">
        <v>1405</v>
      </c>
      <c r="F81" s="54">
        <v>350</v>
      </c>
      <c r="G81" s="54">
        <v>372</v>
      </c>
      <c r="H81" s="54">
        <v>224520</v>
      </c>
      <c r="I81" s="54" t="s">
        <v>1392</v>
      </c>
      <c r="J81" s="54">
        <v>224578</v>
      </c>
      <c r="K81" s="55" t="s">
        <v>1400</v>
      </c>
      <c r="L81" s="55" t="str">
        <f>VLOOKUP(C81,'[13]Trips&amp;Operators'!$C$1:$E$9999,3,FALSE)</f>
        <v>STORY</v>
      </c>
      <c r="M81" s="56" t="s">
        <v>1401</v>
      </c>
      <c r="N81" s="55"/>
      <c r="O81" s="59" t="str">
        <f t="shared" si="1"/>
        <v>KEEP</v>
      </c>
    </row>
    <row r="82" spans="1:15" x14ac:dyDescent="0.25">
      <c r="A82" s="53">
        <v>42492.984780092593</v>
      </c>
      <c r="B82" s="54" t="s">
        <v>1500</v>
      </c>
      <c r="C82" s="54" t="s">
        <v>1501</v>
      </c>
      <c r="D82" s="54" t="s">
        <v>1390</v>
      </c>
      <c r="E82" s="54" t="s">
        <v>1405</v>
      </c>
      <c r="F82" s="54">
        <v>300</v>
      </c>
      <c r="G82" s="54">
        <v>253</v>
      </c>
      <c r="H82" s="54">
        <v>19701</v>
      </c>
      <c r="I82" s="54" t="s">
        <v>1392</v>
      </c>
      <c r="J82" s="54">
        <v>20338</v>
      </c>
      <c r="K82" s="55" t="s">
        <v>1400</v>
      </c>
      <c r="L82" s="55" t="str">
        <f>VLOOKUP(C82,'[13]Trips&amp;Operators'!$C$1:$E$9999,3,FALSE)</f>
        <v>JACKSON</v>
      </c>
      <c r="M82" s="56" t="s">
        <v>1401</v>
      </c>
      <c r="N82" s="55"/>
      <c r="O82" s="59" t="str">
        <f t="shared" si="1"/>
        <v>KEEP</v>
      </c>
    </row>
    <row r="83" spans="1:15" x14ac:dyDescent="0.25">
      <c r="A83" s="53">
        <v>42493.024884259263</v>
      </c>
      <c r="B83" s="54" t="s">
        <v>1420</v>
      </c>
      <c r="C83" s="54" t="s">
        <v>1502</v>
      </c>
      <c r="D83" s="54" t="s">
        <v>1390</v>
      </c>
      <c r="E83" s="54" t="s">
        <v>1405</v>
      </c>
      <c r="F83" s="54">
        <v>300</v>
      </c>
      <c r="G83" s="54">
        <v>281</v>
      </c>
      <c r="H83" s="54">
        <v>20119</v>
      </c>
      <c r="I83" s="54" t="s">
        <v>1392</v>
      </c>
      <c r="J83" s="54">
        <v>20338</v>
      </c>
      <c r="K83" s="55" t="s">
        <v>1400</v>
      </c>
      <c r="L83" s="55" t="str">
        <f>VLOOKUP(C83,'[13]Trips&amp;Operators'!$C$1:$E$9999,3,FALSE)</f>
        <v>STRICKLAND</v>
      </c>
      <c r="M83" s="56" t="s">
        <v>1401</v>
      </c>
      <c r="N83" s="55"/>
      <c r="O83" s="59" t="str">
        <f t="shared" si="1"/>
        <v>KEEP</v>
      </c>
    </row>
    <row r="84" spans="1:15" x14ac:dyDescent="0.25">
      <c r="A84" s="53">
        <v>42493.02679398148</v>
      </c>
      <c r="B84" s="54" t="s">
        <v>1420</v>
      </c>
      <c r="C84" s="54" t="s">
        <v>1502</v>
      </c>
      <c r="D84" s="54" t="s">
        <v>1390</v>
      </c>
      <c r="E84" s="54" t="s">
        <v>1405</v>
      </c>
      <c r="F84" s="54">
        <v>200</v>
      </c>
      <c r="G84" s="54">
        <v>227</v>
      </c>
      <c r="H84" s="54">
        <v>27273</v>
      </c>
      <c r="I84" s="54" t="s">
        <v>1392</v>
      </c>
      <c r="J84" s="54">
        <v>27333</v>
      </c>
      <c r="K84" s="55" t="s">
        <v>1400</v>
      </c>
      <c r="L84" s="55" t="str">
        <f>VLOOKUP(C84,'[13]Trips&amp;Operators'!$C$1:$E$9999,3,FALSE)</f>
        <v>STRICKLAND</v>
      </c>
      <c r="M84" s="56" t="s">
        <v>1401</v>
      </c>
      <c r="N84" s="55"/>
      <c r="O84" s="59" t="str">
        <f t="shared" si="1"/>
        <v>KEEP</v>
      </c>
    </row>
    <row r="85" spans="1:15" x14ac:dyDescent="0.25">
      <c r="A85" s="53">
        <v>42493.064375000002</v>
      </c>
      <c r="B85" s="54" t="s">
        <v>1448</v>
      </c>
      <c r="C85" s="54" t="s">
        <v>1503</v>
      </c>
      <c r="D85" s="54" t="s">
        <v>1407</v>
      </c>
      <c r="E85" s="54" t="s">
        <v>1405</v>
      </c>
      <c r="F85" s="54">
        <v>600</v>
      </c>
      <c r="G85" s="54">
        <v>650</v>
      </c>
      <c r="H85" s="54">
        <v>184102</v>
      </c>
      <c r="I85" s="54" t="s">
        <v>1392</v>
      </c>
      <c r="J85" s="54">
        <v>190834</v>
      </c>
      <c r="K85" s="55" t="s">
        <v>1393</v>
      </c>
      <c r="L85" s="55" t="str">
        <f>VLOOKUP(C85,'[13]Trips&amp;Operators'!$C$1:$E$9999,3,FALSE)</f>
        <v>STRICKLAND</v>
      </c>
      <c r="M85" s="56" t="s">
        <v>1401</v>
      </c>
      <c r="N85" s="55"/>
      <c r="O85" s="59" t="str">
        <f t="shared" si="1"/>
        <v>KEEP</v>
      </c>
    </row>
    <row r="86" spans="1:15" x14ac:dyDescent="0.25">
      <c r="A86" s="53">
        <v>42492.251168981478</v>
      </c>
      <c r="B86" s="54" t="s">
        <v>1480</v>
      </c>
      <c r="C86" s="54" t="s">
        <v>43</v>
      </c>
      <c r="D86" s="54" t="s">
        <v>1407</v>
      </c>
      <c r="E86" s="54" t="s">
        <v>1422</v>
      </c>
      <c r="F86" s="54">
        <v>0</v>
      </c>
      <c r="G86" s="54">
        <v>63</v>
      </c>
      <c r="H86" s="54">
        <v>1790</v>
      </c>
      <c r="I86" s="54" t="s">
        <v>1423</v>
      </c>
      <c r="J86" s="54">
        <v>1692</v>
      </c>
      <c r="K86" s="55" t="s">
        <v>1400</v>
      </c>
      <c r="L86" s="55" t="str">
        <f>VLOOKUP(C86,'[13]Trips&amp;Operators'!$C$1:$E$9999,3,FALSE)</f>
        <v>CHANDLER</v>
      </c>
      <c r="M86" s="56" t="s">
        <v>1401</v>
      </c>
      <c r="N86" s="55" t="s">
        <v>1504</v>
      </c>
      <c r="O86" s="59" t="str">
        <f t="shared" si="1"/>
        <v>KEEP</v>
      </c>
    </row>
    <row r="87" spans="1:15" x14ac:dyDescent="0.25">
      <c r="A87" s="53">
        <v>42492.416122685187</v>
      </c>
      <c r="B87" s="54" t="s">
        <v>1483</v>
      </c>
      <c r="C87" s="54" t="s">
        <v>1484</v>
      </c>
      <c r="D87" s="54" t="s">
        <v>1390</v>
      </c>
      <c r="E87" s="54" t="s">
        <v>1422</v>
      </c>
      <c r="F87" s="54">
        <v>0</v>
      </c>
      <c r="G87" s="54">
        <v>430</v>
      </c>
      <c r="H87" s="54">
        <v>223700</v>
      </c>
      <c r="I87" s="54" t="s">
        <v>1423</v>
      </c>
      <c r="J87" s="54">
        <v>219875</v>
      </c>
      <c r="K87" s="55" t="s">
        <v>1393</v>
      </c>
      <c r="L87" s="55" t="str">
        <f>VLOOKUP(C87,'[13]Trips&amp;Operators'!$C$1:$E$9999,3,FALSE)</f>
        <v>MALAVE</v>
      </c>
      <c r="M87" s="56" t="s">
        <v>1394</v>
      </c>
      <c r="N87" s="55" t="s">
        <v>183</v>
      </c>
      <c r="O87" s="59" t="str">
        <f t="shared" si="1"/>
        <v>KEEP</v>
      </c>
    </row>
    <row r="88" spans="1:15" x14ac:dyDescent="0.25">
      <c r="A88" s="53">
        <v>42492.416250000002</v>
      </c>
      <c r="B88" s="54" t="s">
        <v>1480</v>
      </c>
      <c r="C88" s="54" t="s">
        <v>1505</v>
      </c>
      <c r="D88" s="54" t="s">
        <v>1390</v>
      </c>
      <c r="E88" s="54" t="s">
        <v>1422</v>
      </c>
      <c r="F88" s="54">
        <v>0</v>
      </c>
      <c r="G88" s="54">
        <v>702</v>
      </c>
      <c r="H88" s="54">
        <v>167153</v>
      </c>
      <c r="I88" s="54" t="s">
        <v>1423</v>
      </c>
      <c r="J88" s="54">
        <v>168003</v>
      </c>
      <c r="K88" s="55" t="s">
        <v>1400</v>
      </c>
      <c r="L88" s="55" t="str">
        <f>VLOOKUP(C88,'[13]Trips&amp;Operators'!$C$1:$E$9999,3,FALSE)</f>
        <v>CHANDLER</v>
      </c>
      <c r="M88" s="56" t="s">
        <v>1394</v>
      </c>
      <c r="N88" s="55" t="s">
        <v>183</v>
      </c>
      <c r="O88" s="59" t="str">
        <f t="shared" si="1"/>
        <v>KEEP</v>
      </c>
    </row>
    <row r="89" spans="1:15" x14ac:dyDescent="0.25">
      <c r="A89" s="53">
        <v>42492.418692129628</v>
      </c>
      <c r="B89" s="54" t="s">
        <v>1483</v>
      </c>
      <c r="C89" s="54" t="s">
        <v>1484</v>
      </c>
      <c r="D89" s="54" t="s">
        <v>1390</v>
      </c>
      <c r="E89" s="54" t="s">
        <v>1422</v>
      </c>
      <c r="F89" s="54">
        <v>0</v>
      </c>
      <c r="G89" s="54">
        <v>456</v>
      </c>
      <c r="H89" s="54">
        <v>195162</v>
      </c>
      <c r="I89" s="54" t="s">
        <v>1423</v>
      </c>
      <c r="J89" s="54">
        <v>191723</v>
      </c>
      <c r="K89" s="55" t="s">
        <v>1393</v>
      </c>
      <c r="L89" s="55" t="str">
        <f>VLOOKUP(C89,'[13]Trips&amp;Operators'!$C$1:$E$9999,3,FALSE)</f>
        <v>MALAVE</v>
      </c>
      <c r="M89" s="56" t="s">
        <v>1401</v>
      </c>
      <c r="N89" s="55" t="s">
        <v>1427</v>
      </c>
      <c r="O89" s="59" t="str">
        <f t="shared" si="1"/>
        <v>KEEP</v>
      </c>
    </row>
    <row r="90" spans="1:15" x14ac:dyDescent="0.25">
      <c r="A90" s="53">
        <v>42492.501134259262</v>
      </c>
      <c r="B90" s="54" t="s">
        <v>1506</v>
      </c>
      <c r="C90" s="54" t="s">
        <v>49</v>
      </c>
      <c r="D90" s="54" t="s">
        <v>1390</v>
      </c>
      <c r="E90" s="54" t="s">
        <v>1422</v>
      </c>
      <c r="F90" s="54">
        <v>0</v>
      </c>
      <c r="G90" s="54">
        <v>623</v>
      </c>
      <c r="H90" s="54">
        <v>195788</v>
      </c>
      <c r="I90" s="54" t="s">
        <v>1423</v>
      </c>
      <c r="J90" s="54">
        <v>191723</v>
      </c>
      <c r="K90" s="55" t="s">
        <v>1393</v>
      </c>
      <c r="L90" s="55" t="str">
        <f>VLOOKUP(C90,'[13]Trips&amp;Operators'!$C$1:$E$9999,3,FALSE)</f>
        <v>MALAVE</v>
      </c>
      <c r="M90" s="56" t="s">
        <v>1401</v>
      </c>
      <c r="N90" s="55" t="s">
        <v>1427</v>
      </c>
      <c r="O90" s="59" t="str">
        <f t="shared" si="1"/>
        <v>KEEP</v>
      </c>
    </row>
    <row r="91" spans="1:15" x14ac:dyDescent="0.25">
      <c r="A91" s="53">
        <v>42492.870636574073</v>
      </c>
      <c r="B91" s="54" t="s">
        <v>1483</v>
      </c>
      <c r="C91" s="54" t="s">
        <v>1496</v>
      </c>
      <c r="D91" s="54" t="s">
        <v>1390</v>
      </c>
      <c r="E91" s="54" t="s">
        <v>1422</v>
      </c>
      <c r="F91" s="54">
        <v>0</v>
      </c>
      <c r="G91" s="54">
        <v>404</v>
      </c>
      <c r="H91" s="54">
        <v>39102</v>
      </c>
      <c r="I91" s="54" t="s">
        <v>1423</v>
      </c>
      <c r="J91" s="54">
        <v>38656</v>
      </c>
      <c r="K91" s="55" t="s">
        <v>1393</v>
      </c>
      <c r="L91" s="55" t="str">
        <f>VLOOKUP(C91,'[13]Trips&amp;Operators'!$C$1:$E$9999,3,FALSE)</f>
        <v>JACKSON</v>
      </c>
      <c r="M91" s="56" t="s">
        <v>1394</v>
      </c>
      <c r="N91" s="55" t="s">
        <v>1507</v>
      </c>
      <c r="O91" s="59" t="str">
        <f t="shared" si="1"/>
        <v>KEEP</v>
      </c>
    </row>
    <row r="92" spans="1:15" x14ac:dyDescent="0.25">
      <c r="A92" s="53">
        <v>42492.213946759257</v>
      </c>
      <c r="B92" s="54" t="s">
        <v>1432</v>
      </c>
      <c r="C92" s="54" t="s">
        <v>1508</v>
      </c>
      <c r="D92" s="54" t="s">
        <v>1390</v>
      </c>
      <c r="E92" s="54" t="s">
        <v>1438</v>
      </c>
      <c r="F92" s="54">
        <v>0</v>
      </c>
      <c r="G92" s="54">
        <v>5</v>
      </c>
      <c r="H92" s="54">
        <v>233324</v>
      </c>
      <c r="I92" s="54" t="s">
        <v>1439</v>
      </c>
      <c r="J92" s="54">
        <v>233491</v>
      </c>
      <c r="K92" s="55" t="s">
        <v>1400</v>
      </c>
      <c r="L92" s="55" t="str">
        <f>VLOOKUP(C92,'[13]Trips&amp;Operators'!$C$1:$E$9999,3,FALSE)</f>
        <v>DE LA ROSA</v>
      </c>
      <c r="M92" s="56" t="s">
        <v>1401</v>
      </c>
      <c r="N92" s="55"/>
      <c r="O92" s="59" t="str">
        <f t="shared" si="1"/>
        <v>OMIT</v>
      </c>
    </row>
    <row r="93" spans="1:15" x14ac:dyDescent="0.25">
      <c r="A93" s="53">
        <v>42492.243472222224</v>
      </c>
      <c r="B93" s="54" t="s">
        <v>1451</v>
      </c>
      <c r="C93" s="54" t="s">
        <v>1509</v>
      </c>
      <c r="D93" s="54" t="s">
        <v>1390</v>
      </c>
      <c r="E93" s="54" t="s">
        <v>1438</v>
      </c>
      <c r="F93" s="54">
        <v>0</v>
      </c>
      <c r="G93" s="54">
        <v>8</v>
      </c>
      <c r="H93" s="54">
        <v>233338</v>
      </c>
      <c r="I93" s="54" t="s">
        <v>1439</v>
      </c>
      <c r="J93" s="54">
        <v>233491</v>
      </c>
      <c r="K93" s="55" t="s">
        <v>1400</v>
      </c>
      <c r="L93" s="55" t="str">
        <f>VLOOKUP(C93,'[13]Trips&amp;Operators'!$C$1:$E$9999,3,FALSE)</f>
        <v>LEVIN</v>
      </c>
      <c r="M93" s="56" t="s">
        <v>1401</v>
      </c>
      <c r="N93" s="55"/>
      <c r="O93" s="59" t="str">
        <f t="shared" si="1"/>
        <v>OMIT</v>
      </c>
    </row>
    <row r="94" spans="1:15" x14ac:dyDescent="0.25">
      <c r="A94" s="53">
        <v>42492.278761574074</v>
      </c>
      <c r="B94" s="54" t="s">
        <v>1480</v>
      </c>
      <c r="C94" s="54" t="s">
        <v>43</v>
      </c>
      <c r="D94" s="54" t="s">
        <v>1390</v>
      </c>
      <c r="E94" s="54" t="s">
        <v>1438</v>
      </c>
      <c r="F94" s="54">
        <v>0</v>
      </c>
      <c r="G94" s="54">
        <v>62</v>
      </c>
      <c r="H94" s="54">
        <v>233238</v>
      </c>
      <c r="I94" s="54" t="s">
        <v>1439</v>
      </c>
      <c r="J94" s="54">
        <v>233491</v>
      </c>
      <c r="K94" s="55" t="s">
        <v>1400</v>
      </c>
      <c r="L94" s="55" t="str">
        <f>VLOOKUP(C94,'[13]Trips&amp;Operators'!$C$1:$E$9999,3,FALSE)</f>
        <v>CHANDLER</v>
      </c>
      <c r="M94" s="56" t="s">
        <v>1401</v>
      </c>
      <c r="N94" s="55"/>
      <c r="O94" s="59" t="str">
        <f t="shared" si="1"/>
        <v>KEEP</v>
      </c>
    </row>
    <row r="95" spans="1:15" x14ac:dyDescent="0.25">
      <c r="A95" s="53">
        <v>42492.285775462966</v>
      </c>
      <c r="B95" s="54" t="s">
        <v>1432</v>
      </c>
      <c r="C95" s="54" t="s">
        <v>1510</v>
      </c>
      <c r="D95" s="54" t="s">
        <v>1390</v>
      </c>
      <c r="E95" s="54" t="s">
        <v>1438</v>
      </c>
      <c r="F95" s="54">
        <v>0</v>
      </c>
      <c r="G95" s="54">
        <v>6</v>
      </c>
      <c r="H95" s="54">
        <v>233329</v>
      </c>
      <c r="I95" s="54" t="s">
        <v>1439</v>
      </c>
      <c r="J95" s="54">
        <v>233491</v>
      </c>
      <c r="K95" s="55" t="s">
        <v>1400</v>
      </c>
      <c r="L95" s="55" t="str">
        <f>VLOOKUP(C95,'[13]Trips&amp;Operators'!$C$1:$E$9999,3,FALSE)</f>
        <v>DE LA ROSA</v>
      </c>
      <c r="M95" s="56" t="s">
        <v>1401</v>
      </c>
      <c r="N95" s="55"/>
      <c r="O95" s="59" t="str">
        <f t="shared" si="1"/>
        <v>OMIT</v>
      </c>
    </row>
    <row r="96" spans="1:15" x14ac:dyDescent="0.25">
      <c r="A96" s="53">
        <v>42492.297037037039</v>
      </c>
      <c r="B96" s="54" t="s">
        <v>1511</v>
      </c>
      <c r="C96" s="54" t="s">
        <v>1512</v>
      </c>
      <c r="D96" s="54" t="s">
        <v>1390</v>
      </c>
      <c r="E96" s="54" t="s">
        <v>1438</v>
      </c>
      <c r="F96" s="54">
        <v>0</v>
      </c>
      <c r="G96" s="54">
        <v>7</v>
      </c>
      <c r="H96" s="54">
        <v>119</v>
      </c>
      <c r="I96" s="54" t="s">
        <v>1439</v>
      </c>
      <c r="J96" s="54">
        <v>1</v>
      </c>
      <c r="K96" s="55" t="s">
        <v>1393</v>
      </c>
      <c r="L96" s="55" t="str">
        <f>VLOOKUP(C96,'[13]Trips&amp;Operators'!$C$1:$E$9999,3,FALSE)</f>
        <v>MALAVE</v>
      </c>
      <c r="M96" s="56" t="s">
        <v>1401</v>
      </c>
      <c r="N96" s="55"/>
      <c r="O96" s="59" t="str">
        <f t="shared" si="1"/>
        <v>OMIT</v>
      </c>
    </row>
    <row r="97" spans="1:15" x14ac:dyDescent="0.25">
      <c r="A97" s="53">
        <v>42492.326006944444</v>
      </c>
      <c r="B97" s="54" t="s">
        <v>1408</v>
      </c>
      <c r="C97" s="54" t="s">
        <v>1513</v>
      </c>
      <c r="D97" s="54" t="s">
        <v>1390</v>
      </c>
      <c r="E97" s="54" t="s">
        <v>1438</v>
      </c>
      <c r="F97" s="54">
        <v>0</v>
      </c>
      <c r="G97" s="54">
        <v>6</v>
      </c>
      <c r="H97" s="54">
        <v>116</v>
      </c>
      <c r="I97" s="54" t="s">
        <v>1439</v>
      </c>
      <c r="J97" s="54">
        <v>1</v>
      </c>
      <c r="K97" s="55" t="s">
        <v>1393</v>
      </c>
      <c r="L97" s="55" t="str">
        <f>VLOOKUP(C97,'[13]Trips&amp;Operators'!$C$1:$E$9999,3,FALSE)</f>
        <v>DE LA ROSA</v>
      </c>
      <c r="M97" s="56" t="s">
        <v>1401</v>
      </c>
      <c r="N97" s="55"/>
      <c r="O97" s="59" t="str">
        <f t="shared" si="1"/>
        <v>OMIT</v>
      </c>
    </row>
    <row r="98" spans="1:15" x14ac:dyDescent="0.25">
      <c r="A98" s="53">
        <v>42492.33761574074</v>
      </c>
      <c r="B98" s="54" t="s">
        <v>1474</v>
      </c>
      <c r="C98" s="54" t="s">
        <v>1514</v>
      </c>
      <c r="D98" s="54" t="s">
        <v>1390</v>
      </c>
      <c r="E98" s="54" t="s">
        <v>1438</v>
      </c>
      <c r="F98" s="54">
        <v>0</v>
      </c>
      <c r="G98" s="54">
        <v>7</v>
      </c>
      <c r="H98" s="54">
        <v>233330</v>
      </c>
      <c r="I98" s="54" t="s">
        <v>1439</v>
      </c>
      <c r="J98" s="54">
        <v>233491</v>
      </c>
      <c r="K98" s="55" t="s">
        <v>1400</v>
      </c>
      <c r="L98" s="55" t="str">
        <f>VLOOKUP(C98,'[13]Trips&amp;Operators'!$C$1:$E$9999,3,FALSE)</f>
        <v>BRUDER</v>
      </c>
      <c r="M98" s="56" t="s">
        <v>1401</v>
      </c>
      <c r="N98" s="55"/>
      <c r="O98" s="59" t="str">
        <f t="shared" si="1"/>
        <v>OMIT</v>
      </c>
    </row>
    <row r="99" spans="1:15" x14ac:dyDescent="0.25">
      <c r="A99" s="53">
        <v>42492.348136574074</v>
      </c>
      <c r="B99" s="54" t="s">
        <v>1480</v>
      </c>
      <c r="C99" s="54" t="s">
        <v>1481</v>
      </c>
      <c r="D99" s="54" t="s">
        <v>1390</v>
      </c>
      <c r="E99" s="54" t="s">
        <v>1438</v>
      </c>
      <c r="F99" s="54">
        <v>0</v>
      </c>
      <c r="G99" s="54">
        <v>52</v>
      </c>
      <c r="H99" s="54">
        <v>233263</v>
      </c>
      <c r="I99" s="54" t="s">
        <v>1439</v>
      </c>
      <c r="J99" s="54">
        <v>233491</v>
      </c>
      <c r="K99" s="55" t="s">
        <v>1400</v>
      </c>
      <c r="L99" s="55" t="str">
        <f>VLOOKUP(C99,'[13]Trips&amp;Operators'!$C$1:$E$9999,3,FALSE)</f>
        <v>CHANDLER</v>
      </c>
      <c r="M99" s="56" t="s">
        <v>1401</v>
      </c>
      <c r="N99" s="55"/>
      <c r="O99" s="59" t="str">
        <f t="shared" si="1"/>
        <v>KEEP</v>
      </c>
    </row>
    <row r="100" spans="1:15" x14ac:dyDescent="0.25">
      <c r="A100" s="53">
        <v>42492.366377314815</v>
      </c>
      <c r="B100" s="54" t="s">
        <v>1483</v>
      </c>
      <c r="C100" s="54" t="s">
        <v>1515</v>
      </c>
      <c r="D100" s="54" t="s">
        <v>1390</v>
      </c>
      <c r="E100" s="54" t="s">
        <v>1438</v>
      </c>
      <c r="F100" s="54">
        <v>0</v>
      </c>
      <c r="G100" s="54">
        <v>9</v>
      </c>
      <c r="H100" s="54">
        <v>94</v>
      </c>
      <c r="I100" s="54" t="s">
        <v>1439</v>
      </c>
      <c r="J100" s="54">
        <v>1</v>
      </c>
      <c r="K100" s="55" t="s">
        <v>1393</v>
      </c>
      <c r="L100" s="55" t="str">
        <f>VLOOKUP(C100,'[13]Trips&amp;Operators'!$C$1:$E$9999,3,FALSE)</f>
        <v>MALAVE</v>
      </c>
      <c r="M100" s="56" t="s">
        <v>1401</v>
      </c>
      <c r="N100" s="55"/>
      <c r="O100" s="59" t="str">
        <f t="shared" si="1"/>
        <v>OMIT</v>
      </c>
    </row>
    <row r="101" spans="1:15" x14ac:dyDescent="0.25">
      <c r="A101" s="53">
        <v>42492.368981481479</v>
      </c>
      <c r="B101" s="54" t="s">
        <v>1416</v>
      </c>
      <c r="C101" s="54" t="s">
        <v>1516</v>
      </c>
      <c r="D101" s="54" t="s">
        <v>1390</v>
      </c>
      <c r="E101" s="54" t="s">
        <v>1438</v>
      </c>
      <c r="F101" s="54">
        <v>0</v>
      </c>
      <c r="G101" s="54">
        <v>65</v>
      </c>
      <c r="H101" s="54">
        <v>233287</v>
      </c>
      <c r="I101" s="54" t="s">
        <v>1439</v>
      </c>
      <c r="J101" s="54">
        <v>233491</v>
      </c>
      <c r="K101" s="55" t="s">
        <v>1400</v>
      </c>
      <c r="L101" s="55" t="str">
        <f>VLOOKUP(C101,'[13]Trips&amp;Operators'!$C$1:$E$9999,3,FALSE)</f>
        <v>SPECTOR</v>
      </c>
      <c r="M101" s="56" t="s">
        <v>1401</v>
      </c>
      <c r="N101" s="55"/>
      <c r="O101" s="59" t="str">
        <f t="shared" si="1"/>
        <v>KEEP</v>
      </c>
    </row>
    <row r="102" spans="1:15" x14ac:dyDescent="0.25">
      <c r="A102" s="53">
        <v>42492.377384259256</v>
      </c>
      <c r="B102" s="54" t="s">
        <v>1474</v>
      </c>
      <c r="C102" s="54" t="s">
        <v>1514</v>
      </c>
      <c r="D102" s="54" t="s">
        <v>1390</v>
      </c>
      <c r="E102" s="54" t="s">
        <v>1438</v>
      </c>
      <c r="F102" s="54">
        <v>0</v>
      </c>
      <c r="G102" s="54">
        <v>8</v>
      </c>
      <c r="H102" s="54">
        <v>123</v>
      </c>
      <c r="I102" s="54" t="s">
        <v>1439</v>
      </c>
      <c r="J102" s="54">
        <v>1</v>
      </c>
      <c r="K102" s="55" t="s">
        <v>1393</v>
      </c>
      <c r="L102" s="55" t="str">
        <f>VLOOKUP(C102,'[13]Trips&amp;Operators'!$C$1:$E$9999,3,FALSE)</f>
        <v>BRUDER</v>
      </c>
      <c r="M102" s="56" t="s">
        <v>1401</v>
      </c>
      <c r="N102" s="55"/>
      <c r="O102" s="59" t="str">
        <f t="shared" si="1"/>
        <v>OMIT</v>
      </c>
    </row>
    <row r="103" spans="1:15" x14ac:dyDescent="0.25">
      <c r="A103" s="53">
        <v>42492.378761574073</v>
      </c>
      <c r="B103" s="54" t="s">
        <v>1428</v>
      </c>
      <c r="C103" s="54" t="s">
        <v>1517</v>
      </c>
      <c r="D103" s="54" t="s">
        <v>1390</v>
      </c>
      <c r="E103" s="54" t="s">
        <v>1438</v>
      </c>
      <c r="F103" s="54">
        <v>0</v>
      </c>
      <c r="G103" s="54">
        <v>4</v>
      </c>
      <c r="H103" s="54">
        <v>233341</v>
      </c>
      <c r="I103" s="54" t="s">
        <v>1439</v>
      </c>
      <c r="J103" s="54">
        <v>233491</v>
      </c>
      <c r="K103" s="55" t="s">
        <v>1400</v>
      </c>
      <c r="L103" s="55" t="str">
        <f>VLOOKUP(C103,'[13]Trips&amp;Operators'!$C$1:$E$9999,3,FALSE)</f>
        <v>NEWELL</v>
      </c>
      <c r="M103" s="56" t="s">
        <v>1401</v>
      </c>
      <c r="N103" s="55"/>
      <c r="O103" s="59" t="str">
        <f t="shared" si="1"/>
        <v>OMIT</v>
      </c>
    </row>
    <row r="104" spans="1:15" x14ac:dyDescent="0.25">
      <c r="A104" s="53">
        <v>42492.410590277781</v>
      </c>
      <c r="B104" s="54" t="s">
        <v>1474</v>
      </c>
      <c r="C104" s="54" t="s">
        <v>1518</v>
      </c>
      <c r="D104" s="54" t="s">
        <v>1390</v>
      </c>
      <c r="E104" s="54" t="s">
        <v>1438</v>
      </c>
      <c r="F104" s="54">
        <v>0</v>
      </c>
      <c r="G104" s="54">
        <v>9</v>
      </c>
      <c r="H104" s="54">
        <v>233344</v>
      </c>
      <c r="I104" s="54" t="s">
        <v>1439</v>
      </c>
      <c r="J104" s="54">
        <v>233491</v>
      </c>
      <c r="K104" s="55" t="s">
        <v>1400</v>
      </c>
      <c r="L104" s="55" t="str">
        <f>VLOOKUP(C104,'[13]Trips&amp;Operators'!$C$1:$E$9999,3,FALSE)</f>
        <v>BRUDER</v>
      </c>
      <c r="M104" s="56" t="s">
        <v>1401</v>
      </c>
      <c r="N104" s="55"/>
      <c r="O104" s="59" t="str">
        <f t="shared" si="1"/>
        <v>OMIT</v>
      </c>
    </row>
    <row r="105" spans="1:15" x14ac:dyDescent="0.25">
      <c r="A105" s="53">
        <v>42492.424351851849</v>
      </c>
      <c r="B105" s="54" t="s">
        <v>1480</v>
      </c>
      <c r="C105" s="54" t="s">
        <v>1505</v>
      </c>
      <c r="D105" s="54" t="s">
        <v>1390</v>
      </c>
      <c r="E105" s="54" t="s">
        <v>1438</v>
      </c>
      <c r="F105" s="54">
        <v>0</v>
      </c>
      <c r="G105" s="54">
        <v>54</v>
      </c>
      <c r="H105" s="54">
        <v>233253</v>
      </c>
      <c r="I105" s="54" t="s">
        <v>1439</v>
      </c>
      <c r="J105" s="54">
        <v>233491</v>
      </c>
      <c r="K105" s="55" t="s">
        <v>1400</v>
      </c>
      <c r="L105" s="55" t="str">
        <f>VLOOKUP(C105,'[13]Trips&amp;Operators'!$C$1:$E$9999,3,FALSE)</f>
        <v>CHANDLER</v>
      </c>
      <c r="M105" s="56" t="s">
        <v>1401</v>
      </c>
      <c r="N105" s="55"/>
      <c r="O105" s="59" t="str">
        <f t="shared" si="1"/>
        <v>KEEP</v>
      </c>
    </row>
    <row r="106" spans="1:15" x14ac:dyDescent="0.25">
      <c r="A106" s="53">
        <v>42492.442071759258</v>
      </c>
      <c r="B106" s="54" t="s">
        <v>1483</v>
      </c>
      <c r="C106" s="54" t="s">
        <v>1484</v>
      </c>
      <c r="D106" s="54" t="s">
        <v>1390</v>
      </c>
      <c r="E106" s="54" t="s">
        <v>1438</v>
      </c>
      <c r="F106" s="54">
        <v>0</v>
      </c>
      <c r="G106" s="54">
        <v>6</v>
      </c>
      <c r="H106" s="54">
        <v>112</v>
      </c>
      <c r="I106" s="54" t="s">
        <v>1439</v>
      </c>
      <c r="J106" s="54">
        <v>1</v>
      </c>
      <c r="K106" s="55" t="s">
        <v>1393</v>
      </c>
      <c r="L106" s="55" t="str">
        <f>VLOOKUP(C106,'[13]Trips&amp;Operators'!$C$1:$E$9999,3,FALSE)</f>
        <v>MALAVE</v>
      </c>
      <c r="M106" s="56" t="s">
        <v>1401</v>
      </c>
      <c r="N106" s="55"/>
      <c r="O106" s="59" t="str">
        <f t="shared" si="1"/>
        <v>OMIT</v>
      </c>
    </row>
    <row r="107" spans="1:15" x14ac:dyDescent="0.25">
      <c r="A107" s="53">
        <v>42492.482997685183</v>
      </c>
      <c r="B107" s="54" t="s">
        <v>1474</v>
      </c>
      <c r="C107" s="54" t="s">
        <v>1485</v>
      </c>
      <c r="D107" s="54" t="s">
        <v>1390</v>
      </c>
      <c r="E107" s="54" t="s">
        <v>1438</v>
      </c>
      <c r="F107" s="54">
        <v>0</v>
      </c>
      <c r="G107" s="54">
        <v>4</v>
      </c>
      <c r="H107" s="54">
        <v>233334</v>
      </c>
      <c r="I107" s="54" t="s">
        <v>1439</v>
      </c>
      <c r="J107" s="54">
        <v>233491</v>
      </c>
      <c r="K107" s="55" t="s">
        <v>1400</v>
      </c>
      <c r="L107" s="55" t="str">
        <f>VLOOKUP(C107,'[13]Trips&amp;Operators'!$C$1:$E$9999,3,FALSE)</f>
        <v>MALAVE</v>
      </c>
      <c r="M107" s="56" t="s">
        <v>1401</v>
      </c>
      <c r="N107" s="55"/>
      <c r="O107" s="59" t="str">
        <f t="shared" si="1"/>
        <v>OMIT</v>
      </c>
    </row>
    <row r="108" spans="1:15" x14ac:dyDescent="0.25">
      <c r="A108" s="53">
        <v>42492.491527777776</v>
      </c>
      <c r="B108" s="54" t="s">
        <v>1411</v>
      </c>
      <c r="C108" s="54" t="s">
        <v>1519</v>
      </c>
      <c r="D108" s="54" t="s">
        <v>1390</v>
      </c>
      <c r="E108" s="54" t="s">
        <v>1438</v>
      </c>
      <c r="F108" s="54">
        <v>0</v>
      </c>
      <c r="G108" s="54">
        <v>54</v>
      </c>
      <c r="H108" s="54">
        <v>200</v>
      </c>
      <c r="I108" s="54" t="s">
        <v>1439</v>
      </c>
      <c r="J108" s="54">
        <v>1</v>
      </c>
      <c r="K108" s="55" t="s">
        <v>1393</v>
      </c>
      <c r="L108" s="55" t="str">
        <f>VLOOKUP(C108,'[13]Trips&amp;Operators'!$C$1:$E$9999,3,FALSE)</f>
        <v>ACKERMAN</v>
      </c>
      <c r="M108" s="56" t="s">
        <v>1401</v>
      </c>
      <c r="N108" s="55"/>
      <c r="O108" s="59" t="str">
        <f t="shared" si="1"/>
        <v>KEEP</v>
      </c>
    </row>
    <row r="109" spans="1:15" x14ac:dyDescent="0.25">
      <c r="A109" s="53">
        <v>42492.493587962963</v>
      </c>
      <c r="B109" s="54" t="s">
        <v>1480</v>
      </c>
      <c r="C109" s="54" t="s">
        <v>1520</v>
      </c>
      <c r="D109" s="54" t="s">
        <v>1390</v>
      </c>
      <c r="E109" s="54" t="s">
        <v>1438</v>
      </c>
      <c r="F109" s="54">
        <v>0</v>
      </c>
      <c r="G109" s="54">
        <v>86</v>
      </c>
      <c r="H109" s="54">
        <v>233134</v>
      </c>
      <c r="I109" s="54" t="s">
        <v>1439</v>
      </c>
      <c r="J109" s="54">
        <v>233491</v>
      </c>
      <c r="K109" s="55" t="s">
        <v>1400</v>
      </c>
      <c r="L109" s="55" t="str">
        <f>VLOOKUP(C109,'[13]Trips&amp;Operators'!$C$1:$E$9999,3,FALSE)</f>
        <v>COOLAHAN</v>
      </c>
      <c r="M109" s="56" t="s">
        <v>1401</v>
      </c>
      <c r="N109" s="55"/>
      <c r="O109" s="59" t="str">
        <f t="shared" si="1"/>
        <v>KEEP</v>
      </c>
    </row>
    <row r="110" spans="1:15" x14ac:dyDescent="0.25">
      <c r="A110" s="53">
        <v>42492.50503472222</v>
      </c>
      <c r="B110" s="54" t="s">
        <v>1408</v>
      </c>
      <c r="C110" s="54" t="s">
        <v>1473</v>
      </c>
      <c r="D110" s="54" t="s">
        <v>1390</v>
      </c>
      <c r="E110" s="54" t="s">
        <v>1438</v>
      </c>
      <c r="F110" s="54">
        <v>0</v>
      </c>
      <c r="G110" s="54">
        <v>2</v>
      </c>
      <c r="H110" s="54">
        <v>233325</v>
      </c>
      <c r="I110" s="54" t="s">
        <v>1439</v>
      </c>
      <c r="J110" s="54">
        <v>233491</v>
      </c>
      <c r="K110" s="55" t="s">
        <v>1400</v>
      </c>
      <c r="L110" s="55" t="str">
        <f>VLOOKUP(C110,'[13]Trips&amp;Operators'!$C$1:$E$9999,3,FALSE)</f>
        <v>DE LA ROSA</v>
      </c>
      <c r="M110" s="56" t="s">
        <v>1401</v>
      </c>
      <c r="N110" s="55"/>
      <c r="O110" s="59" t="str">
        <f t="shared" si="1"/>
        <v>OMIT</v>
      </c>
    </row>
    <row r="111" spans="1:15" x14ac:dyDescent="0.25">
      <c r="A111" s="53">
        <v>42492.516157407408</v>
      </c>
      <c r="B111" s="54" t="s">
        <v>1416</v>
      </c>
      <c r="C111" s="54" t="s">
        <v>1521</v>
      </c>
      <c r="D111" s="54" t="s">
        <v>1390</v>
      </c>
      <c r="E111" s="54" t="s">
        <v>1438</v>
      </c>
      <c r="F111" s="54">
        <v>0</v>
      </c>
      <c r="G111" s="54">
        <v>47</v>
      </c>
      <c r="H111" s="54">
        <v>233308</v>
      </c>
      <c r="I111" s="54" t="s">
        <v>1439</v>
      </c>
      <c r="J111" s="54">
        <v>233491</v>
      </c>
      <c r="K111" s="55" t="s">
        <v>1400</v>
      </c>
      <c r="L111" s="55" t="str">
        <f>VLOOKUP(C111,'[13]Trips&amp;Operators'!$C$1:$E$9999,3,FALSE)</f>
        <v>BEAM</v>
      </c>
      <c r="M111" s="56" t="s">
        <v>1401</v>
      </c>
      <c r="N111" s="55"/>
      <c r="O111" s="59" t="str">
        <f t="shared" si="1"/>
        <v>KEEP</v>
      </c>
    </row>
    <row r="112" spans="1:15" x14ac:dyDescent="0.25">
      <c r="A112" s="53">
        <v>42492.538495370369</v>
      </c>
      <c r="B112" s="54" t="s">
        <v>1408</v>
      </c>
      <c r="C112" s="54" t="s">
        <v>1522</v>
      </c>
      <c r="D112" s="54" t="s">
        <v>1390</v>
      </c>
      <c r="E112" s="54" t="s">
        <v>1438</v>
      </c>
      <c r="F112" s="54">
        <v>0</v>
      </c>
      <c r="G112" s="54">
        <v>61</v>
      </c>
      <c r="H112" s="54">
        <v>211</v>
      </c>
      <c r="I112" s="54" t="s">
        <v>1439</v>
      </c>
      <c r="J112" s="54">
        <v>1</v>
      </c>
      <c r="K112" s="55" t="s">
        <v>1393</v>
      </c>
      <c r="L112" s="55" t="str">
        <f>VLOOKUP(C112,'[13]Trips&amp;Operators'!$C$1:$E$9999,3,FALSE)</f>
        <v>CANFIELD</v>
      </c>
      <c r="M112" s="56" t="s">
        <v>1401</v>
      </c>
      <c r="N112" s="55"/>
      <c r="O112" s="59" t="str">
        <f t="shared" si="1"/>
        <v>KEEP</v>
      </c>
    </row>
    <row r="113" spans="1:15" x14ac:dyDescent="0.25">
      <c r="A113" s="53">
        <v>42492.545902777776</v>
      </c>
      <c r="B113" s="54" t="s">
        <v>1478</v>
      </c>
      <c r="C113" s="54" t="s">
        <v>1486</v>
      </c>
      <c r="D113" s="54" t="s">
        <v>1390</v>
      </c>
      <c r="E113" s="54" t="s">
        <v>1438</v>
      </c>
      <c r="F113" s="54">
        <v>0</v>
      </c>
      <c r="G113" s="54">
        <v>7</v>
      </c>
      <c r="H113" s="54">
        <v>233320</v>
      </c>
      <c r="I113" s="54" t="s">
        <v>1439</v>
      </c>
      <c r="J113" s="54">
        <v>233491</v>
      </c>
      <c r="K113" s="55" t="s">
        <v>1400</v>
      </c>
      <c r="L113" s="55" t="str">
        <f>VLOOKUP(C113,'[13]Trips&amp;Operators'!$C$1:$E$9999,3,FALSE)</f>
        <v>YORK</v>
      </c>
      <c r="M113" s="56" t="s">
        <v>1401</v>
      </c>
      <c r="N113" s="55"/>
      <c r="O113" s="59" t="str">
        <f t="shared" si="1"/>
        <v>OMIT</v>
      </c>
    </row>
    <row r="114" spans="1:15" x14ac:dyDescent="0.25">
      <c r="A114" s="53">
        <v>42492.546898148146</v>
      </c>
      <c r="B114" s="54" t="s">
        <v>1476</v>
      </c>
      <c r="C114" s="54" t="s">
        <v>1523</v>
      </c>
      <c r="D114" s="54" t="s">
        <v>1390</v>
      </c>
      <c r="E114" s="54" t="s">
        <v>1438</v>
      </c>
      <c r="F114" s="54">
        <v>0</v>
      </c>
      <c r="G114" s="54">
        <v>2</v>
      </c>
      <c r="H114" s="54">
        <v>1836</v>
      </c>
      <c r="I114" s="54" t="s">
        <v>1439</v>
      </c>
      <c r="J114" s="54">
        <v>839</v>
      </c>
      <c r="K114" s="55" t="s">
        <v>1393</v>
      </c>
      <c r="L114" s="55" t="str">
        <f>VLOOKUP(C114,'[13]Trips&amp;Operators'!$C$1:$E$9999,3,FALSE)</f>
        <v>COOLAHAN</v>
      </c>
      <c r="M114" s="56" t="s">
        <v>1401</v>
      </c>
      <c r="N114" s="55"/>
      <c r="O114" s="59" t="str">
        <f t="shared" si="1"/>
        <v>OMIT</v>
      </c>
    </row>
    <row r="115" spans="1:15" x14ac:dyDescent="0.25">
      <c r="A115" s="53">
        <v>42492.5547337963</v>
      </c>
      <c r="B115" s="54" t="s">
        <v>1445</v>
      </c>
      <c r="C115" s="54" t="s">
        <v>1524</v>
      </c>
      <c r="D115" s="54" t="s">
        <v>1390</v>
      </c>
      <c r="E115" s="54" t="s">
        <v>1438</v>
      </c>
      <c r="F115" s="54">
        <v>0</v>
      </c>
      <c r="G115" s="54">
        <v>9</v>
      </c>
      <c r="H115" s="54">
        <v>112</v>
      </c>
      <c r="I115" s="54" t="s">
        <v>1439</v>
      </c>
      <c r="J115" s="54">
        <v>1</v>
      </c>
      <c r="K115" s="55" t="s">
        <v>1393</v>
      </c>
      <c r="L115" s="55" t="str">
        <f>VLOOKUP(C115,'[13]Trips&amp;Operators'!$C$1:$E$9999,3,FALSE)</f>
        <v>BEAM</v>
      </c>
      <c r="M115" s="56" t="s">
        <v>1401</v>
      </c>
      <c r="N115" s="55"/>
      <c r="O115" s="59" t="str">
        <f t="shared" si="1"/>
        <v>OMIT</v>
      </c>
    </row>
    <row r="116" spans="1:15" x14ac:dyDescent="0.25">
      <c r="A116" s="53">
        <v>42492.565613425926</v>
      </c>
      <c r="B116" s="54" t="s">
        <v>1411</v>
      </c>
      <c r="C116" s="54" t="s">
        <v>1525</v>
      </c>
      <c r="D116" s="54" t="s">
        <v>1390</v>
      </c>
      <c r="E116" s="54" t="s">
        <v>1438</v>
      </c>
      <c r="F116" s="54">
        <v>0</v>
      </c>
      <c r="G116" s="54">
        <v>76</v>
      </c>
      <c r="H116" s="54">
        <v>300</v>
      </c>
      <c r="I116" s="54" t="s">
        <v>1439</v>
      </c>
      <c r="J116" s="54">
        <v>1</v>
      </c>
      <c r="K116" s="55" t="s">
        <v>1393</v>
      </c>
      <c r="L116" s="55" t="str">
        <f>VLOOKUP(C116,'[13]Trips&amp;Operators'!$C$1:$E$9999,3,FALSE)</f>
        <v>ACKERMAN</v>
      </c>
      <c r="M116" s="56" t="s">
        <v>1401</v>
      </c>
      <c r="N116" s="55"/>
      <c r="O116" s="59" t="str">
        <f t="shared" si="1"/>
        <v>KEEP</v>
      </c>
    </row>
    <row r="117" spans="1:15" x14ac:dyDescent="0.25">
      <c r="A117" s="53">
        <v>42492.565798611111</v>
      </c>
      <c r="B117" s="54" t="s">
        <v>1411</v>
      </c>
      <c r="C117" s="54" t="s">
        <v>1525</v>
      </c>
      <c r="D117" s="54" t="s">
        <v>1390</v>
      </c>
      <c r="E117" s="54" t="s">
        <v>1438</v>
      </c>
      <c r="F117" s="54">
        <v>0</v>
      </c>
      <c r="G117" s="54">
        <v>8</v>
      </c>
      <c r="H117" s="54">
        <v>214</v>
      </c>
      <c r="I117" s="54" t="s">
        <v>1439</v>
      </c>
      <c r="J117" s="54">
        <v>1</v>
      </c>
      <c r="K117" s="55" t="s">
        <v>1393</v>
      </c>
      <c r="L117" s="55" t="str">
        <f>VLOOKUP(C117,'[13]Trips&amp;Operators'!$C$1:$E$9999,3,FALSE)</f>
        <v>ACKERMAN</v>
      </c>
      <c r="M117" s="56" t="s">
        <v>1401</v>
      </c>
      <c r="N117" s="55"/>
      <c r="O117" s="59" t="str">
        <f t="shared" si="1"/>
        <v>OMIT</v>
      </c>
    </row>
    <row r="118" spans="1:15" x14ac:dyDescent="0.25">
      <c r="A118" s="53">
        <v>42492.587013888886</v>
      </c>
      <c r="B118" s="54" t="s">
        <v>1483</v>
      </c>
      <c r="C118" s="54" t="s">
        <v>1170</v>
      </c>
      <c r="D118" s="54" t="s">
        <v>1390</v>
      </c>
      <c r="E118" s="54" t="s">
        <v>1438</v>
      </c>
      <c r="F118" s="54">
        <v>0</v>
      </c>
      <c r="G118" s="54">
        <v>40</v>
      </c>
      <c r="H118" s="54">
        <v>150</v>
      </c>
      <c r="I118" s="54" t="s">
        <v>1439</v>
      </c>
      <c r="J118" s="54">
        <v>1</v>
      </c>
      <c r="K118" s="55" t="s">
        <v>1393</v>
      </c>
      <c r="L118" s="55" t="str">
        <f>VLOOKUP(C118,'[13]Trips&amp;Operators'!$C$1:$E$9999,3,FALSE)</f>
        <v>YORK</v>
      </c>
      <c r="M118" s="56" t="s">
        <v>1401</v>
      </c>
      <c r="N118" s="55"/>
      <c r="O118" s="59" t="str">
        <f t="shared" si="1"/>
        <v>KEEP</v>
      </c>
    </row>
    <row r="119" spans="1:15" x14ac:dyDescent="0.25">
      <c r="A119" s="53">
        <v>42492.610613425924</v>
      </c>
      <c r="B119" s="54" t="s">
        <v>1480</v>
      </c>
      <c r="C119" s="54" t="s">
        <v>1526</v>
      </c>
      <c r="D119" s="54" t="s">
        <v>1390</v>
      </c>
      <c r="E119" s="54" t="s">
        <v>1438</v>
      </c>
      <c r="F119" s="54">
        <v>0</v>
      </c>
      <c r="G119" s="54">
        <v>35</v>
      </c>
      <c r="H119" s="54">
        <v>233334</v>
      </c>
      <c r="I119" s="54" t="s">
        <v>1439</v>
      </c>
      <c r="J119" s="54">
        <v>233491</v>
      </c>
      <c r="K119" s="55" t="s">
        <v>1400</v>
      </c>
      <c r="L119" s="55" t="str">
        <f>VLOOKUP(C119,'[13]Trips&amp;Operators'!$C$1:$E$9999,3,FALSE)</f>
        <v>CUSHING</v>
      </c>
      <c r="M119" s="56" t="s">
        <v>1401</v>
      </c>
      <c r="N119" s="55"/>
      <c r="O119" s="59" t="str">
        <f t="shared" si="1"/>
        <v>KEEP</v>
      </c>
    </row>
    <row r="120" spans="1:15" x14ac:dyDescent="0.25">
      <c r="A120" s="53">
        <v>42492.630706018521</v>
      </c>
      <c r="B120" s="54" t="s">
        <v>1474</v>
      </c>
      <c r="C120" s="54" t="s">
        <v>1489</v>
      </c>
      <c r="D120" s="54" t="s">
        <v>1390</v>
      </c>
      <c r="E120" s="54" t="s">
        <v>1438</v>
      </c>
      <c r="F120" s="54">
        <v>0</v>
      </c>
      <c r="G120" s="54">
        <v>6</v>
      </c>
      <c r="H120" s="54">
        <v>233314</v>
      </c>
      <c r="I120" s="54" t="s">
        <v>1439</v>
      </c>
      <c r="J120" s="54">
        <v>233491</v>
      </c>
      <c r="K120" s="55" t="s">
        <v>1400</v>
      </c>
      <c r="L120" s="55" t="str">
        <f>VLOOKUP(C120,'[13]Trips&amp;Operators'!$C$1:$E$9999,3,FALSE)</f>
        <v>WEBSTER</v>
      </c>
      <c r="M120" s="56" t="s">
        <v>1401</v>
      </c>
      <c r="N120" s="55"/>
      <c r="O120" s="59" t="str">
        <f t="shared" si="1"/>
        <v>OMIT</v>
      </c>
    </row>
    <row r="121" spans="1:15" x14ac:dyDescent="0.25">
      <c r="A121" s="53">
        <v>42492.638819444444</v>
      </c>
      <c r="B121" s="54" t="s">
        <v>1411</v>
      </c>
      <c r="C121" s="54" t="s">
        <v>1527</v>
      </c>
      <c r="D121" s="54" t="s">
        <v>1390</v>
      </c>
      <c r="E121" s="54" t="s">
        <v>1438</v>
      </c>
      <c r="F121" s="54">
        <v>0</v>
      </c>
      <c r="G121" s="54">
        <v>62</v>
      </c>
      <c r="H121" s="54">
        <v>223</v>
      </c>
      <c r="I121" s="54" t="s">
        <v>1439</v>
      </c>
      <c r="J121" s="54">
        <v>1</v>
      </c>
      <c r="K121" s="55" t="s">
        <v>1393</v>
      </c>
      <c r="L121" s="55" t="str">
        <f>VLOOKUP(C121,'[13]Trips&amp;Operators'!$C$1:$E$9999,3,FALSE)</f>
        <v>ACKERMAN</v>
      </c>
      <c r="M121" s="56" t="s">
        <v>1401</v>
      </c>
      <c r="N121" s="55"/>
      <c r="O121" s="59" t="str">
        <f t="shared" si="1"/>
        <v>KEEP</v>
      </c>
    </row>
    <row r="122" spans="1:15" x14ac:dyDescent="0.25">
      <c r="A122" s="53">
        <v>42492.663645833331</v>
      </c>
      <c r="B122" s="54" t="s">
        <v>1483</v>
      </c>
      <c r="C122" s="54" t="s">
        <v>1528</v>
      </c>
      <c r="D122" s="54" t="s">
        <v>1390</v>
      </c>
      <c r="E122" s="54" t="s">
        <v>1438</v>
      </c>
      <c r="F122" s="54">
        <v>0</v>
      </c>
      <c r="G122" s="54">
        <v>9</v>
      </c>
      <c r="H122" s="54">
        <v>121</v>
      </c>
      <c r="I122" s="54" t="s">
        <v>1439</v>
      </c>
      <c r="J122" s="54">
        <v>1</v>
      </c>
      <c r="K122" s="55" t="s">
        <v>1393</v>
      </c>
      <c r="L122" s="55" t="str">
        <f>VLOOKUP(C122,'[13]Trips&amp;Operators'!$C$1:$E$9999,3,FALSE)</f>
        <v>BRANNON</v>
      </c>
      <c r="M122" s="56" t="s">
        <v>1401</v>
      </c>
      <c r="N122" s="55"/>
      <c r="O122" s="59" t="str">
        <f t="shared" si="1"/>
        <v>OMIT</v>
      </c>
    </row>
    <row r="123" spans="1:15" x14ac:dyDescent="0.25">
      <c r="A123" s="53">
        <v>42492.711342592593</v>
      </c>
      <c r="B123" s="54" t="s">
        <v>1411</v>
      </c>
      <c r="C123" s="54" t="s">
        <v>1529</v>
      </c>
      <c r="D123" s="54" t="s">
        <v>1390</v>
      </c>
      <c r="E123" s="54" t="s">
        <v>1438</v>
      </c>
      <c r="F123" s="54">
        <v>0</v>
      </c>
      <c r="G123" s="54">
        <v>40</v>
      </c>
      <c r="H123" s="54">
        <v>163</v>
      </c>
      <c r="I123" s="54" t="s">
        <v>1439</v>
      </c>
      <c r="J123" s="54">
        <v>1</v>
      </c>
      <c r="K123" s="55" t="s">
        <v>1393</v>
      </c>
      <c r="L123" s="55" t="str">
        <f>VLOOKUP(C123,'[13]Trips&amp;Operators'!$C$1:$E$9999,3,FALSE)</f>
        <v>ACKERMAN</v>
      </c>
      <c r="M123" s="56" t="s">
        <v>1401</v>
      </c>
      <c r="N123" s="55"/>
      <c r="O123" s="59" t="str">
        <f t="shared" si="1"/>
        <v>KEEP</v>
      </c>
    </row>
    <row r="124" spans="1:15" x14ac:dyDescent="0.25">
      <c r="A124" s="53">
        <v>42492.72519675926</v>
      </c>
      <c r="B124" s="54" t="s">
        <v>1476</v>
      </c>
      <c r="C124" s="54" t="s">
        <v>1530</v>
      </c>
      <c r="D124" s="54" t="s">
        <v>1390</v>
      </c>
      <c r="E124" s="54" t="s">
        <v>1438</v>
      </c>
      <c r="F124" s="54">
        <v>0</v>
      </c>
      <c r="G124" s="54">
        <v>61</v>
      </c>
      <c r="H124" s="54">
        <v>238</v>
      </c>
      <c r="I124" s="54" t="s">
        <v>1439</v>
      </c>
      <c r="J124" s="54">
        <v>1</v>
      </c>
      <c r="K124" s="55" t="s">
        <v>1393</v>
      </c>
      <c r="L124" s="55" t="str">
        <f>VLOOKUP(C124,'[13]Trips&amp;Operators'!$C$1:$E$9999,3,FALSE)</f>
        <v>REBOLETTI</v>
      </c>
      <c r="M124" s="56" t="s">
        <v>1401</v>
      </c>
      <c r="N124" s="55"/>
      <c r="O124" s="59" t="str">
        <f t="shared" si="1"/>
        <v>KEEP</v>
      </c>
    </row>
    <row r="125" spans="1:15" x14ac:dyDescent="0.25">
      <c r="A125" s="53">
        <v>42492.732152777775</v>
      </c>
      <c r="B125" s="54" t="s">
        <v>1483</v>
      </c>
      <c r="C125" s="54" t="s">
        <v>1171</v>
      </c>
      <c r="D125" s="54" t="s">
        <v>1390</v>
      </c>
      <c r="E125" s="54" t="s">
        <v>1438</v>
      </c>
      <c r="F125" s="54">
        <v>0</v>
      </c>
      <c r="G125" s="54">
        <v>6</v>
      </c>
      <c r="H125" s="54">
        <v>152</v>
      </c>
      <c r="I125" s="54" t="s">
        <v>1439</v>
      </c>
      <c r="J125" s="54">
        <v>1</v>
      </c>
      <c r="K125" s="55" t="s">
        <v>1393</v>
      </c>
      <c r="L125" s="55" t="str">
        <f>VLOOKUP(C125,'[13]Trips&amp;Operators'!$C$1:$E$9999,3,FALSE)</f>
        <v>YORK</v>
      </c>
      <c r="M125" s="56" t="s">
        <v>1401</v>
      </c>
      <c r="N125" s="55"/>
      <c r="O125" s="59" t="str">
        <f t="shared" si="1"/>
        <v>OMIT</v>
      </c>
    </row>
    <row r="126" spans="1:15" x14ac:dyDescent="0.25">
      <c r="A126" s="53">
        <v>42492.754247685189</v>
      </c>
      <c r="B126" s="54" t="s">
        <v>1480</v>
      </c>
      <c r="C126" s="54" t="s">
        <v>839</v>
      </c>
      <c r="D126" s="54" t="s">
        <v>1390</v>
      </c>
      <c r="E126" s="54" t="s">
        <v>1438</v>
      </c>
      <c r="F126" s="54">
        <v>0</v>
      </c>
      <c r="G126" s="54">
        <v>6</v>
      </c>
      <c r="H126" s="54">
        <v>233282</v>
      </c>
      <c r="I126" s="54" t="s">
        <v>1439</v>
      </c>
      <c r="J126" s="54">
        <v>233491</v>
      </c>
      <c r="K126" s="55" t="s">
        <v>1400</v>
      </c>
      <c r="L126" s="55" t="str">
        <f>VLOOKUP(C126,'[13]Trips&amp;Operators'!$C$1:$E$9999,3,FALSE)</f>
        <v>REBOLETTI</v>
      </c>
      <c r="M126" s="56" t="s">
        <v>1401</v>
      </c>
      <c r="N126" s="55"/>
      <c r="O126" s="59" t="str">
        <f t="shared" si="1"/>
        <v>OMIT</v>
      </c>
    </row>
    <row r="127" spans="1:15" x14ac:dyDescent="0.25">
      <c r="A127" s="53">
        <v>42492.772800925923</v>
      </c>
      <c r="B127" s="54" t="s">
        <v>1445</v>
      </c>
      <c r="C127" s="54" t="s">
        <v>1531</v>
      </c>
      <c r="D127" s="54" t="s">
        <v>1390</v>
      </c>
      <c r="E127" s="54" t="s">
        <v>1438</v>
      </c>
      <c r="F127" s="54">
        <v>0</v>
      </c>
      <c r="G127" s="54">
        <v>70</v>
      </c>
      <c r="H127" s="54">
        <v>247</v>
      </c>
      <c r="I127" s="54" t="s">
        <v>1439</v>
      </c>
      <c r="J127" s="54">
        <v>1</v>
      </c>
      <c r="K127" s="55" t="s">
        <v>1393</v>
      </c>
      <c r="L127" s="55" t="str">
        <f>VLOOKUP(C127,'[13]Trips&amp;Operators'!$C$1:$E$9999,3,FALSE)</f>
        <v>BEAM</v>
      </c>
      <c r="M127" s="56" t="s">
        <v>1401</v>
      </c>
      <c r="N127" s="55"/>
      <c r="O127" s="59" t="str">
        <f t="shared" si="1"/>
        <v>KEEP</v>
      </c>
    </row>
    <row r="128" spans="1:15" x14ac:dyDescent="0.25">
      <c r="A128" s="53">
        <v>42492.786597222221</v>
      </c>
      <c r="B128" s="54" t="s">
        <v>1432</v>
      </c>
      <c r="C128" s="54" t="s">
        <v>1532</v>
      </c>
      <c r="D128" s="54" t="s">
        <v>1390</v>
      </c>
      <c r="E128" s="54" t="s">
        <v>1438</v>
      </c>
      <c r="F128" s="54">
        <v>0</v>
      </c>
      <c r="G128" s="54">
        <v>8</v>
      </c>
      <c r="H128" s="54">
        <v>233431</v>
      </c>
      <c r="I128" s="54" t="s">
        <v>1439</v>
      </c>
      <c r="J128" s="54">
        <v>233491</v>
      </c>
      <c r="K128" s="55" t="s">
        <v>1400</v>
      </c>
      <c r="L128" s="55" t="str">
        <f>VLOOKUP(C128,'[13]Trips&amp;Operators'!$C$1:$E$9999,3,FALSE)</f>
        <v>STORY</v>
      </c>
      <c r="M128" s="56" t="s">
        <v>1401</v>
      </c>
      <c r="N128" s="55"/>
      <c r="O128" s="59" t="str">
        <f t="shared" si="1"/>
        <v>OMIT</v>
      </c>
    </row>
    <row r="129" spans="1:15" x14ac:dyDescent="0.25">
      <c r="A129" s="53">
        <v>42492.793981481482</v>
      </c>
      <c r="B129" s="54" t="s">
        <v>1476</v>
      </c>
      <c r="C129" s="54" t="s">
        <v>1533</v>
      </c>
      <c r="D129" s="54" t="s">
        <v>1390</v>
      </c>
      <c r="E129" s="54" t="s">
        <v>1438</v>
      </c>
      <c r="F129" s="54">
        <v>0</v>
      </c>
      <c r="G129" s="54">
        <v>3</v>
      </c>
      <c r="H129" s="54">
        <v>114</v>
      </c>
      <c r="I129" s="54" t="s">
        <v>1439</v>
      </c>
      <c r="J129" s="54">
        <v>1</v>
      </c>
      <c r="K129" s="55" t="s">
        <v>1393</v>
      </c>
      <c r="L129" s="55" t="str">
        <f>VLOOKUP(C129,'[13]Trips&amp;Operators'!$C$1:$E$9999,3,FALSE)</f>
        <v>REBOLETTI</v>
      </c>
      <c r="M129" s="56" t="s">
        <v>1401</v>
      </c>
      <c r="N129" s="55"/>
      <c r="O129" s="59" t="str">
        <f t="shared" si="1"/>
        <v>OMIT</v>
      </c>
    </row>
    <row r="130" spans="1:15" x14ac:dyDescent="0.25">
      <c r="A130" s="53">
        <v>42492.836585648147</v>
      </c>
      <c r="B130" s="54" t="s">
        <v>1478</v>
      </c>
      <c r="C130" s="54" t="s">
        <v>1534</v>
      </c>
      <c r="D130" s="54" t="s">
        <v>1390</v>
      </c>
      <c r="E130" s="54" t="s">
        <v>1438</v>
      </c>
      <c r="F130" s="54">
        <v>0</v>
      </c>
      <c r="G130" s="54">
        <v>6</v>
      </c>
      <c r="H130" s="54">
        <v>233307</v>
      </c>
      <c r="I130" s="54" t="s">
        <v>1439</v>
      </c>
      <c r="J130" s="54">
        <v>233491</v>
      </c>
      <c r="K130" s="55" t="s">
        <v>1400</v>
      </c>
      <c r="L130" s="55" t="str">
        <f>VLOOKUP(C130,'[13]Trips&amp;Operators'!$C$1:$E$9999,3,FALSE)</f>
        <v>JACKSON</v>
      </c>
      <c r="M130" s="56" t="s">
        <v>1401</v>
      </c>
      <c r="N130" s="55"/>
      <c r="O130" s="59" t="str">
        <f t="shared" si="1"/>
        <v>OMIT</v>
      </c>
    </row>
    <row r="131" spans="1:15" x14ac:dyDescent="0.25">
      <c r="A131" s="53">
        <v>42492.858946759261</v>
      </c>
      <c r="B131" s="54" t="s">
        <v>1432</v>
      </c>
      <c r="C131" s="54" t="s">
        <v>840</v>
      </c>
      <c r="D131" s="54" t="s">
        <v>1390</v>
      </c>
      <c r="E131" s="54" t="s">
        <v>1438</v>
      </c>
      <c r="F131" s="54">
        <v>0</v>
      </c>
      <c r="G131" s="54">
        <v>48</v>
      </c>
      <c r="H131" s="54">
        <v>233364</v>
      </c>
      <c r="I131" s="54" t="s">
        <v>1439</v>
      </c>
      <c r="J131" s="54">
        <v>233491</v>
      </c>
      <c r="K131" s="55" t="s">
        <v>1400</v>
      </c>
      <c r="L131" s="55" t="str">
        <f>VLOOKUP(C131,'[13]Trips&amp;Operators'!$C$1:$E$9999,3,FALSE)</f>
        <v>STORY</v>
      </c>
      <c r="M131" s="56" t="s">
        <v>1401</v>
      </c>
      <c r="N131" s="55"/>
      <c r="O131" s="59" t="str">
        <f t="shared" ref="O131:O194" si="2">IF(AND(E131="TRACK WARRANT AUTHORITY",G131&lt;10),"OMIT","KEEP")</f>
        <v>KEEP</v>
      </c>
    </row>
    <row r="132" spans="1:15" x14ac:dyDescent="0.25">
      <c r="A132" s="53">
        <v>42492.880983796298</v>
      </c>
      <c r="B132" s="54" t="s">
        <v>1420</v>
      </c>
      <c r="C132" s="54" t="s">
        <v>1495</v>
      </c>
      <c r="D132" s="54" t="s">
        <v>1390</v>
      </c>
      <c r="E132" s="54" t="s">
        <v>1438</v>
      </c>
      <c r="F132" s="54">
        <v>0</v>
      </c>
      <c r="G132" s="54">
        <v>4</v>
      </c>
      <c r="H132" s="54">
        <v>233314</v>
      </c>
      <c r="I132" s="54" t="s">
        <v>1439</v>
      </c>
      <c r="J132" s="54">
        <v>233491</v>
      </c>
      <c r="K132" s="55" t="s">
        <v>1400</v>
      </c>
      <c r="L132" s="55" t="str">
        <f>VLOOKUP(C132,'[13]Trips&amp;Operators'!$C$1:$E$9999,3,FALSE)</f>
        <v>STRICKLAND</v>
      </c>
      <c r="M132" s="56" t="s">
        <v>1401</v>
      </c>
      <c r="N132" s="55"/>
      <c r="O132" s="59" t="str">
        <f t="shared" si="2"/>
        <v>OMIT</v>
      </c>
    </row>
    <row r="133" spans="1:15" x14ac:dyDescent="0.25">
      <c r="A133" s="53">
        <v>42492.922083333331</v>
      </c>
      <c r="B133" s="54" t="s">
        <v>1500</v>
      </c>
      <c r="C133" s="54" t="s">
        <v>1535</v>
      </c>
      <c r="D133" s="54" t="s">
        <v>1390</v>
      </c>
      <c r="E133" s="54" t="s">
        <v>1438</v>
      </c>
      <c r="F133" s="54">
        <v>0</v>
      </c>
      <c r="G133" s="54">
        <v>7</v>
      </c>
      <c r="H133" s="54">
        <v>233295</v>
      </c>
      <c r="I133" s="54" t="s">
        <v>1439</v>
      </c>
      <c r="J133" s="54">
        <v>233491</v>
      </c>
      <c r="K133" s="55" t="s">
        <v>1400</v>
      </c>
      <c r="L133" s="55" t="str">
        <f>VLOOKUP(C133,'[13]Trips&amp;Operators'!$C$1:$E$9999,3,FALSE)</f>
        <v>JACKSON</v>
      </c>
      <c r="M133" s="56" t="s">
        <v>1401</v>
      </c>
      <c r="N133" s="55"/>
      <c r="O133" s="59" t="str">
        <f t="shared" si="2"/>
        <v>OMIT</v>
      </c>
    </row>
    <row r="134" spans="1:15" x14ac:dyDescent="0.25">
      <c r="A134" s="53">
        <v>42492.943854166668</v>
      </c>
      <c r="B134" s="54" t="s">
        <v>1408</v>
      </c>
      <c r="C134" s="54" t="s">
        <v>1175</v>
      </c>
      <c r="D134" s="54" t="s">
        <v>1390</v>
      </c>
      <c r="E134" s="54" t="s">
        <v>1438</v>
      </c>
      <c r="F134" s="54">
        <v>0</v>
      </c>
      <c r="G134" s="54">
        <v>26</v>
      </c>
      <c r="H134" s="54">
        <v>233415</v>
      </c>
      <c r="I134" s="54" t="s">
        <v>1439</v>
      </c>
      <c r="J134" s="54">
        <v>233491</v>
      </c>
      <c r="K134" s="55" t="s">
        <v>1400</v>
      </c>
      <c r="L134" s="55" t="str">
        <f>VLOOKUP(C134,'[13]Trips&amp;Operators'!$C$1:$E$9999,3,FALSE)</f>
        <v>STORY</v>
      </c>
      <c r="M134" s="56" t="s">
        <v>1401</v>
      </c>
      <c r="N134" s="55"/>
      <c r="O134" s="59" t="str">
        <f t="shared" si="2"/>
        <v>KEEP</v>
      </c>
    </row>
    <row r="135" spans="1:15" x14ac:dyDescent="0.25">
      <c r="A135" s="53">
        <v>42493.006145833337</v>
      </c>
      <c r="B135" s="54" t="s">
        <v>1500</v>
      </c>
      <c r="C135" s="54" t="s">
        <v>1501</v>
      </c>
      <c r="D135" s="54" t="s">
        <v>1390</v>
      </c>
      <c r="E135" s="54" t="s">
        <v>1438</v>
      </c>
      <c r="F135" s="54">
        <v>0</v>
      </c>
      <c r="G135" s="54">
        <v>7</v>
      </c>
      <c r="H135" s="54">
        <v>233314</v>
      </c>
      <c r="I135" s="54" t="s">
        <v>1439</v>
      </c>
      <c r="J135" s="54">
        <v>233491</v>
      </c>
      <c r="K135" s="55" t="s">
        <v>1400</v>
      </c>
      <c r="L135" s="55" t="str">
        <f>VLOOKUP(C135,'[13]Trips&amp;Operators'!$C$1:$E$9999,3,FALSE)</f>
        <v>JACKSON</v>
      </c>
      <c r="M135" s="56" t="s">
        <v>1401</v>
      </c>
      <c r="N135" s="55"/>
      <c r="O135" s="59" t="str">
        <f t="shared" si="2"/>
        <v>OMIT</v>
      </c>
    </row>
    <row r="136" spans="1:15" x14ac:dyDescent="0.25">
      <c r="A136" s="53">
        <v>42493.331828703704</v>
      </c>
      <c r="B136" s="54" t="s">
        <v>1476</v>
      </c>
      <c r="C136" s="54" t="s">
        <v>1536</v>
      </c>
      <c r="D136" s="54" t="s">
        <v>1390</v>
      </c>
      <c r="E136" s="54" t="s">
        <v>1398</v>
      </c>
      <c r="F136" s="54">
        <v>690</v>
      </c>
      <c r="G136" s="54">
        <v>782</v>
      </c>
      <c r="H136" s="54">
        <v>55295</v>
      </c>
      <c r="I136" s="54" t="s">
        <v>1399</v>
      </c>
      <c r="J136" s="54">
        <v>58118</v>
      </c>
      <c r="K136" s="55" t="s">
        <v>1400</v>
      </c>
      <c r="L136" s="55" t="str">
        <f>VLOOKUP(C136,'[14]Trips&amp;Operators'!$C$1:$E$9999,3,FALSE)</f>
        <v>CHANDLER</v>
      </c>
      <c r="M136" s="56" t="s">
        <v>1401</v>
      </c>
      <c r="N136" s="55" t="s">
        <v>1402</v>
      </c>
      <c r="O136" s="59" t="str">
        <f t="shared" si="2"/>
        <v>KEEP</v>
      </c>
    </row>
    <row r="137" spans="1:15" x14ac:dyDescent="0.25">
      <c r="A137" s="53">
        <v>42493.337650462963</v>
      </c>
      <c r="B137" s="54" t="s">
        <v>1476</v>
      </c>
      <c r="C137" s="54" t="s">
        <v>1536</v>
      </c>
      <c r="D137" s="54" t="s">
        <v>1390</v>
      </c>
      <c r="E137" s="54" t="s">
        <v>1398</v>
      </c>
      <c r="F137" s="54">
        <v>610</v>
      </c>
      <c r="G137" s="54">
        <v>754</v>
      </c>
      <c r="H137" s="54">
        <v>105750</v>
      </c>
      <c r="I137" s="54" t="s">
        <v>1399</v>
      </c>
      <c r="J137" s="54">
        <v>108954</v>
      </c>
      <c r="K137" s="55" t="s">
        <v>1400</v>
      </c>
      <c r="L137" s="55" t="str">
        <f>VLOOKUP(C137,'[14]Trips&amp;Operators'!$C$1:$E$9999,3,FALSE)</f>
        <v>CHANDLER</v>
      </c>
      <c r="M137" s="56" t="s">
        <v>1401</v>
      </c>
      <c r="N137" s="55" t="s">
        <v>1402</v>
      </c>
      <c r="O137" s="59" t="str">
        <f t="shared" si="2"/>
        <v>KEEP</v>
      </c>
    </row>
    <row r="138" spans="1:15" x14ac:dyDescent="0.25">
      <c r="A138" s="53">
        <v>42493.206446759257</v>
      </c>
      <c r="B138" s="54" t="s">
        <v>1537</v>
      </c>
      <c r="C138" s="54" t="s">
        <v>1538</v>
      </c>
      <c r="D138" s="54" t="s">
        <v>1390</v>
      </c>
      <c r="E138" s="54" t="s">
        <v>1405</v>
      </c>
      <c r="F138" s="54">
        <v>400</v>
      </c>
      <c r="G138" s="54">
        <v>417</v>
      </c>
      <c r="H138" s="54">
        <v>120248</v>
      </c>
      <c r="I138" s="54" t="s">
        <v>1392</v>
      </c>
      <c r="J138" s="54">
        <v>119716</v>
      </c>
      <c r="K138" s="55" t="s">
        <v>1393</v>
      </c>
      <c r="L138" s="55" t="str">
        <f>VLOOKUP(C138,'[14]Trips&amp;Operators'!$C$1:$E$9999,3,FALSE)</f>
        <v>STARKS</v>
      </c>
      <c r="M138" s="56" t="s">
        <v>1401</v>
      </c>
      <c r="N138" s="55" t="s">
        <v>1539</v>
      </c>
      <c r="O138" s="59" t="str">
        <f t="shared" si="2"/>
        <v>KEEP</v>
      </c>
    </row>
    <row r="139" spans="1:15" x14ac:dyDescent="0.25">
      <c r="A139" s="53">
        <v>42493.251886574071</v>
      </c>
      <c r="B139" s="54" t="s">
        <v>1480</v>
      </c>
      <c r="C139" s="54" t="s">
        <v>1540</v>
      </c>
      <c r="D139" s="54" t="s">
        <v>1390</v>
      </c>
      <c r="E139" s="54" t="s">
        <v>1405</v>
      </c>
      <c r="F139" s="54">
        <v>150</v>
      </c>
      <c r="G139" s="54">
        <v>105</v>
      </c>
      <c r="H139" s="54">
        <v>1784</v>
      </c>
      <c r="I139" s="54" t="s">
        <v>1392</v>
      </c>
      <c r="J139" s="54">
        <v>2096</v>
      </c>
      <c r="K139" s="55" t="s">
        <v>1400</v>
      </c>
      <c r="L139" s="55" t="str">
        <f>VLOOKUP(C139,'[14]Trips&amp;Operators'!$C$1:$E$9999,3,FALSE)</f>
        <v>CHANDLER</v>
      </c>
      <c r="M139" s="56" t="s">
        <v>1401</v>
      </c>
      <c r="N139" s="55" t="s">
        <v>1539</v>
      </c>
      <c r="O139" s="59" t="str">
        <f t="shared" si="2"/>
        <v>KEEP</v>
      </c>
    </row>
    <row r="140" spans="1:15" x14ac:dyDescent="0.25">
      <c r="A140" s="53">
        <v>42493.254872685182</v>
      </c>
      <c r="B140" s="54" t="s">
        <v>1541</v>
      </c>
      <c r="C140" s="54" t="s">
        <v>1542</v>
      </c>
      <c r="D140" s="54" t="s">
        <v>1407</v>
      </c>
      <c r="E140" s="54" t="s">
        <v>1405</v>
      </c>
      <c r="F140" s="54">
        <v>350</v>
      </c>
      <c r="G140" s="54">
        <v>402</v>
      </c>
      <c r="H140" s="54">
        <v>227406</v>
      </c>
      <c r="I140" s="54" t="s">
        <v>1392</v>
      </c>
      <c r="J140" s="54">
        <v>224578</v>
      </c>
      <c r="K140" s="55" t="s">
        <v>1400</v>
      </c>
      <c r="L140" s="55" t="str">
        <f>VLOOKUP(C140,'[14]Trips&amp;Operators'!$C$1:$E$9999,3,FALSE)</f>
        <v>SPECTOR</v>
      </c>
      <c r="M140" s="56" t="s">
        <v>1401</v>
      </c>
      <c r="N140" s="55" t="s">
        <v>1539</v>
      </c>
      <c r="O140" s="59" t="str">
        <f t="shared" si="2"/>
        <v>KEEP</v>
      </c>
    </row>
    <row r="141" spans="1:15" x14ac:dyDescent="0.25">
      <c r="A141" s="53">
        <v>42493.280624999999</v>
      </c>
      <c r="B141" s="54" t="s">
        <v>1537</v>
      </c>
      <c r="C141" s="54" t="s">
        <v>1179</v>
      </c>
      <c r="D141" s="54" t="s">
        <v>1407</v>
      </c>
      <c r="E141" s="54" t="s">
        <v>1405</v>
      </c>
      <c r="F141" s="54">
        <v>350</v>
      </c>
      <c r="G141" s="54">
        <v>400</v>
      </c>
      <c r="H141" s="54">
        <v>224770</v>
      </c>
      <c r="I141" s="54" t="s">
        <v>1392</v>
      </c>
      <c r="J141" s="54">
        <v>232107</v>
      </c>
      <c r="K141" s="55" t="s">
        <v>1393</v>
      </c>
      <c r="L141" s="55" t="str">
        <f>VLOOKUP(C141,'[14]Trips&amp;Operators'!$C$1:$E$9999,3,FALSE)</f>
        <v>STARKS</v>
      </c>
      <c r="M141" s="56" t="s">
        <v>1401</v>
      </c>
      <c r="N141" s="55" t="s">
        <v>1539</v>
      </c>
      <c r="O141" s="59" t="str">
        <f t="shared" si="2"/>
        <v>KEEP</v>
      </c>
    </row>
    <row r="142" spans="1:15" x14ac:dyDescent="0.25">
      <c r="A142" s="53">
        <v>42493.291701388887</v>
      </c>
      <c r="B142" s="54" t="s">
        <v>1511</v>
      </c>
      <c r="C142" s="54" t="s">
        <v>1543</v>
      </c>
      <c r="D142" s="54" t="s">
        <v>1390</v>
      </c>
      <c r="E142" s="54" t="s">
        <v>1405</v>
      </c>
      <c r="F142" s="54">
        <v>150</v>
      </c>
      <c r="G142" s="54">
        <v>202</v>
      </c>
      <c r="H142" s="54">
        <v>5164</v>
      </c>
      <c r="I142" s="54" t="s">
        <v>1392</v>
      </c>
      <c r="J142" s="54">
        <v>4677</v>
      </c>
      <c r="K142" s="55" t="s">
        <v>1393</v>
      </c>
      <c r="L142" s="55" t="str">
        <f>VLOOKUP(C142,'[14]Trips&amp;Operators'!$C$1:$E$9999,3,FALSE)</f>
        <v>SPECTOR</v>
      </c>
      <c r="M142" s="56" t="s">
        <v>1401</v>
      </c>
      <c r="N142" s="55" t="s">
        <v>1539</v>
      </c>
      <c r="O142" s="59" t="str">
        <f t="shared" si="2"/>
        <v>KEEP</v>
      </c>
    </row>
    <row r="143" spans="1:15" x14ac:dyDescent="0.25">
      <c r="A143" s="53">
        <v>42493.358194444445</v>
      </c>
      <c r="B143" s="54" t="s">
        <v>1537</v>
      </c>
      <c r="C143" s="54" t="s">
        <v>1544</v>
      </c>
      <c r="D143" s="54" t="s">
        <v>1390</v>
      </c>
      <c r="E143" s="54" t="s">
        <v>1405</v>
      </c>
      <c r="F143" s="54">
        <v>450</v>
      </c>
      <c r="G143" s="54">
        <v>631</v>
      </c>
      <c r="H143" s="54">
        <v>159578</v>
      </c>
      <c r="I143" s="54" t="s">
        <v>1392</v>
      </c>
      <c r="J143" s="54">
        <v>156300</v>
      </c>
      <c r="K143" s="55" t="s">
        <v>1393</v>
      </c>
      <c r="L143" s="55" t="str">
        <f>VLOOKUP(C143,'[14]Trips&amp;Operators'!$C$1:$E$9999,3,FALSE)</f>
        <v>STARKS</v>
      </c>
      <c r="M143" s="56" t="s">
        <v>1401</v>
      </c>
      <c r="N143" s="55" t="s">
        <v>1539</v>
      </c>
      <c r="O143" s="59" t="str">
        <f t="shared" si="2"/>
        <v>KEEP</v>
      </c>
    </row>
    <row r="144" spans="1:15" x14ac:dyDescent="0.25">
      <c r="A144" s="53">
        <v>42493.384594907409</v>
      </c>
      <c r="B144" s="54" t="s">
        <v>1476</v>
      </c>
      <c r="C144" s="54" t="s">
        <v>1545</v>
      </c>
      <c r="D144" s="54" t="s">
        <v>1390</v>
      </c>
      <c r="E144" s="54" t="s">
        <v>1405</v>
      </c>
      <c r="F144" s="54">
        <v>600</v>
      </c>
      <c r="G144" s="54">
        <v>657</v>
      </c>
      <c r="H144" s="54">
        <v>12800</v>
      </c>
      <c r="I144" s="54" t="s">
        <v>1392</v>
      </c>
      <c r="J144" s="54">
        <v>10694</v>
      </c>
      <c r="K144" s="55" t="s">
        <v>1393</v>
      </c>
      <c r="L144" s="55" t="str">
        <f>VLOOKUP(C144,'[14]Trips&amp;Operators'!$C$1:$E$9999,3,FALSE)</f>
        <v>CHANDLER</v>
      </c>
      <c r="M144" s="56" t="s">
        <v>1401</v>
      </c>
      <c r="N144" s="55" t="s">
        <v>1539</v>
      </c>
      <c r="O144" s="59" t="str">
        <f t="shared" si="2"/>
        <v>KEEP</v>
      </c>
    </row>
    <row r="145" spans="1:15" x14ac:dyDescent="0.25">
      <c r="A145" s="53">
        <v>42493.409155092595</v>
      </c>
      <c r="B145" s="54" t="s">
        <v>1546</v>
      </c>
      <c r="C145" s="54" t="s">
        <v>844</v>
      </c>
      <c r="D145" s="54" t="s">
        <v>1390</v>
      </c>
      <c r="E145" s="54" t="s">
        <v>1405</v>
      </c>
      <c r="F145" s="54">
        <v>150</v>
      </c>
      <c r="G145" s="54">
        <v>238</v>
      </c>
      <c r="H145" s="54">
        <v>229412</v>
      </c>
      <c r="I145" s="54" t="s">
        <v>1392</v>
      </c>
      <c r="J145" s="54">
        <v>230436</v>
      </c>
      <c r="K145" s="55" t="s">
        <v>1400</v>
      </c>
      <c r="L145" s="55" t="str">
        <f>VLOOKUP(C145,'[14]Trips&amp;Operators'!$C$1:$E$9999,3,FALSE)</f>
        <v>STARKS</v>
      </c>
      <c r="M145" s="56" t="s">
        <v>1401</v>
      </c>
      <c r="N145" s="55" t="s">
        <v>1539</v>
      </c>
      <c r="O145" s="59" t="str">
        <f t="shared" si="2"/>
        <v>KEEP</v>
      </c>
    </row>
    <row r="146" spans="1:15" x14ac:dyDescent="0.25">
      <c r="A146" s="53">
        <v>42493.464999999997</v>
      </c>
      <c r="B146" s="54" t="s">
        <v>1546</v>
      </c>
      <c r="C146" s="54" t="s">
        <v>1547</v>
      </c>
      <c r="D146" s="54" t="s">
        <v>1390</v>
      </c>
      <c r="E146" s="54" t="s">
        <v>1405</v>
      </c>
      <c r="F146" s="54">
        <v>300</v>
      </c>
      <c r="G146" s="54">
        <v>277</v>
      </c>
      <c r="H146" s="54">
        <v>20292</v>
      </c>
      <c r="I146" s="54" t="s">
        <v>1392</v>
      </c>
      <c r="J146" s="54">
        <v>20338</v>
      </c>
      <c r="K146" s="55" t="s">
        <v>1400</v>
      </c>
      <c r="L146" s="55" t="str">
        <f>VLOOKUP(C146,'[14]Trips&amp;Operators'!$C$1:$E$9999,3,FALSE)</f>
        <v>SPECTOR</v>
      </c>
      <c r="M146" s="56" t="s">
        <v>1401</v>
      </c>
      <c r="N146" s="55" t="s">
        <v>1539</v>
      </c>
      <c r="O146" s="59" t="str">
        <f t="shared" si="2"/>
        <v>KEEP</v>
      </c>
    </row>
    <row r="147" spans="1:15" x14ac:dyDescent="0.25">
      <c r="A147" s="53">
        <v>42493.533020833333</v>
      </c>
      <c r="B147" s="54" t="s">
        <v>1548</v>
      </c>
      <c r="C147" s="54" t="s">
        <v>1549</v>
      </c>
      <c r="D147" s="54" t="s">
        <v>1390</v>
      </c>
      <c r="E147" s="54" t="s">
        <v>1405</v>
      </c>
      <c r="F147" s="54">
        <v>450</v>
      </c>
      <c r="G147" s="54">
        <v>436</v>
      </c>
      <c r="H147" s="54">
        <v>191898</v>
      </c>
      <c r="I147" s="54" t="s">
        <v>1392</v>
      </c>
      <c r="J147" s="54">
        <v>191108</v>
      </c>
      <c r="K147" s="55" t="s">
        <v>1393</v>
      </c>
      <c r="L147" s="55" t="str">
        <f>VLOOKUP(C147,'[14]Trips&amp;Operators'!$C$1:$E$9999,3,FALSE)</f>
        <v>ADANE</v>
      </c>
      <c r="M147" s="56" t="s">
        <v>1401</v>
      </c>
      <c r="N147" s="55" t="s">
        <v>1539</v>
      </c>
      <c r="O147" s="59" t="str">
        <f t="shared" si="2"/>
        <v>KEEP</v>
      </c>
    </row>
    <row r="148" spans="1:15" x14ac:dyDescent="0.25">
      <c r="A148" s="53">
        <v>42493.552824074075</v>
      </c>
      <c r="B148" s="54" t="s">
        <v>1548</v>
      </c>
      <c r="C148" s="54" t="s">
        <v>1549</v>
      </c>
      <c r="D148" s="54" t="s">
        <v>1390</v>
      </c>
      <c r="E148" s="54" t="s">
        <v>1405</v>
      </c>
      <c r="F148" s="54">
        <v>450</v>
      </c>
      <c r="G148" s="54">
        <v>458</v>
      </c>
      <c r="H148" s="54">
        <v>17381</v>
      </c>
      <c r="I148" s="54" t="s">
        <v>1392</v>
      </c>
      <c r="J148" s="54">
        <v>15167</v>
      </c>
      <c r="K148" s="55" t="s">
        <v>1393</v>
      </c>
      <c r="L148" s="55" t="str">
        <f>VLOOKUP(C148,'[14]Trips&amp;Operators'!$C$1:$E$9999,3,FALSE)</f>
        <v>ADANE</v>
      </c>
      <c r="M148" s="56" t="s">
        <v>1401</v>
      </c>
      <c r="N148" s="55" t="s">
        <v>1539</v>
      </c>
      <c r="O148" s="59" t="str">
        <f t="shared" si="2"/>
        <v>KEEP</v>
      </c>
    </row>
    <row r="149" spans="1:15" x14ac:dyDescent="0.25">
      <c r="A149" s="53">
        <v>42493.576273148145</v>
      </c>
      <c r="B149" s="54" t="s">
        <v>1537</v>
      </c>
      <c r="C149" s="54" t="s">
        <v>1550</v>
      </c>
      <c r="D149" s="54" t="s">
        <v>1407</v>
      </c>
      <c r="E149" s="54" t="s">
        <v>1405</v>
      </c>
      <c r="F149" s="54">
        <v>700</v>
      </c>
      <c r="G149" s="54">
        <v>754</v>
      </c>
      <c r="H149" s="54">
        <v>165602</v>
      </c>
      <c r="I149" s="54" t="s">
        <v>1392</v>
      </c>
      <c r="J149" s="54">
        <v>183829</v>
      </c>
      <c r="K149" s="55" t="s">
        <v>1393</v>
      </c>
      <c r="L149" s="55" t="str">
        <f>VLOOKUP(C149,'[14]Trips&amp;Operators'!$C$1:$E$9999,3,FALSE)</f>
        <v>JACKSON</v>
      </c>
      <c r="M149" s="56" t="s">
        <v>1401</v>
      </c>
      <c r="N149" s="55" t="s">
        <v>1539</v>
      </c>
      <c r="O149" s="59" t="str">
        <f t="shared" si="2"/>
        <v>KEEP</v>
      </c>
    </row>
    <row r="150" spans="1:15" x14ac:dyDescent="0.25">
      <c r="A150" s="53">
        <v>42493.623576388891</v>
      </c>
      <c r="B150" s="54" t="s">
        <v>1483</v>
      </c>
      <c r="C150" s="54" t="s">
        <v>1551</v>
      </c>
      <c r="D150" s="54" t="s">
        <v>1390</v>
      </c>
      <c r="E150" s="54" t="s">
        <v>1405</v>
      </c>
      <c r="F150" s="54">
        <v>150</v>
      </c>
      <c r="G150" s="54">
        <v>180</v>
      </c>
      <c r="H150" s="54">
        <v>229237</v>
      </c>
      <c r="I150" s="54" t="s">
        <v>1392</v>
      </c>
      <c r="J150" s="54">
        <v>229055</v>
      </c>
      <c r="K150" s="55" t="s">
        <v>1393</v>
      </c>
      <c r="L150" s="55" t="str">
        <f>VLOOKUP(C150,'[14]Trips&amp;Operators'!$C$1:$E$9999,3,FALSE)</f>
        <v>YOUNG</v>
      </c>
      <c r="M150" s="56" t="s">
        <v>1401</v>
      </c>
      <c r="N150" s="55" t="s">
        <v>1539</v>
      </c>
      <c r="O150" s="59" t="str">
        <f t="shared" si="2"/>
        <v>KEEP</v>
      </c>
    </row>
    <row r="151" spans="1:15" x14ac:dyDescent="0.25">
      <c r="A151" s="53">
        <v>42493.629629629628</v>
      </c>
      <c r="B151" s="54" t="s">
        <v>1483</v>
      </c>
      <c r="C151" s="54" t="s">
        <v>1551</v>
      </c>
      <c r="D151" s="54" t="s">
        <v>1390</v>
      </c>
      <c r="E151" s="54" t="s">
        <v>1405</v>
      </c>
      <c r="F151" s="54">
        <v>450</v>
      </c>
      <c r="G151" s="54">
        <v>483</v>
      </c>
      <c r="H151" s="54">
        <v>157994</v>
      </c>
      <c r="I151" s="54" t="s">
        <v>1392</v>
      </c>
      <c r="J151" s="54">
        <v>156300</v>
      </c>
      <c r="K151" s="55" t="s">
        <v>1393</v>
      </c>
      <c r="L151" s="55" t="str">
        <f>VLOOKUP(C151,'[14]Trips&amp;Operators'!$C$1:$E$9999,3,FALSE)</f>
        <v>YOUNG</v>
      </c>
      <c r="M151" s="56" t="s">
        <v>1401</v>
      </c>
      <c r="N151" s="55" t="s">
        <v>1539</v>
      </c>
      <c r="O151" s="59" t="str">
        <f t="shared" si="2"/>
        <v>KEEP</v>
      </c>
    </row>
    <row r="152" spans="1:15" x14ac:dyDescent="0.25">
      <c r="A152" s="53">
        <v>42493.639537037037</v>
      </c>
      <c r="B152" s="54" t="s">
        <v>1552</v>
      </c>
      <c r="C152" s="54" t="s">
        <v>1553</v>
      </c>
      <c r="D152" s="54" t="s">
        <v>1390</v>
      </c>
      <c r="E152" s="54" t="s">
        <v>1405</v>
      </c>
      <c r="F152" s="54">
        <v>300</v>
      </c>
      <c r="G152" s="54">
        <v>250</v>
      </c>
      <c r="H152" s="54">
        <v>19801</v>
      </c>
      <c r="I152" s="54" t="s">
        <v>1392</v>
      </c>
      <c r="J152" s="54">
        <v>20338</v>
      </c>
      <c r="K152" s="55" t="s">
        <v>1400</v>
      </c>
      <c r="L152" s="55" t="str">
        <f>VLOOKUP(C152,'[14]Trips&amp;Operators'!$C$1:$E$9999,3,FALSE)</f>
        <v>ADANE</v>
      </c>
      <c r="M152" s="56" t="s">
        <v>1401</v>
      </c>
      <c r="N152" s="55" t="s">
        <v>1539</v>
      </c>
      <c r="O152" s="59" t="str">
        <f t="shared" si="2"/>
        <v>KEEP</v>
      </c>
    </row>
    <row r="153" spans="1:15" x14ac:dyDescent="0.25">
      <c r="A153" s="53">
        <v>42493.698113425926</v>
      </c>
      <c r="B153" s="54" t="s">
        <v>1548</v>
      </c>
      <c r="C153" s="54" t="s">
        <v>1554</v>
      </c>
      <c r="D153" s="54" t="s">
        <v>1390</v>
      </c>
      <c r="E153" s="54" t="s">
        <v>1405</v>
      </c>
      <c r="F153" s="54">
        <v>300</v>
      </c>
      <c r="G153" s="54">
        <v>349</v>
      </c>
      <c r="H153" s="54">
        <v>22512</v>
      </c>
      <c r="I153" s="54" t="s">
        <v>1392</v>
      </c>
      <c r="J153" s="54">
        <v>21848</v>
      </c>
      <c r="K153" s="55" t="s">
        <v>1393</v>
      </c>
      <c r="L153" s="55" t="str">
        <f>VLOOKUP(C153,'[14]Trips&amp;Operators'!$C$1:$E$9999,3,FALSE)</f>
        <v>ADANE</v>
      </c>
      <c r="M153" s="56" t="s">
        <v>1401</v>
      </c>
      <c r="N153" s="55" t="s">
        <v>1539</v>
      </c>
      <c r="O153" s="59" t="str">
        <f t="shared" si="2"/>
        <v>KEEP</v>
      </c>
    </row>
    <row r="154" spans="1:15" x14ac:dyDescent="0.25">
      <c r="A154" s="53">
        <v>42493.753842592596</v>
      </c>
      <c r="B154" s="54" t="s">
        <v>1546</v>
      </c>
      <c r="C154" s="54" t="s">
        <v>1555</v>
      </c>
      <c r="D154" s="54" t="s">
        <v>1390</v>
      </c>
      <c r="E154" s="54" t="s">
        <v>1405</v>
      </c>
      <c r="F154" s="54">
        <v>300</v>
      </c>
      <c r="G154" s="54">
        <v>253</v>
      </c>
      <c r="H154" s="54">
        <v>19756</v>
      </c>
      <c r="I154" s="54" t="s">
        <v>1392</v>
      </c>
      <c r="J154" s="54">
        <v>20338</v>
      </c>
      <c r="K154" s="55" t="s">
        <v>1400</v>
      </c>
      <c r="L154" s="55" t="str">
        <f>VLOOKUP(C154,'[14]Trips&amp;Operators'!$C$1:$E$9999,3,FALSE)</f>
        <v>JACKSON</v>
      </c>
      <c r="M154" s="56" t="s">
        <v>1401</v>
      </c>
      <c r="N154" s="55" t="s">
        <v>1539</v>
      </c>
      <c r="O154" s="59" t="str">
        <f t="shared" si="2"/>
        <v>KEEP</v>
      </c>
    </row>
    <row r="155" spans="1:15" x14ac:dyDescent="0.25">
      <c r="A155" s="53">
        <v>42493.788993055554</v>
      </c>
      <c r="B155" s="54" t="s">
        <v>1483</v>
      </c>
      <c r="C155" s="54" t="s">
        <v>1556</v>
      </c>
      <c r="D155" s="54" t="s">
        <v>1390</v>
      </c>
      <c r="E155" s="54" t="s">
        <v>1405</v>
      </c>
      <c r="F155" s="54">
        <v>200</v>
      </c>
      <c r="G155" s="54">
        <v>241</v>
      </c>
      <c r="H155" s="54">
        <v>30657</v>
      </c>
      <c r="I155" s="54" t="s">
        <v>1392</v>
      </c>
      <c r="J155" s="54">
        <v>30562</v>
      </c>
      <c r="K155" s="55" t="s">
        <v>1393</v>
      </c>
      <c r="L155" s="55" t="str">
        <f>VLOOKUP(C155,'[14]Trips&amp;Operators'!$C$1:$E$9999,3,FALSE)</f>
        <v>YOUNG</v>
      </c>
      <c r="M155" s="56" t="s">
        <v>1401</v>
      </c>
      <c r="N155" s="55" t="s">
        <v>1539</v>
      </c>
      <c r="O155" s="59" t="str">
        <f t="shared" si="2"/>
        <v>KEEP</v>
      </c>
    </row>
    <row r="156" spans="1:15" x14ac:dyDescent="0.25">
      <c r="A156" s="53">
        <v>42493.79351851852</v>
      </c>
      <c r="B156" s="54" t="s">
        <v>1416</v>
      </c>
      <c r="C156" s="54" t="s">
        <v>1557</v>
      </c>
      <c r="D156" s="54" t="s">
        <v>1407</v>
      </c>
      <c r="E156" s="54" t="s">
        <v>1405</v>
      </c>
      <c r="F156" s="54">
        <v>200</v>
      </c>
      <c r="G156" s="54">
        <v>250</v>
      </c>
      <c r="H156" s="54">
        <v>5199</v>
      </c>
      <c r="I156" s="54" t="s">
        <v>1392</v>
      </c>
      <c r="J156" s="54">
        <v>4677</v>
      </c>
      <c r="K156" s="55" t="s">
        <v>1400</v>
      </c>
      <c r="L156" s="55" t="str">
        <f>VLOOKUP(C156,'[14]Trips&amp;Operators'!$C$1:$E$9999,3,FALSE)</f>
        <v>LEVERE</v>
      </c>
      <c r="M156" s="56" t="s">
        <v>1401</v>
      </c>
      <c r="N156" s="55" t="s">
        <v>1539</v>
      </c>
      <c r="O156" s="59" t="str">
        <f t="shared" si="2"/>
        <v>KEEP</v>
      </c>
    </row>
    <row r="157" spans="1:15" x14ac:dyDescent="0.25">
      <c r="A157" s="53">
        <v>42493.931250000001</v>
      </c>
      <c r="B157" s="54" t="s">
        <v>1480</v>
      </c>
      <c r="C157" s="54" t="s">
        <v>1558</v>
      </c>
      <c r="D157" s="54" t="s">
        <v>1407</v>
      </c>
      <c r="E157" s="54" t="s">
        <v>1405</v>
      </c>
      <c r="F157" s="54">
        <v>400</v>
      </c>
      <c r="G157" s="54">
        <v>451</v>
      </c>
      <c r="H157" s="54">
        <v>119711</v>
      </c>
      <c r="I157" s="54" t="s">
        <v>1392</v>
      </c>
      <c r="J157" s="54">
        <v>116838</v>
      </c>
      <c r="K157" s="55" t="s">
        <v>1400</v>
      </c>
      <c r="L157" s="55" t="str">
        <f>VLOOKUP(C157,'[14]Trips&amp;Operators'!$C$1:$E$9999,3,FALSE)</f>
        <v>STORY</v>
      </c>
      <c r="M157" s="56" t="s">
        <v>1401</v>
      </c>
      <c r="N157" s="55" t="s">
        <v>1539</v>
      </c>
      <c r="O157" s="59" t="str">
        <f t="shared" si="2"/>
        <v>KEEP</v>
      </c>
    </row>
    <row r="158" spans="1:15" x14ac:dyDescent="0.25">
      <c r="A158" s="53">
        <v>42493.94017361111</v>
      </c>
      <c r="B158" s="54" t="s">
        <v>1445</v>
      </c>
      <c r="C158" s="54" t="s">
        <v>1559</v>
      </c>
      <c r="D158" s="54" t="s">
        <v>1390</v>
      </c>
      <c r="E158" s="54" t="s">
        <v>1405</v>
      </c>
      <c r="F158" s="54">
        <v>150</v>
      </c>
      <c r="G158" s="54">
        <v>197</v>
      </c>
      <c r="H158" s="54">
        <v>5218</v>
      </c>
      <c r="I158" s="54" t="s">
        <v>1392</v>
      </c>
      <c r="J158" s="54">
        <v>4677</v>
      </c>
      <c r="K158" s="55" t="s">
        <v>1393</v>
      </c>
      <c r="L158" s="55" t="str">
        <f>VLOOKUP(C158,'[14]Trips&amp;Operators'!$C$1:$E$9999,3,FALSE)</f>
        <v>LEVERE</v>
      </c>
      <c r="M158" s="56" t="s">
        <v>1401</v>
      </c>
      <c r="N158" s="55" t="s">
        <v>1539</v>
      </c>
      <c r="O158" s="59" t="str">
        <f t="shared" si="2"/>
        <v>KEEP</v>
      </c>
    </row>
    <row r="159" spans="1:15" x14ac:dyDescent="0.25">
      <c r="A159" s="53">
        <v>42493.962638888886</v>
      </c>
      <c r="B159" s="54" t="s">
        <v>1416</v>
      </c>
      <c r="C159" s="54" t="s">
        <v>1560</v>
      </c>
      <c r="D159" s="54" t="s">
        <v>1390</v>
      </c>
      <c r="E159" s="54" t="s">
        <v>1405</v>
      </c>
      <c r="F159" s="54">
        <v>300</v>
      </c>
      <c r="G159" s="54">
        <v>305</v>
      </c>
      <c r="H159" s="54">
        <v>20279</v>
      </c>
      <c r="I159" s="54" t="s">
        <v>1392</v>
      </c>
      <c r="J159" s="54">
        <v>20338</v>
      </c>
      <c r="K159" s="55" t="s">
        <v>1400</v>
      </c>
      <c r="L159" s="55" t="str">
        <f>VLOOKUP(C159,'[14]Trips&amp;Operators'!$C$1:$E$9999,3,FALSE)</f>
        <v>LEVERE</v>
      </c>
      <c r="M159" s="56" t="s">
        <v>1401</v>
      </c>
      <c r="N159" s="55" t="s">
        <v>1539</v>
      </c>
      <c r="O159" s="59" t="str">
        <f t="shared" si="2"/>
        <v>KEEP</v>
      </c>
    </row>
    <row r="160" spans="1:15" x14ac:dyDescent="0.25">
      <c r="A160" s="53">
        <v>42493.174537037034</v>
      </c>
      <c r="B160" s="54" t="s">
        <v>1541</v>
      </c>
      <c r="C160" s="54" t="s">
        <v>1561</v>
      </c>
      <c r="D160" s="54" t="s">
        <v>1390</v>
      </c>
      <c r="E160" s="54" t="s">
        <v>1422</v>
      </c>
      <c r="F160" s="54">
        <v>0</v>
      </c>
      <c r="G160" s="54">
        <v>675</v>
      </c>
      <c r="H160" s="54">
        <v>148782</v>
      </c>
      <c r="I160" s="54" t="s">
        <v>1423</v>
      </c>
      <c r="J160" s="54">
        <v>149694</v>
      </c>
      <c r="K160" s="55" t="s">
        <v>1400</v>
      </c>
      <c r="L160" s="55" t="str">
        <f>VLOOKUP(C160,'[14]Trips&amp;Operators'!$C$1:$E$9999,3,FALSE)</f>
        <v>STARKS</v>
      </c>
      <c r="M160" s="56" t="s">
        <v>1394</v>
      </c>
      <c r="N160" s="55" t="s">
        <v>183</v>
      </c>
      <c r="O160" s="59" t="str">
        <f t="shared" si="2"/>
        <v>KEEP</v>
      </c>
    </row>
    <row r="161" spans="1:15" x14ac:dyDescent="0.25">
      <c r="A161" s="53">
        <v>42493.240810185183</v>
      </c>
      <c r="B161" s="54" t="s">
        <v>1546</v>
      </c>
      <c r="C161" s="54" t="s">
        <v>51</v>
      </c>
      <c r="D161" s="54" t="s">
        <v>1407</v>
      </c>
      <c r="E161" s="54" t="s">
        <v>1422</v>
      </c>
      <c r="F161" s="54">
        <v>0</v>
      </c>
      <c r="G161" s="54">
        <v>170</v>
      </c>
      <c r="H161" s="54">
        <v>1969</v>
      </c>
      <c r="I161" s="54" t="s">
        <v>1423</v>
      </c>
      <c r="J161" s="54">
        <v>1692</v>
      </c>
      <c r="K161" s="55" t="s">
        <v>1400</v>
      </c>
      <c r="L161" s="55" t="str">
        <f>VLOOKUP(C161,'[14]Trips&amp;Operators'!$C$1:$E$9999,3,FALSE)</f>
        <v>STARKS</v>
      </c>
      <c r="M161" s="56" t="s">
        <v>1401</v>
      </c>
      <c r="N161" s="55" t="s">
        <v>1562</v>
      </c>
      <c r="O161" s="59" t="str">
        <f t="shared" si="2"/>
        <v>KEEP</v>
      </c>
    </row>
    <row r="162" spans="1:15" x14ac:dyDescent="0.25">
      <c r="A162" s="53">
        <v>42493.329131944447</v>
      </c>
      <c r="B162" s="54" t="s">
        <v>1445</v>
      </c>
      <c r="C162" s="54" t="s">
        <v>1563</v>
      </c>
      <c r="D162" s="54" t="s">
        <v>1390</v>
      </c>
      <c r="E162" s="54" t="s">
        <v>1422</v>
      </c>
      <c r="F162" s="54">
        <v>0</v>
      </c>
      <c r="G162" s="54">
        <v>370</v>
      </c>
      <c r="H162" s="54">
        <v>129227</v>
      </c>
      <c r="I162" s="54" t="s">
        <v>1423</v>
      </c>
      <c r="J162" s="54">
        <v>127587</v>
      </c>
      <c r="K162" s="55" t="s">
        <v>1393</v>
      </c>
      <c r="L162" s="55" t="str">
        <f>VLOOKUP(C162,'[14]Trips&amp;Operators'!$C$1:$E$9999,3,FALSE)</f>
        <v>NEWELL</v>
      </c>
      <c r="M162" s="56" t="s">
        <v>1401</v>
      </c>
      <c r="N162" s="55" t="s">
        <v>1564</v>
      </c>
      <c r="O162" s="59" t="str">
        <f t="shared" si="2"/>
        <v>KEEP</v>
      </c>
    </row>
    <row r="163" spans="1:15" x14ac:dyDescent="0.25">
      <c r="A163" s="53">
        <v>42493.4140162037</v>
      </c>
      <c r="B163" s="54" t="s">
        <v>1480</v>
      </c>
      <c r="C163" s="54" t="s">
        <v>1565</v>
      </c>
      <c r="D163" s="54" t="s">
        <v>1390</v>
      </c>
      <c r="E163" s="54" t="s">
        <v>1422</v>
      </c>
      <c r="F163" s="54">
        <v>0</v>
      </c>
      <c r="G163" s="54">
        <v>793</v>
      </c>
      <c r="H163" s="54">
        <v>141337</v>
      </c>
      <c r="I163" s="54" t="s">
        <v>1423</v>
      </c>
      <c r="J163" s="54">
        <v>144300</v>
      </c>
      <c r="K163" s="55" t="s">
        <v>1400</v>
      </c>
      <c r="L163" s="55" t="str">
        <f>VLOOKUP(C163,'[14]Trips&amp;Operators'!$C$1:$E$9999,3,FALSE)</f>
        <v>CHANDLER</v>
      </c>
      <c r="M163" s="56" t="s">
        <v>1394</v>
      </c>
      <c r="N163" s="55" t="s">
        <v>183</v>
      </c>
      <c r="O163" s="59" t="str">
        <f t="shared" si="2"/>
        <v>KEEP</v>
      </c>
    </row>
    <row r="164" spans="1:15" x14ac:dyDescent="0.25">
      <c r="A164" s="53">
        <v>42493.658680555556</v>
      </c>
      <c r="B164" s="54" t="s">
        <v>1478</v>
      </c>
      <c r="C164" s="54" t="s">
        <v>1566</v>
      </c>
      <c r="D164" s="54" t="s">
        <v>1390</v>
      </c>
      <c r="E164" s="54" t="s">
        <v>1422</v>
      </c>
      <c r="F164" s="54">
        <v>0</v>
      </c>
      <c r="G164" s="54">
        <v>41</v>
      </c>
      <c r="H164" s="54">
        <v>673</v>
      </c>
      <c r="I164" s="54" t="s">
        <v>1423</v>
      </c>
      <c r="J164" s="54">
        <v>63995</v>
      </c>
      <c r="K164" s="55" t="s">
        <v>1400</v>
      </c>
      <c r="L164" s="55" t="str">
        <f>VLOOKUP(C164,'[14]Trips&amp;Operators'!$C$1:$E$9999,3,FALSE)</f>
        <v>YOUNG</v>
      </c>
      <c r="M164" s="56" t="s">
        <v>1394</v>
      </c>
      <c r="N164" s="55" t="s">
        <v>1567</v>
      </c>
      <c r="O164" s="59" t="str">
        <f t="shared" si="2"/>
        <v>KEEP</v>
      </c>
    </row>
    <row r="165" spans="1:15" x14ac:dyDescent="0.25">
      <c r="A165" s="53">
        <v>42493.676458333335</v>
      </c>
      <c r="B165" s="54" t="s">
        <v>1478</v>
      </c>
      <c r="C165" s="54" t="s">
        <v>1566</v>
      </c>
      <c r="D165" s="54" t="s">
        <v>1390</v>
      </c>
      <c r="E165" s="54" t="s">
        <v>1422</v>
      </c>
      <c r="F165" s="54">
        <v>0</v>
      </c>
      <c r="G165" s="54">
        <v>726</v>
      </c>
      <c r="H165" s="54">
        <v>146319</v>
      </c>
      <c r="I165" s="54" t="s">
        <v>1423</v>
      </c>
      <c r="J165" s="54">
        <v>149694</v>
      </c>
      <c r="K165" s="55" t="s">
        <v>1400</v>
      </c>
      <c r="L165" s="55" t="str">
        <f>VLOOKUP(C165,'[14]Trips&amp;Operators'!$C$1:$E$9999,3,FALSE)</f>
        <v>YOUNG</v>
      </c>
      <c r="M165" s="56" t="s">
        <v>1394</v>
      </c>
      <c r="N165" s="55" t="s">
        <v>183</v>
      </c>
      <c r="O165" s="59" t="str">
        <f t="shared" si="2"/>
        <v>KEEP</v>
      </c>
    </row>
    <row r="166" spans="1:15" x14ac:dyDescent="0.25">
      <c r="A166" s="53">
        <v>42493.757418981484</v>
      </c>
      <c r="B166" s="54" t="s">
        <v>1541</v>
      </c>
      <c r="C166" s="54" t="s">
        <v>1568</v>
      </c>
      <c r="D166" s="54" t="s">
        <v>1390</v>
      </c>
      <c r="E166" s="54" t="s">
        <v>1422</v>
      </c>
      <c r="F166" s="54">
        <v>0</v>
      </c>
      <c r="G166" s="54">
        <v>719</v>
      </c>
      <c r="H166" s="54">
        <v>148532</v>
      </c>
      <c r="I166" s="54" t="s">
        <v>1423</v>
      </c>
      <c r="J166" s="54">
        <v>149694</v>
      </c>
      <c r="K166" s="55" t="s">
        <v>1400</v>
      </c>
      <c r="L166" s="55" t="str">
        <f>VLOOKUP(C166,'[14]Trips&amp;Operators'!$C$1:$E$9999,3,FALSE)</f>
        <v>REBOLETTI</v>
      </c>
      <c r="M166" s="56" t="s">
        <v>1394</v>
      </c>
      <c r="N166" s="55" t="s">
        <v>183</v>
      </c>
      <c r="O166" s="59" t="str">
        <f t="shared" si="2"/>
        <v>KEEP</v>
      </c>
    </row>
    <row r="167" spans="1:15" x14ac:dyDescent="0.25">
      <c r="A167" s="53">
        <v>42493.830694444441</v>
      </c>
      <c r="B167" s="54" t="s">
        <v>1541</v>
      </c>
      <c r="C167" s="54" t="s">
        <v>1569</v>
      </c>
      <c r="D167" s="54" t="s">
        <v>1390</v>
      </c>
      <c r="E167" s="54" t="s">
        <v>1422</v>
      </c>
      <c r="F167" s="54">
        <v>0</v>
      </c>
      <c r="G167" s="54">
        <v>705</v>
      </c>
      <c r="H167" s="54">
        <v>148578</v>
      </c>
      <c r="I167" s="54" t="s">
        <v>1423</v>
      </c>
      <c r="J167" s="54">
        <v>149694</v>
      </c>
      <c r="K167" s="55" t="s">
        <v>1400</v>
      </c>
      <c r="L167" s="55" t="str">
        <f>VLOOKUP(C167,'[14]Trips&amp;Operators'!$C$1:$E$9999,3,FALSE)</f>
        <v>REBOLETTI</v>
      </c>
      <c r="M167" s="56" t="s">
        <v>1394</v>
      </c>
      <c r="N167" s="55" t="s">
        <v>183</v>
      </c>
      <c r="O167" s="59" t="str">
        <f t="shared" si="2"/>
        <v>KEEP</v>
      </c>
    </row>
    <row r="168" spans="1:15" x14ac:dyDescent="0.25">
      <c r="A168" s="53">
        <v>42494.001238425924</v>
      </c>
      <c r="B168" s="54" t="s">
        <v>1541</v>
      </c>
      <c r="C168" s="54" t="s">
        <v>1570</v>
      </c>
      <c r="D168" s="54" t="s">
        <v>1390</v>
      </c>
      <c r="E168" s="54" t="s">
        <v>1422</v>
      </c>
      <c r="F168" s="54">
        <v>0</v>
      </c>
      <c r="G168" s="54">
        <v>777</v>
      </c>
      <c r="H168" s="54">
        <v>211754</v>
      </c>
      <c r="I168" s="54" t="s">
        <v>1423</v>
      </c>
      <c r="J168" s="54">
        <v>217106</v>
      </c>
      <c r="K168" s="55" t="s">
        <v>1400</v>
      </c>
      <c r="L168" s="55" t="str">
        <f>VLOOKUP(C168,'[14]Trips&amp;Operators'!$C$1:$E$9999,3,FALSE)</f>
        <v>REBOLETTI</v>
      </c>
      <c r="M168" s="56" t="s">
        <v>1394</v>
      </c>
      <c r="N168" s="55" t="s">
        <v>183</v>
      </c>
      <c r="O168" s="59" t="str">
        <f t="shared" si="2"/>
        <v>KEEP</v>
      </c>
    </row>
    <row r="169" spans="1:15" x14ac:dyDescent="0.25">
      <c r="A169" s="53">
        <v>42493.501747685186</v>
      </c>
      <c r="B169" s="54" t="s">
        <v>1537</v>
      </c>
      <c r="C169" s="54" t="s">
        <v>1571</v>
      </c>
      <c r="D169" s="54" t="s">
        <v>1407</v>
      </c>
      <c r="E169" s="54" t="s">
        <v>1434</v>
      </c>
      <c r="F169" s="54">
        <v>0</v>
      </c>
      <c r="G169" s="54">
        <v>420</v>
      </c>
      <c r="H169" s="54">
        <v>190936</v>
      </c>
      <c r="I169" s="54" t="s">
        <v>1435</v>
      </c>
      <c r="J169" s="54">
        <v>191723</v>
      </c>
      <c r="K169" s="55" t="s">
        <v>1393</v>
      </c>
      <c r="L169" s="55" t="str">
        <f>VLOOKUP(C169,'[14]Trips&amp;Operators'!$C$1:$E$9999,3,FALSE)</f>
        <v>SPECTOR</v>
      </c>
      <c r="M169" s="56" t="s">
        <v>1394</v>
      </c>
      <c r="N169" s="55" t="s">
        <v>183</v>
      </c>
      <c r="O169" s="59" t="str">
        <f t="shared" si="2"/>
        <v>KEEP</v>
      </c>
    </row>
    <row r="170" spans="1:15" x14ac:dyDescent="0.25">
      <c r="A170" s="53">
        <v>42493.544236111113</v>
      </c>
      <c r="B170" s="54" t="s">
        <v>1541</v>
      </c>
      <c r="C170" s="54" t="s">
        <v>1572</v>
      </c>
      <c r="D170" s="54" t="s">
        <v>1390</v>
      </c>
      <c r="E170" s="54" t="s">
        <v>1434</v>
      </c>
      <c r="F170" s="54">
        <v>0</v>
      </c>
      <c r="G170" s="54">
        <v>745</v>
      </c>
      <c r="H170" s="54">
        <v>212955</v>
      </c>
      <c r="I170" s="54" t="s">
        <v>1435</v>
      </c>
      <c r="J170" s="54">
        <v>217106</v>
      </c>
      <c r="K170" s="55" t="s">
        <v>1400</v>
      </c>
      <c r="L170" s="55" t="str">
        <f>VLOOKUP(C170,'[14]Trips&amp;Operators'!$C$1:$E$9999,3,FALSE)</f>
        <v>CANFIELD</v>
      </c>
      <c r="M170" s="56" t="s">
        <v>1394</v>
      </c>
      <c r="N170" s="55" t="s">
        <v>183</v>
      </c>
      <c r="O170" s="59" t="str">
        <f t="shared" si="2"/>
        <v>KEEP</v>
      </c>
    </row>
    <row r="171" spans="1:15" x14ac:dyDescent="0.25">
      <c r="A171" s="53">
        <v>42493.213020833333</v>
      </c>
      <c r="B171" s="54" t="s">
        <v>1500</v>
      </c>
      <c r="C171" s="54" t="s">
        <v>1573</v>
      </c>
      <c r="D171" s="54" t="s">
        <v>1390</v>
      </c>
      <c r="E171" s="54" t="s">
        <v>1438</v>
      </c>
      <c r="F171" s="54">
        <v>0</v>
      </c>
      <c r="G171" s="54">
        <v>9</v>
      </c>
      <c r="H171" s="54">
        <v>233322</v>
      </c>
      <c r="I171" s="54" t="s">
        <v>1439</v>
      </c>
      <c r="J171" s="54">
        <v>233491</v>
      </c>
      <c r="K171" s="55" t="s">
        <v>1400</v>
      </c>
      <c r="L171" s="55" t="str">
        <f>VLOOKUP(C171,'[14]Trips&amp;Operators'!$C$1:$E$9999,3,FALSE)</f>
        <v>DE LA ROSA</v>
      </c>
      <c r="M171" s="56" t="s">
        <v>1401</v>
      </c>
      <c r="N171" s="55" t="s">
        <v>1574</v>
      </c>
      <c r="O171" s="59" t="str">
        <f t="shared" si="2"/>
        <v>OMIT</v>
      </c>
    </row>
    <row r="172" spans="1:15" x14ac:dyDescent="0.25">
      <c r="A172" s="53">
        <v>42493.222037037034</v>
      </c>
      <c r="B172" s="54" t="s">
        <v>1537</v>
      </c>
      <c r="C172" s="54" t="s">
        <v>1538</v>
      </c>
      <c r="D172" s="54" t="s">
        <v>1390</v>
      </c>
      <c r="E172" s="54" t="s">
        <v>1438</v>
      </c>
      <c r="F172" s="54">
        <v>0</v>
      </c>
      <c r="G172" s="54">
        <v>5</v>
      </c>
      <c r="H172" s="54">
        <v>243</v>
      </c>
      <c r="I172" s="54" t="s">
        <v>1439</v>
      </c>
      <c r="J172" s="54">
        <v>1</v>
      </c>
      <c r="K172" s="55" t="s">
        <v>1393</v>
      </c>
      <c r="L172" s="55" t="str">
        <f>VLOOKUP(C172,'[14]Trips&amp;Operators'!$C$1:$E$9999,3,FALSE)</f>
        <v>STARKS</v>
      </c>
      <c r="M172" s="56" t="s">
        <v>1401</v>
      </c>
      <c r="N172" s="55" t="s">
        <v>1574</v>
      </c>
      <c r="O172" s="59" t="str">
        <f t="shared" si="2"/>
        <v>OMIT</v>
      </c>
    </row>
    <row r="173" spans="1:15" x14ac:dyDescent="0.25">
      <c r="A173" s="53">
        <v>42493.265370370369</v>
      </c>
      <c r="B173" s="54" t="s">
        <v>1546</v>
      </c>
      <c r="C173" s="54" t="s">
        <v>51</v>
      </c>
      <c r="D173" s="54" t="s">
        <v>1390</v>
      </c>
      <c r="E173" s="54" t="s">
        <v>1438</v>
      </c>
      <c r="F173" s="54">
        <v>0</v>
      </c>
      <c r="G173" s="54">
        <v>102</v>
      </c>
      <c r="H173" s="54">
        <v>232981</v>
      </c>
      <c r="I173" s="54" t="s">
        <v>1439</v>
      </c>
      <c r="J173" s="54">
        <v>233491</v>
      </c>
      <c r="K173" s="55" t="s">
        <v>1400</v>
      </c>
      <c r="L173" s="55" t="str">
        <f>VLOOKUP(C173,'[14]Trips&amp;Operators'!$C$1:$E$9999,3,FALSE)</f>
        <v>STARKS</v>
      </c>
      <c r="M173" s="56" t="s">
        <v>1401</v>
      </c>
      <c r="N173" s="55" t="s">
        <v>1574</v>
      </c>
      <c r="O173" s="59" t="str">
        <f t="shared" si="2"/>
        <v>KEEP</v>
      </c>
    </row>
    <row r="174" spans="1:15" x14ac:dyDescent="0.25">
      <c r="A174" s="53">
        <v>42493.305636574078</v>
      </c>
      <c r="B174" s="54" t="s">
        <v>1537</v>
      </c>
      <c r="C174" s="54" t="s">
        <v>1179</v>
      </c>
      <c r="D174" s="54" t="s">
        <v>1390</v>
      </c>
      <c r="E174" s="54" t="s">
        <v>1438</v>
      </c>
      <c r="F174" s="54">
        <v>0</v>
      </c>
      <c r="G174" s="54">
        <v>52</v>
      </c>
      <c r="H174" s="54">
        <v>223</v>
      </c>
      <c r="I174" s="54" t="s">
        <v>1439</v>
      </c>
      <c r="J174" s="54">
        <v>1</v>
      </c>
      <c r="K174" s="55" t="s">
        <v>1393</v>
      </c>
      <c r="L174" s="55" t="str">
        <f>VLOOKUP(C174,'[14]Trips&amp;Operators'!$C$1:$E$9999,3,FALSE)</f>
        <v>STARKS</v>
      </c>
      <c r="M174" s="56" t="s">
        <v>1401</v>
      </c>
      <c r="N174" s="55" t="s">
        <v>1574</v>
      </c>
      <c r="O174" s="59" t="str">
        <f t="shared" si="2"/>
        <v>KEEP</v>
      </c>
    </row>
    <row r="175" spans="1:15" x14ac:dyDescent="0.25">
      <c r="A175" s="53">
        <v>42493.348437499997</v>
      </c>
      <c r="B175" s="54" t="s">
        <v>1476</v>
      </c>
      <c r="C175" s="54" t="s">
        <v>1536</v>
      </c>
      <c r="D175" s="54" t="s">
        <v>1390</v>
      </c>
      <c r="E175" s="54" t="s">
        <v>1438</v>
      </c>
      <c r="F175" s="54">
        <v>0</v>
      </c>
      <c r="G175" s="54">
        <v>5</v>
      </c>
      <c r="H175" s="54">
        <v>233349</v>
      </c>
      <c r="I175" s="54" t="s">
        <v>1439</v>
      </c>
      <c r="J175" s="54">
        <v>233491</v>
      </c>
      <c r="K175" s="55" t="s">
        <v>1400</v>
      </c>
      <c r="L175" s="55" t="str">
        <f>VLOOKUP(C175,'[14]Trips&amp;Operators'!$C$1:$E$9999,3,FALSE)</f>
        <v>CHANDLER</v>
      </c>
      <c r="M175" s="56" t="s">
        <v>1401</v>
      </c>
      <c r="N175" s="55" t="s">
        <v>1574</v>
      </c>
      <c r="O175" s="59" t="str">
        <f t="shared" si="2"/>
        <v>OMIT</v>
      </c>
    </row>
    <row r="176" spans="1:15" x14ac:dyDescent="0.25">
      <c r="A176" s="53">
        <v>42493.348449074074</v>
      </c>
      <c r="B176" s="54" t="s">
        <v>1480</v>
      </c>
      <c r="C176" s="54" t="s">
        <v>1575</v>
      </c>
      <c r="D176" s="54" t="s">
        <v>1390</v>
      </c>
      <c r="E176" s="54" t="s">
        <v>1438</v>
      </c>
      <c r="F176" s="54">
        <v>0</v>
      </c>
      <c r="G176" s="54">
        <v>5</v>
      </c>
      <c r="H176" s="54">
        <v>233349</v>
      </c>
      <c r="I176" s="54" t="s">
        <v>1439</v>
      </c>
      <c r="J176" s="54">
        <v>233491</v>
      </c>
      <c r="K176" s="55" t="s">
        <v>1400</v>
      </c>
      <c r="L176" s="55" t="str">
        <f>VLOOKUP(C176,'[14]Trips&amp;Operators'!$C$1:$E$9999,3,FALSE)</f>
        <v>CHANDLER</v>
      </c>
      <c r="M176" s="56" t="s">
        <v>1401</v>
      </c>
      <c r="N176" s="55" t="s">
        <v>1574</v>
      </c>
      <c r="O176" s="59" t="str">
        <f t="shared" si="2"/>
        <v>OMIT</v>
      </c>
    </row>
    <row r="177" spans="1:15" x14ac:dyDescent="0.25">
      <c r="A177" s="53">
        <v>42493.357083333336</v>
      </c>
      <c r="B177" s="54" t="s">
        <v>1483</v>
      </c>
      <c r="C177" s="54" t="s">
        <v>1576</v>
      </c>
      <c r="D177" s="54" t="s">
        <v>1390</v>
      </c>
      <c r="E177" s="54" t="s">
        <v>1438</v>
      </c>
      <c r="F177" s="54">
        <v>0</v>
      </c>
      <c r="G177" s="54">
        <v>6</v>
      </c>
      <c r="H177" s="54">
        <v>129</v>
      </c>
      <c r="I177" s="54" t="s">
        <v>1439</v>
      </c>
      <c r="J177" s="54">
        <v>1</v>
      </c>
      <c r="K177" s="55" t="s">
        <v>1393</v>
      </c>
      <c r="L177" s="55" t="str">
        <f>VLOOKUP(C177,'[14]Trips&amp;Operators'!$C$1:$E$9999,3,FALSE)</f>
        <v>BRUDER</v>
      </c>
      <c r="M177" s="56" t="s">
        <v>1401</v>
      </c>
      <c r="N177" s="55" t="s">
        <v>1574</v>
      </c>
      <c r="O177" s="59" t="str">
        <f t="shared" si="2"/>
        <v>OMIT</v>
      </c>
    </row>
    <row r="178" spans="1:15" x14ac:dyDescent="0.25">
      <c r="A178" s="53">
        <v>42493.366041666668</v>
      </c>
      <c r="B178" s="54" t="s">
        <v>1511</v>
      </c>
      <c r="C178" s="54" t="s">
        <v>1184</v>
      </c>
      <c r="D178" s="54" t="s">
        <v>1390</v>
      </c>
      <c r="E178" s="54" t="s">
        <v>1438</v>
      </c>
      <c r="F178" s="54">
        <v>0</v>
      </c>
      <c r="G178" s="54">
        <v>44</v>
      </c>
      <c r="H178" s="54">
        <v>156</v>
      </c>
      <c r="I178" s="54" t="s">
        <v>1439</v>
      </c>
      <c r="J178" s="54">
        <v>1</v>
      </c>
      <c r="K178" s="55" t="s">
        <v>1393</v>
      </c>
      <c r="L178" s="55" t="str">
        <f>VLOOKUP(C178,'[14]Trips&amp;Operators'!$C$1:$E$9999,3,FALSE)</f>
        <v>SPECTOR</v>
      </c>
      <c r="M178" s="56" t="s">
        <v>1401</v>
      </c>
      <c r="N178" s="55" t="s">
        <v>1574</v>
      </c>
      <c r="O178" s="59" t="str">
        <f t="shared" si="2"/>
        <v>KEEP</v>
      </c>
    </row>
    <row r="179" spans="1:15" x14ac:dyDescent="0.25">
      <c r="A179" s="53">
        <v>42493.377881944441</v>
      </c>
      <c r="B179" s="54" t="s">
        <v>1537</v>
      </c>
      <c r="C179" s="54" t="s">
        <v>1544</v>
      </c>
      <c r="D179" s="54" t="s">
        <v>1390</v>
      </c>
      <c r="E179" s="54" t="s">
        <v>1438</v>
      </c>
      <c r="F179" s="54">
        <v>0</v>
      </c>
      <c r="G179" s="54">
        <v>32</v>
      </c>
      <c r="H179" s="54">
        <v>163</v>
      </c>
      <c r="I179" s="54" t="s">
        <v>1439</v>
      </c>
      <c r="J179" s="54">
        <v>1</v>
      </c>
      <c r="K179" s="55" t="s">
        <v>1393</v>
      </c>
      <c r="L179" s="55" t="str">
        <f>VLOOKUP(C179,'[14]Trips&amp;Operators'!$C$1:$E$9999,3,FALSE)</f>
        <v>STARKS</v>
      </c>
      <c r="M179" s="56" t="s">
        <v>1401</v>
      </c>
      <c r="N179" s="55" t="s">
        <v>1574</v>
      </c>
      <c r="O179" s="59" t="str">
        <f t="shared" si="2"/>
        <v>KEEP</v>
      </c>
    </row>
    <row r="180" spans="1:15" x14ac:dyDescent="0.25">
      <c r="A180" s="53">
        <v>42493.378622685188</v>
      </c>
      <c r="B180" s="54" t="s">
        <v>1416</v>
      </c>
      <c r="C180" s="54" t="s">
        <v>1577</v>
      </c>
      <c r="D180" s="54" t="s">
        <v>1390</v>
      </c>
      <c r="E180" s="54" t="s">
        <v>1438</v>
      </c>
      <c r="F180" s="54">
        <v>0</v>
      </c>
      <c r="G180" s="54">
        <v>9</v>
      </c>
      <c r="H180" s="54">
        <v>233328</v>
      </c>
      <c r="I180" s="54" t="s">
        <v>1439</v>
      </c>
      <c r="J180" s="54">
        <v>233491</v>
      </c>
      <c r="K180" s="55" t="s">
        <v>1400</v>
      </c>
      <c r="L180" s="55" t="str">
        <f>VLOOKUP(C180,'[14]Trips&amp;Operators'!$C$1:$E$9999,3,FALSE)</f>
        <v>NEWELL</v>
      </c>
      <c r="M180" s="56" t="s">
        <v>1401</v>
      </c>
      <c r="N180" s="55" t="s">
        <v>1574</v>
      </c>
      <c r="O180" s="59" t="str">
        <f t="shared" si="2"/>
        <v>OMIT</v>
      </c>
    </row>
    <row r="181" spans="1:15" x14ac:dyDescent="0.25">
      <c r="A181" s="53">
        <v>42493.402060185188</v>
      </c>
      <c r="B181" s="54" t="s">
        <v>1498</v>
      </c>
      <c r="C181" s="54" t="s">
        <v>1578</v>
      </c>
      <c r="D181" s="54" t="s">
        <v>1390</v>
      </c>
      <c r="E181" s="54" t="s">
        <v>1438</v>
      </c>
      <c r="F181" s="54">
        <v>0</v>
      </c>
      <c r="G181" s="54">
        <v>9</v>
      </c>
      <c r="H181" s="54">
        <v>1779</v>
      </c>
      <c r="I181" s="54" t="s">
        <v>1439</v>
      </c>
      <c r="J181" s="54">
        <v>839</v>
      </c>
      <c r="K181" s="55" t="s">
        <v>1393</v>
      </c>
      <c r="L181" s="55" t="str">
        <f>VLOOKUP(C181,'[14]Trips&amp;Operators'!$C$1:$E$9999,3,FALSE)</f>
        <v>DE LA ROSA</v>
      </c>
      <c r="M181" s="56" t="s">
        <v>1401</v>
      </c>
      <c r="N181" s="55" t="s">
        <v>1574</v>
      </c>
      <c r="O181" s="59" t="str">
        <f t="shared" si="2"/>
        <v>OMIT</v>
      </c>
    </row>
    <row r="182" spans="1:15" x14ac:dyDescent="0.25">
      <c r="A182" s="53">
        <v>42493.402662037035</v>
      </c>
      <c r="B182" s="54" t="s">
        <v>1498</v>
      </c>
      <c r="C182" s="54" t="s">
        <v>1578</v>
      </c>
      <c r="D182" s="54" t="s">
        <v>1390</v>
      </c>
      <c r="E182" s="54" t="s">
        <v>1438</v>
      </c>
      <c r="F182" s="54">
        <v>0</v>
      </c>
      <c r="G182" s="54">
        <v>8</v>
      </c>
      <c r="H182" s="54">
        <v>1749</v>
      </c>
      <c r="I182" s="54" t="s">
        <v>1439</v>
      </c>
      <c r="J182" s="54">
        <v>839</v>
      </c>
      <c r="K182" s="55" t="s">
        <v>1393</v>
      </c>
      <c r="L182" s="55" t="str">
        <f>VLOOKUP(C182,'[14]Trips&amp;Operators'!$C$1:$E$9999,3,FALSE)</f>
        <v>DE LA ROSA</v>
      </c>
      <c r="M182" s="56" t="s">
        <v>1401</v>
      </c>
      <c r="N182" s="55" t="s">
        <v>1574</v>
      </c>
      <c r="O182" s="59" t="str">
        <f t="shared" si="2"/>
        <v>OMIT</v>
      </c>
    </row>
    <row r="183" spans="1:15" x14ac:dyDescent="0.25">
      <c r="A183" s="53">
        <v>42493.408877314818</v>
      </c>
      <c r="B183" s="54" t="s">
        <v>1548</v>
      </c>
      <c r="C183" s="54" t="s">
        <v>1579</v>
      </c>
      <c r="D183" s="54" t="s">
        <v>1390</v>
      </c>
      <c r="E183" s="54" t="s">
        <v>1438</v>
      </c>
      <c r="F183" s="54">
        <v>0</v>
      </c>
      <c r="G183" s="54">
        <v>57</v>
      </c>
      <c r="H183" s="54">
        <v>240</v>
      </c>
      <c r="I183" s="54" t="s">
        <v>1439</v>
      </c>
      <c r="J183" s="54">
        <v>1</v>
      </c>
      <c r="K183" s="55" t="s">
        <v>1393</v>
      </c>
      <c r="L183" s="55" t="str">
        <f>VLOOKUP(C183,'[14]Trips&amp;Operators'!$C$1:$E$9999,3,FALSE)</f>
        <v>ACKERMAN</v>
      </c>
      <c r="M183" s="56" t="s">
        <v>1401</v>
      </c>
      <c r="N183" s="55" t="s">
        <v>1574</v>
      </c>
      <c r="O183" s="59" t="str">
        <f t="shared" si="2"/>
        <v>KEEP</v>
      </c>
    </row>
    <row r="184" spans="1:15" x14ac:dyDescent="0.25">
      <c r="A184" s="53">
        <v>42493.418437499997</v>
      </c>
      <c r="B184" s="54" t="s">
        <v>1445</v>
      </c>
      <c r="C184" s="54" t="s">
        <v>1580</v>
      </c>
      <c r="D184" s="54" t="s">
        <v>1390</v>
      </c>
      <c r="E184" s="54" t="s">
        <v>1438</v>
      </c>
      <c r="F184" s="54">
        <v>0</v>
      </c>
      <c r="G184" s="54">
        <v>5</v>
      </c>
      <c r="H184" s="54">
        <v>114</v>
      </c>
      <c r="I184" s="54" t="s">
        <v>1439</v>
      </c>
      <c r="J184" s="54">
        <v>1</v>
      </c>
      <c r="K184" s="55" t="s">
        <v>1393</v>
      </c>
      <c r="L184" s="55" t="str">
        <f>VLOOKUP(C184,'[14]Trips&amp;Operators'!$C$1:$E$9999,3,FALSE)</f>
        <v>NEWELL</v>
      </c>
      <c r="M184" s="56" t="s">
        <v>1401</v>
      </c>
      <c r="N184" s="55" t="s">
        <v>1574</v>
      </c>
      <c r="O184" s="59" t="str">
        <f t="shared" si="2"/>
        <v>OMIT</v>
      </c>
    </row>
    <row r="185" spans="1:15" x14ac:dyDescent="0.25">
      <c r="A185" s="53">
        <v>42493.442453703705</v>
      </c>
      <c r="B185" s="54" t="s">
        <v>1511</v>
      </c>
      <c r="C185" s="54" t="s">
        <v>1581</v>
      </c>
      <c r="D185" s="54" t="s">
        <v>1390</v>
      </c>
      <c r="E185" s="54" t="s">
        <v>1438</v>
      </c>
      <c r="F185" s="54">
        <v>0</v>
      </c>
      <c r="G185" s="54">
        <v>89</v>
      </c>
      <c r="H185" s="54">
        <v>340</v>
      </c>
      <c r="I185" s="54" t="s">
        <v>1439</v>
      </c>
      <c r="J185" s="54">
        <v>1</v>
      </c>
      <c r="K185" s="55" t="s">
        <v>1393</v>
      </c>
      <c r="L185" s="55" t="str">
        <f>VLOOKUP(C185,'[14]Trips&amp;Operators'!$C$1:$E$9999,3,FALSE)</f>
        <v>SPECTOR</v>
      </c>
      <c r="M185" s="56" t="s">
        <v>1401</v>
      </c>
      <c r="N185" s="55" t="s">
        <v>1574</v>
      </c>
      <c r="O185" s="59" t="str">
        <f t="shared" si="2"/>
        <v>KEEP</v>
      </c>
    </row>
    <row r="186" spans="1:15" x14ac:dyDescent="0.25">
      <c r="A186" s="53">
        <v>42493.462581018517</v>
      </c>
      <c r="B186" s="54" t="s">
        <v>1476</v>
      </c>
      <c r="C186" s="54" t="s">
        <v>1582</v>
      </c>
      <c r="D186" s="54" t="s">
        <v>1390</v>
      </c>
      <c r="E186" s="54" t="s">
        <v>1438</v>
      </c>
      <c r="F186" s="54">
        <v>0</v>
      </c>
      <c r="G186" s="54">
        <v>58</v>
      </c>
      <c r="H186" s="54">
        <v>183</v>
      </c>
      <c r="I186" s="54" t="s">
        <v>1439</v>
      </c>
      <c r="J186" s="54">
        <v>1</v>
      </c>
      <c r="K186" s="55" t="s">
        <v>1393</v>
      </c>
      <c r="L186" s="55" t="str">
        <f>VLOOKUP(C186,'[14]Trips&amp;Operators'!$C$1:$E$9999,3,FALSE)</f>
        <v>CHANDLER</v>
      </c>
      <c r="M186" s="56" t="s">
        <v>1401</v>
      </c>
      <c r="N186" s="55" t="s">
        <v>1574</v>
      </c>
      <c r="O186" s="59" t="str">
        <f t="shared" si="2"/>
        <v>KEEP</v>
      </c>
    </row>
    <row r="187" spans="1:15" x14ac:dyDescent="0.25">
      <c r="A187" s="53">
        <v>42493.495358796295</v>
      </c>
      <c r="B187" s="54" t="s">
        <v>1480</v>
      </c>
      <c r="C187" s="54" t="s">
        <v>1583</v>
      </c>
      <c r="D187" s="54" t="s">
        <v>1390</v>
      </c>
      <c r="E187" s="54" t="s">
        <v>1438</v>
      </c>
      <c r="F187" s="54">
        <v>0</v>
      </c>
      <c r="G187" s="54">
        <v>36</v>
      </c>
      <c r="H187" s="54">
        <v>233340</v>
      </c>
      <c r="I187" s="54" t="s">
        <v>1439</v>
      </c>
      <c r="J187" s="54">
        <v>233491</v>
      </c>
      <c r="K187" s="55" t="s">
        <v>1400</v>
      </c>
      <c r="L187" s="55" t="str">
        <f>VLOOKUP(C187,'[14]Trips&amp;Operators'!$C$1:$E$9999,3,FALSE)</f>
        <v>YORK</v>
      </c>
      <c r="M187" s="56" t="s">
        <v>1401</v>
      </c>
      <c r="N187" s="55" t="s">
        <v>1574</v>
      </c>
      <c r="O187" s="59" t="str">
        <f t="shared" si="2"/>
        <v>KEEP</v>
      </c>
    </row>
    <row r="188" spans="1:15" x14ac:dyDescent="0.25">
      <c r="A188" s="53">
        <v>42493.49590277778</v>
      </c>
      <c r="B188" s="54" t="s">
        <v>1445</v>
      </c>
      <c r="C188" s="54" t="s">
        <v>1584</v>
      </c>
      <c r="D188" s="54" t="s">
        <v>1390</v>
      </c>
      <c r="E188" s="54" t="s">
        <v>1438</v>
      </c>
      <c r="F188" s="54">
        <v>0</v>
      </c>
      <c r="G188" s="54">
        <v>119</v>
      </c>
      <c r="H188" s="54">
        <v>424</v>
      </c>
      <c r="I188" s="54" t="s">
        <v>1439</v>
      </c>
      <c r="J188" s="54">
        <v>1</v>
      </c>
      <c r="K188" s="55" t="s">
        <v>1393</v>
      </c>
      <c r="L188" s="55" t="str">
        <f>VLOOKUP(C188,'[14]Trips&amp;Operators'!$C$1:$E$9999,3,FALSE)</f>
        <v>COOLAHAN</v>
      </c>
      <c r="M188" s="56" t="s">
        <v>1401</v>
      </c>
      <c r="N188" s="55" t="s">
        <v>1574</v>
      </c>
      <c r="O188" s="59" t="str">
        <f t="shared" si="2"/>
        <v>KEEP</v>
      </c>
    </row>
    <row r="189" spans="1:15" x14ac:dyDescent="0.25">
      <c r="A189" s="53">
        <v>42493.52679398148</v>
      </c>
      <c r="B189" s="54" t="s">
        <v>1537</v>
      </c>
      <c r="C189" s="54" t="s">
        <v>1571</v>
      </c>
      <c r="D189" s="54" t="s">
        <v>1390</v>
      </c>
      <c r="E189" s="54" t="s">
        <v>1438</v>
      </c>
      <c r="F189" s="54">
        <v>0</v>
      </c>
      <c r="G189" s="54">
        <v>67</v>
      </c>
      <c r="H189" s="54">
        <v>214</v>
      </c>
      <c r="I189" s="54" t="s">
        <v>1439</v>
      </c>
      <c r="J189" s="54">
        <v>1</v>
      </c>
      <c r="K189" s="55" t="s">
        <v>1393</v>
      </c>
      <c r="L189" s="55" t="str">
        <f>VLOOKUP(C189,'[14]Trips&amp;Operators'!$C$1:$E$9999,3,FALSE)</f>
        <v>SPECTOR</v>
      </c>
      <c r="M189" s="56" t="s">
        <v>1401</v>
      </c>
      <c r="N189" s="55" t="s">
        <v>1574</v>
      </c>
      <c r="O189" s="59" t="str">
        <f t="shared" si="2"/>
        <v>KEEP</v>
      </c>
    </row>
    <row r="190" spans="1:15" x14ac:dyDescent="0.25">
      <c r="A190" s="53">
        <v>42493.536249999997</v>
      </c>
      <c r="B190" s="54" t="s">
        <v>1478</v>
      </c>
      <c r="C190" s="54" t="s">
        <v>1585</v>
      </c>
      <c r="D190" s="54" t="s">
        <v>1390</v>
      </c>
      <c r="E190" s="54" t="s">
        <v>1438</v>
      </c>
      <c r="F190" s="54">
        <v>0</v>
      </c>
      <c r="G190" s="54">
        <v>49</v>
      </c>
      <c r="H190" s="54">
        <v>233287</v>
      </c>
      <c r="I190" s="54" t="s">
        <v>1439</v>
      </c>
      <c r="J190" s="54">
        <v>233491</v>
      </c>
      <c r="K190" s="55" t="s">
        <v>1400</v>
      </c>
      <c r="L190" s="55" t="str">
        <f>VLOOKUP(C190,'[14]Trips&amp;Operators'!$C$1:$E$9999,3,FALSE)</f>
        <v>YOUNG</v>
      </c>
      <c r="M190" s="56" t="s">
        <v>1401</v>
      </c>
      <c r="N190" s="55" t="s">
        <v>1574</v>
      </c>
      <c r="O190" s="59" t="str">
        <f t="shared" si="2"/>
        <v>KEEP</v>
      </c>
    </row>
    <row r="191" spans="1:15" x14ac:dyDescent="0.25">
      <c r="A191" s="53">
        <v>42493.545856481483</v>
      </c>
      <c r="B191" s="54" t="s">
        <v>1506</v>
      </c>
      <c r="C191" s="54" t="s">
        <v>1586</v>
      </c>
      <c r="D191" s="54" t="s">
        <v>1390</v>
      </c>
      <c r="E191" s="54" t="s">
        <v>1438</v>
      </c>
      <c r="F191" s="54">
        <v>0</v>
      </c>
      <c r="G191" s="54">
        <v>66</v>
      </c>
      <c r="H191" s="54">
        <v>232</v>
      </c>
      <c r="I191" s="54" t="s">
        <v>1439</v>
      </c>
      <c r="J191" s="54">
        <v>1</v>
      </c>
      <c r="K191" s="55" t="s">
        <v>1393</v>
      </c>
      <c r="L191" s="55" t="str">
        <f>VLOOKUP(C191,'[14]Trips&amp;Operators'!$C$1:$E$9999,3,FALSE)</f>
        <v>BEAM</v>
      </c>
      <c r="M191" s="56" t="s">
        <v>1401</v>
      </c>
      <c r="N191" s="55" t="s">
        <v>1574</v>
      </c>
      <c r="O191" s="59" t="str">
        <f t="shared" si="2"/>
        <v>KEEP</v>
      </c>
    </row>
    <row r="192" spans="1:15" x14ac:dyDescent="0.25">
      <c r="A192" s="53">
        <v>42493.578819444447</v>
      </c>
      <c r="B192" s="54" t="s">
        <v>1483</v>
      </c>
      <c r="C192" s="54" t="s">
        <v>1587</v>
      </c>
      <c r="D192" s="54" t="s">
        <v>1390</v>
      </c>
      <c r="E192" s="54" t="s">
        <v>1438</v>
      </c>
      <c r="F192" s="54">
        <v>0</v>
      </c>
      <c r="G192" s="54">
        <v>5</v>
      </c>
      <c r="H192" s="54">
        <v>138</v>
      </c>
      <c r="I192" s="54" t="s">
        <v>1439</v>
      </c>
      <c r="J192" s="54">
        <v>1</v>
      </c>
      <c r="K192" s="55" t="s">
        <v>1393</v>
      </c>
      <c r="L192" s="55" t="str">
        <f>VLOOKUP(C192,'[14]Trips&amp;Operators'!$C$1:$E$9999,3,FALSE)</f>
        <v>YOUNG</v>
      </c>
      <c r="M192" s="56" t="s">
        <v>1401</v>
      </c>
      <c r="N192" s="55" t="s">
        <v>1574</v>
      </c>
      <c r="O192" s="59" t="str">
        <f t="shared" si="2"/>
        <v>OMIT</v>
      </c>
    </row>
    <row r="193" spans="1:15" x14ac:dyDescent="0.25">
      <c r="A193" s="53">
        <v>42493.587210648147</v>
      </c>
      <c r="B193" s="54" t="s">
        <v>1552</v>
      </c>
      <c r="C193" s="54" t="s">
        <v>1588</v>
      </c>
      <c r="D193" s="54" t="s">
        <v>1390</v>
      </c>
      <c r="E193" s="54" t="s">
        <v>1438</v>
      </c>
      <c r="F193" s="54">
        <v>0</v>
      </c>
      <c r="G193" s="54">
        <v>8</v>
      </c>
      <c r="H193" s="54">
        <v>233332</v>
      </c>
      <c r="I193" s="54" t="s">
        <v>1439</v>
      </c>
      <c r="J193" s="54">
        <v>233491</v>
      </c>
      <c r="K193" s="55" t="s">
        <v>1400</v>
      </c>
      <c r="L193" s="55" t="str">
        <f>VLOOKUP(C193,'[14]Trips&amp;Operators'!$C$1:$E$9999,3,FALSE)</f>
        <v>ADANE</v>
      </c>
      <c r="M193" s="56" t="s">
        <v>1401</v>
      </c>
      <c r="N193" s="55" t="s">
        <v>1574</v>
      </c>
      <c r="O193" s="59" t="str">
        <f t="shared" si="2"/>
        <v>OMIT</v>
      </c>
    </row>
    <row r="194" spans="1:15" x14ac:dyDescent="0.25">
      <c r="A194" s="53">
        <v>42493.597696759258</v>
      </c>
      <c r="B194" s="54" t="s">
        <v>1416</v>
      </c>
      <c r="C194" s="54" t="s">
        <v>1589</v>
      </c>
      <c r="D194" s="54" t="s">
        <v>1390</v>
      </c>
      <c r="E194" s="54" t="s">
        <v>1438</v>
      </c>
      <c r="F194" s="54">
        <v>0</v>
      </c>
      <c r="G194" s="54">
        <v>54</v>
      </c>
      <c r="H194" s="54">
        <v>233304</v>
      </c>
      <c r="I194" s="54" t="s">
        <v>1439</v>
      </c>
      <c r="J194" s="54">
        <v>233491</v>
      </c>
      <c r="K194" s="55" t="s">
        <v>1400</v>
      </c>
      <c r="L194" s="55" t="str">
        <f>VLOOKUP(C194,'[14]Trips&amp;Operators'!$C$1:$E$9999,3,FALSE)</f>
        <v>COOLAHAN</v>
      </c>
      <c r="M194" s="56" t="s">
        <v>1401</v>
      </c>
      <c r="N194" s="55" t="s">
        <v>1574</v>
      </c>
      <c r="O194" s="59" t="str">
        <f t="shared" si="2"/>
        <v>KEEP</v>
      </c>
    </row>
    <row r="195" spans="1:15" x14ac:dyDescent="0.25">
      <c r="A195" s="53">
        <v>42493.606296296297</v>
      </c>
      <c r="B195" s="54" t="s">
        <v>1476</v>
      </c>
      <c r="C195" s="54" t="s">
        <v>1590</v>
      </c>
      <c r="D195" s="54" t="s">
        <v>1390</v>
      </c>
      <c r="E195" s="54" t="s">
        <v>1438</v>
      </c>
      <c r="F195" s="54">
        <v>0</v>
      </c>
      <c r="G195" s="54">
        <v>4</v>
      </c>
      <c r="H195" s="54">
        <v>154</v>
      </c>
      <c r="I195" s="54" t="s">
        <v>1439</v>
      </c>
      <c r="J195" s="54">
        <v>1</v>
      </c>
      <c r="K195" s="55" t="s">
        <v>1393</v>
      </c>
      <c r="L195" s="55" t="str">
        <f>VLOOKUP(C195,'[14]Trips&amp;Operators'!$C$1:$E$9999,3,FALSE)</f>
        <v>YORK</v>
      </c>
      <c r="M195" s="56" t="s">
        <v>1401</v>
      </c>
      <c r="N195" s="55" t="s">
        <v>1574</v>
      </c>
      <c r="O195" s="59" t="str">
        <f t="shared" ref="O195:O258" si="3">IF(AND(E195="TRACK WARRANT AUTHORITY",G195&lt;10),"OMIT","KEEP")</f>
        <v>OMIT</v>
      </c>
    </row>
    <row r="196" spans="1:15" x14ac:dyDescent="0.25">
      <c r="A196" s="53">
        <v>42493.649259259262</v>
      </c>
      <c r="B196" s="54" t="s">
        <v>1474</v>
      </c>
      <c r="C196" s="54" t="s">
        <v>1591</v>
      </c>
      <c r="D196" s="54" t="s">
        <v>1390</v>
      </c>
      <c r="E196" s="54" t="s">
        <v>1438</v>
      </c>
      <c r="F196" s="54">
        <v>0</v>
      </c>
      <c r="G196" s="54">
        <v>8</v>
      </c>
      <c r="H196" s="54">
        <v>233332</v>
      </c>
      <c r="I196" s="54" t="s">
        <v>1439</v>
      </c>
      <c r="J196" s="54">
        <v>233491</v>
      </c>
      <c r="K196" s="55" t="s">
        <v>1400</v>
      </c>
      <c r="L196" s="55" t="str">
        <f>VLOOKUP(C196,'[14]Trips&amp;Operators'!$C$1:$E$9999,3,FALSE)</f>
        <v>BEAM</v>
      </c>
      <c r="M196" s="56" t="s">
        <v>1401</v>
      </c>
      <c r="N196" s="55" t="s">
        <v>1574</v>
      </c>
      <c r="O196" s="59" t="str">
        <f t="shared" si="3"/>
        <v>OMIT</v>
      </c>
    </row>
    <row r="197" spans="1:15" x14ac:dyDescent="0.25">
      <c r="A197" s="53">
        <v>42493.650902777779</v>
      </c>
      <c r="B197" s="54" t="s">
        <v>1483</v>
      </c>
      <c r="C197" s="54" t="s">
        <v>1551</v>
      </c>
      <c r="D197" s="54" t="s">
        <v>1390</v>
      </c>
      <c r="E197" s="54" t="s">
        <v>1438</v>
      </c>
      <c r="F197" s="54">
        <v>0</v>
      </c>
      <c r="G197" s="54">
        <v>62</v>
      </c>
      <c r="H197" s="54">
        <v>247</v>
      </c>
      <c r="I197" s="54" t="s">
        <v>1439</v>
      </c>
      <c r="J197" s="54">
        <v>1</v>
      </c>
      <c r="K197" s="55" t="s">
        <v>1393</v>
      </c>
      <c r="L197" s="55" t="str">
        <f>VLOOKUP(C197,'[14]Trips&amp;Operators'!$C$1:$E$9999,3,FALSE)</f>
        <v>YOUNG</v>
      </c>
      <c r="M197" s="56" t="s">
        <v>1401</v>
      </c>
      <c r="N197" s="55" t="s">
        <v>1574</v>
      </c>
      <c r="O197" s="59" t="str">
        <f t="shared" si="3"/>
        <v>KEEP</v>
      </c>
    </row>
    <row r="198" spans="1:15" x14ac:dyDescent="0.25">
      <c r="A198" s="53">
        <v>42493.669351851851</v>
      </c>
      <c r="B198" s="54" t="s">
        <v>1537</v>
      </c>
      <c r="C198" s="54" t="s">
        <v>1188</v>
      </c>
      <c r="D198" s="54" t="s">
        <v>1390</v>
      </c>
      <c r="E198" s="54" t="s">
        <v>1438</v>
      </c>
      <c r="F198" s="54">
        <v>0</v>
      </c>
      <c r="G198" s="54">
        <v>6</v>
      </c>
      <c r="H198" s="54">
        <v>127</v>
      </c>
      <c r="I198" s="54" t="s">
        <v>1439</v>
      </c>
      <c r="J198" s="54">
        <v>1</v>
      </c>
      <c r="K198" s="55" t="s">
        <v>1393</v>
      </c>
      <c r="L198" s="55" t="str">
        <f>VLOOKUP(C198,'[14]Trips&amp;Operators'!$C$1:$E$9999,3,FALSE)</f>
        <v>JACKSON</v>
      </c>
      <c r="M198" s="56" t="s">
        <v>1401</v>
      </c>
      <c r="N198" s="55" t="s">
        <v>1574</v>
      </c>
      <c r="O198" s="59" t="str">
        <f t="shared" si="3"/>
        <v>OMIT</v>
      </c>
    </row>
    <row r="199" spans="1:15" x14ac:dyDescent="0.25">
      <c r="A199" s="53">
        <v>42493.678784722222</v>
      </c>
      <c r="B199" s="54" t="s">
        <v>1476</v>
      </c>
      <c r="C199" s="54" t="s">
        <v>1592</v>
      </c>
      <c r="D199" s="54" t="s">
        <v>1390</v>
      </c>
      <c r="E199" s="54" t="s">
        <v>1438</v>
      </c>
      <c r="F199" s="54">
        <v>0</v>
      </c>
      <c r="G199" s="54">
        <v>9</v>
      </c>
      <c r="H199" s="54">
        <v>116</v>
      </c>
      <c r="I199" s="54" t="s">
        <v>1439</v>
      </c>
      <c r="J199" s="54">
        <v>1</v>
      </c>
      <c r="K199" s="55" t="s">
        <v>1393</v>
      </c>
      <c r="L199" s="55" t="str">
        <f>VLOOKUP(C199,'[14]Trips&amp;Operators'!$C$1:$E$9999,3,FALSE)</f>
        <v>YORK</v>
      </c>
      <c r="M199" s="56" t="s">
        <v>1401</v>
      </c>
      <c r="N199" s="55" t="s">
        <v>1574</v>
      </c>
      <c r="O199" s="59" t="str">
        <f t="shared" si="3"/>
        <v>OMIT</v>
      </c>
    </row>
    <row r="200" spans="1:15" x14ac:dyDescent="0.25">
      <c r="A200" s="53">
        <v>42493.690416666665</v>
      </c>
      <c r="B200" s="54" t="s">
        <v>1506</v>
      </c>
      <c r="C200" s="54" t="s">
        <v>1593</v>
      </c>
      <c r="D200" s="54" t="s">
        <v>1390</v>
      </c>
      <c r="E200" s="54" t="s">
        <v>1438</v>
      </c>
      <c r="F200" s="54">
        <v>0</v>
      </c>
      <c r="G200" s="54">
        <v>8</v>
      </c>
      <c r="H200" s="54">
        <v>109</v>
      </c>
      <c r="I200" s="54" t="s">
        <v>1439</v>
      </c>
      <c r="J200" s="54">
        <v>1</v>
      </c>
      <c r="K200" s="55" t="s">
        <v>1393</v>
      </c>
      <c r="L200" s="55" t="str">
        <f>VLOOKUP(C200,'[14]Trips&amp;Operators'!$C$1:$E$9999,3,FALSE)</f>
        <v>BEAM</v>
      </c>
      <c r="M200" s="56" t="s">
        <v>1401</v>
      </c>
      <c r="N200" s="55" t="s">
        <v>1574</v>
      </c>
      <c r="O200" s="59" t="str">
        <f t="shared" si="3"/>
        <v>OMIT</v>
      </c>
    </row>
    <row r="201" spans="1:15" x14ac:dyDescent="0.25">
      <c r="A201" s="53">
        <v>42493.723958333336</v>
      </c>
      <c r="B201" s="54" t="s">
        <v>1483</v>
      </c>
      <c r="C201" s="54" t="s">
        <v>1594</v>
      </c>
      <c r="D201" s="54" t="s">
        <v>1390</v>
      </c>
      <c r="E201" s="54" t="s">
        <v>1438</v>
      </c>
      <c r="F201" s="54">
        <v>0</v>
      </c>
      <c r="G201" s="54">
        <v>6</v>
      </c>
      <c r="H201" s="54">
        <v>207</v>
      </c>
      <c r="I201" s="54" t="s">
        <v>1439</v>
      </c>
      <c r="J201" s="54">
        <v>1</v>
      </c>
      <c r="K201" s="55" t="s">
        <v>1393</v>
      </c>
      <c r="L201" s="55" t="str">
        <f>VLOOKUP(C201,'[14]Trips&amp;Operators'!$C$1:$E$9999,3,FALSE)</f>
        <v>YOUNG</v>
      </c>
      <c r="M201" s="56" t="s">
        <v>1401</v>
      </c>
      <c r="N201" s="55" t="s">
        <v>1574</v>
      </c>
      <c r="O201" s="59" t="str">
        <f t="shared" si="3"/>
        <v>OMIT</v>
      </c>
    </row>
    <row r="202" spans="1:15" x14ac:dyDescent="0.25">
      <c r="A202" s="53">
        <v>42493.733240740738</v>
      </c>
      <c r="B202" s="54" t="s">
        <v>1552</v>
      </c>
      <c r="C202" s="54" t="s">
        <v>1595</v>
      </c>
      <c r="D202" s="54" t="s">
        <v>1390</v>
      </c>
      <c r="E202" s="54" t="s">
        <v>1438</v>
      </c>
      <c r="F202" s="54">
        <v>0</v>
      </c>
      <c r="G202" s="54">
        <v>2</v>
      </c>
      <c r="H202" s="54">
        <v>233336</v>
      </c>
      <c r="I202" s="54" t="s">
        <v>1439</v>
      </c>
      <c r="J202" s="54">
        <v>233491</v>
      </c>
      <c r="K202" s="55" t="s">
        <v>1400</v>
      </c>
      <c r="L202" s="55" t="str">
        <f>VLOOKUP(C202,'[14]Trips&amp;Operators'!$C$1:$E$9999,3,FALSE)</f>
        <v>ADANE</v>
      </c>
      <c r="M202" s="56" t="s">
        <v>1401</v>
      </c>
      <c r="N202" s="55" t="s">
        <v>1574</v>
      </c>
      <c r="O202" s="59" t="str">
        <f t="shared" si="3"/>
        <v>OMIT</v>
      </c>
    </row>
    <row r="203" spans="1:15" x14ac:dyDescent="0.25">
      <c r="A203" s="53">
        <v>42493.775289351855</v>
      </c>
      <c r="B203" s="54" t="s">
        <v>1548</v>
      </c>
      <c r="C203" s="54" t="s">
        <v>1596</v>
      </c>
      <c r="D203" s="54" t="s">
        <v>1390</v>
      </c>
      <c r="E203" s="54" t="s">
        <v>1438</v>
      </c>
      <c r="F203" s="54">
        <v>0</v>
      </c>
      <c r="G203" s="54">
        <v>6</v>
      </c>
      <c r="H203" s="54">
        <v>123</v>
      </c>
      <c r="I203" s="54" t="s">
        <v>1439</v>
      </c>
      <c r="J203" s="54">
        <v>1</v>
      </c>
      <c r="K203" s="55" t="s">
        <v>1393</v>
      </c>
      <c r="L203" s="55" t="str">
        <f>VLOOKUP(C203,'[14]Trips&amp;Operators'!$C$1:$E$9999,3,FALSE)</f>
        <v>ADANE</v>
      </c>
      <c r="M203" s="56" t="s">
        <v>1401</v>
      </c>
      <c r="N203" s="55" t="s">
        <v>1574</v>
      </c>
      <c r="O203" s="59" t="str">
        <f t="shared" si="3"/>
        <v>OMIT</v>
      </c>
    </row>
    <row r="204" spans="1:15" x14ac:dyDescent="0.25">
      <c r="A204" s="53">
        <v>42493.795891203707</v>
      </c>
      <c r="B204" s="54" t="s">
        <v>1483</v>
      </c>
      <c r="C204" s="54" t="s">
        <v>1556</v>
      </c>
      <c r="D204" s="54" t="s">
        <v>1390</v>
      </c>
      <c r="E204" s="54" t="s">
        <v>1438</v>
      </c>
      <c r="F204" s="54">
        <v>0</v>
      </c>
      <c r="G204" s="54">
        <v>8</v>
      </c>
      <c r="H204" s="54">
        <v>125</v>
      </c>
      <c r="I204" s="54" t="s">
        <v>1439</v>
      </c>
      <c r="J204" s="54">
        <v>1</v>
      </c>
      <c r="K204" s="55" t="s">
        <v>1393</v>
      </c>
      <c r="L204" s="55" t="str">
        <f>VLOOKUP(C204,'[14]Trips&amp;Operators'!$C$1:$E$9999,3,FALSE)</f>
        <v>YOUNG</v>
      </c>
      <c r="M204" s="56" t="s">
        <v>1401</v>
      </c>
      <c r="N204" s="55" t="s">
        <v>1574</v>
      </c>
      <c r="O204" s="59" t="str">
        <f t="shared" si="3"/>
        <v>OMIT</v>
      </c>
    </row>
    <row r="205" spans="1:15" x14ac:dyDescent="0.25">
      <c r="A205" s="53">
        <v>42493.835995370369</v>
      </c>
      <c r="B205" s="54" t="s">
        <v>1506</v>
      </c>
      <c r="C205" s="54" t="s">
        <v>1597</v>
      </c>
      <c r="D205" s="54" t="s">
        <v>1390</v>
      </c>
      <c r="E205" s="54" t="s">
        <v>1438</v>
      </c>
      <c r="F205" s="54">
        <v>0</v>
      </c>
      <c r="G205" s="54">
        <v>42</v>
      </c>
      <c r="H205" s="54">
        <v>152</v>
      </c>
      <c r="I205" s="54" t="s">
        <v>1439</v>
      </c>
      <c r="J205" s="54">
        <v>1</v>
      </c>
      <c r="K205" s="55" t="s">
        <v>1393</v>
      </c>
      <c r="L205" s="55" t="str">
        <f>VLOOKUP(C205,'[14]Trips&amp;Operators'!$C$1:$E$9999,3,FALSE)</f>
        <v>BARTLETT</v>
      </c>
      <c r="M205" s="56" t="s">
        <v>1401</v>
      </c>
      <c r="N205" s="55" t="s">
        <v>1574</v>
      </c>
      <c r="O205" s="59" t="str">
        <f t="shared" si="3"/>
        <v>KEEP</v>
      </c>
    </row>
    <row r="206" spans="1:15" x14ac:dyDescent="0.25">
      <c r="A206" s="53">
        <v>42493.857905092591</v>
      </c>
      <c r="B206" s="54" t="s">
        <v>1480</v>
      </c>
      <c r="C206" s="54" t="s">
        <v>1598</v>
      </c>
      <c r="D206" s="54" t="s">
        <v>1390</v>
      </c>
      <c r="E206" s="54" t="s">
        <v>1438</v>
      </c>
      <c r="F206" s="54">
        <v>0</v>
      </c>
      <c r="G206" s="54">
        <v>7</v>
      </c>
      <c r="H206" s="54">
        <v>233347</v>
      </c>
      <c r="I206" s="54" t="s">
        <v>1439</v>
      </c>
      <c r="J206" s="54">
        <v>233491</v>
      </c>
      <c r="K206" s="55" t="s">
        <v>1400</v>
      </c>
      <c r="L206" s="55" t="str">
        <f>VLOOKUP(C206,'[14]Trips&amp;Operators'!$C$1:$E$9999,3,FALSE)</f>
        <v>RIVERA</v>
      </c>
      <c r="M206" s="56" t="s">
        <v>1401</v>
      </c>
      <c r="N206" s="55" t="s">
        <v>1574</v>
      </c>
      <c r="O206" s="59" t="str">
        <f t="shared" si="3"/>
        <v>OMIT</v>
      </c>
    </row>
    <row r="207" spans="1:15" x14ac:dyDescent="0.25">
      <c r="A207" s="53">
        <v>42493.859895833331</v>
      </c>
      <c r="B207" s="54" t="s">
        <v>1445</v>
      </c>
      <c r="C207" s="54" t="s">
        <v>1599</v>
      </c>
      <c r="D207" s="54" t="s">
        <v>1390</v>
      </c>
      <c r="E207" s="54" t="s">
        <v>1438</v>
      </c>
      <c r="F207" s="54">
        <v>0</v>
      </c>
      <c r="G207" s="54">
        <v>7</v>
      </c>
      <c r="H207" s="54">
        <v>130</v>
      </c>
      <c r="I207" s="54" t="s">
        <v>1439</v>
      </c>
      <c r="J207" s="54">
        <v>1</v>
      </c>
      <c r="K207" s="55" t="s">
        <v>1393</v>
      </c>
      <c r="L207" s="55" t="str">
        <f>VLOOKUP(C207,'[14]Trips&amp;Operators'!$C$1:$E$9999,3,FALSE)</f>
        <v>LEVERE</v>
      </c>
      <c r="M207" s="56" t="s">
        <v>1401</v>
      </c>
      <c r="N207" s="55" t="s">
        <v>1574</v>
      </c>
      <c r="O207" s="59" t="str">
        <f t="shared" si="3"/>
        <v>OMIT</v>
      </c>
    </row>
    <row r="208" spans="1:15" x14ac:dyDescent="0.25">
      <c r="A208" s="53">
        <v>42493.901284722226</v>
      </c>
      <c r="B208" s="54" t="s">
        <v>1416</v>
      </c>
      <c r="C208" s="54" t="s">
        <v>1600</v>
      </c>
      <c r="D208" s="54" t="s">
        <v>1390</v>
      </c>
      <c r="E208" s="54" t="s">
        <v>1438</v>
      </c>
      <c r="F208" s="54">
        <v>0</v>
      </c>
      <c r="G208" s="54">
        <v>9</v>
      </c>
      <c r="H208" s="54">
        <v>233339</v>
      </c>
      <c r="I208" s="54" t="s">
        <v>1439</v>
      </c>
      <c r="J208" s="54">
        <v>233491</v>
      </c>
      <c r="K208" s="55" t="s">
        <v>1400</v>
      </c>
      <c r="L208" s="55" t="str">
        <f>VLOOKUP(C208,'[14]Trips&amp;Operators'!$C$1:$E$9999,3,FALSE)</f>
        <v>LEVERE</v>
      </c>
      <c r="M208" s="56" t="s">
        <v>1401</v>
      </c>
      <c r="N208" s="55" t="s">
        <v>1574</v>
      </c>
      <c r="O208" s="59" t="str">
        <f t="shared" si="3"/>
        <v>OMIT</v>
      </c>
    </row>
    <row r="209" spans="1:15" x14ac:dyDescent="0.25">
      <c r="A209" s="53">
        <v>42493.942152777781</v>
      </c>
      <c r="B209" s="54" t="s">
        <v>1445</v>
      </c>
      <c r="C209" s="54" t="s">
        <v>1559</v>
      </c>
      <c r="D209" s="54" t="s">
        <v>1390</v>
      </c>
      <c r="E209" s="54" t="s">
        <v>1438</v>
      </c>
      <c r="F209" s="54">
        <v>0</v>
      </c>
      <c r="G209" s="54">
        <v>7</v>
      </c>
      <c r="H209" s="54">
        <v>139</v>
      </c>
      <c r="I209" s="54" t="s">
        <v>1439</v>
      </c>
      <c r="J209" s="54">
        <v>1</v>
      </c>
      <c r="K209" s="55" t="s">
        <v>1393</v>
      </c>
      <c r="L209" s="55" t="str">
        <f>VLOOKUP(C209,'[14]Trips&amp;Operators'!$C$1:$E$9999,3,FALSE)</f>
        <v>LEVERE</v>
      </c>
      <c r="M209" s="56" t="s">
        <v>1401</v>
      </c>
      <c r="N209" s="55" t="s">
        <v>1574</v>
      </c>
      <c r="O209" s="59" t="str">
        <f t="shared" si="3"/>
        <v>OMIT</v>
      </c>
    </row>
    <row r="210" spans="1:15" x14ac:dyDescent="0.25">
      <c r="A210" s="53">
        <v>42493.981307870374</v>
      </c>
      <c r="B210" s="54" t="s">
        <v>1476</v>
      </c>
      <c r="C210" s="54" t="s">
        <v>1601</v>
      </c>
      <c r="D210" s="54" t="s">
        <v>1390</v>
      </c>
      <c r="E210" s="54" t="s">
        <v>1438</v>
      </c>
      <c r="F210" s="54">
        <v>0</v>
      </c>
      <c r="G210" s="54">
        <v>86</v>
      </c>
      <c r="H210" s="54">
        <v>294</v>
      </c>
      <c r="I210" s="54" t="s">
        <v>1439</v>
      </c>
      <c r="J210" s="54">
        <v>1</v>
      </c>
      <c r="K210" s="55" t="s">
        <v>1393</v>
      </c>
      <c r="L210" s="55" t="str">
        <f>VLOOKUP(C210,'[14]Trips&amp;Operators'!$C$1:$E$9999,3,FALSE)</f>
        <v>STORY</v>
      </c>
      <c r="M210" s="56" t="s">
        <v>1401</v>
      </c>
      <c r="N210" s="55" t="s">
        <v>1574</v>
      </c>
      <c r="O210" s="59" t="str">
        <f t="shared" si="3"/>
        <v>KEEP</v>
      </c>
    </row>
    <row r="211" spans="1:15" x14ac:dyDescent="0.25">
      <c r="A211" s="53">
        <v>42494.424398148149</v>
      </c>
      <c r="B211" s="54" t="s">
        <v>1552</v>
      </c>
      <c r="C211" s="54" t="s">
        <v>61</v>
      </c>
      <c r="D211" s="54" t="s">
        <v>1390</v>
      </c>
      <c r="E211" s="54" t="s">
        <v>1391</v>
      </c>
      <c r="F211" s="54">
        <v>790</v>
      </c>
      <c r="G211" s="54">
        <v>795</v>
      </c>
      <c r="H211" s="54">
        <v>146633</v>
      </c>
      <c r="I211" s="54" t="s">
        <v>1392</v>
      </c>
      <c r="J211" s="54">
        <v>110617</v>
      </c>
      <c r="K211" s="55" t="s">
        <v>1400</v>
      </c>
      <c r="L211" s="55" t="str">
        <f>VLOOKUP(C211,'[15]Trips&amp;Operators'!$C$1:$E$9999,3,FALSE)</f>
        <v>SPECTOR</v>
      </c>
      <c r="M211" s="56" t="s">
        <v>1394</v>
      </c>
      <c r="N211" s="55" t="s">
        <v>1602</v>
      </c>
      <c r="O211" s="59" t="str">
        <f t="shared" si="3"/>
        <v>KEEP</v>
      </c>
    </row>
    <row r="212" spans="1:15" x14ac:dyDescent="0.25">
      <c r="A212" s="53">
        <v>42494.368067129632</v>
      </c>
      <c r="B212" s="54" t="s">
        <v>1416</v>
      </c>
      <c r="C212" s="54" t="s">
        <v>1603</v>
      </c>
      <c r="D212" s="54" t="s">
        <v>1390</v>
      </c>
      <c r="E212" s="54" t="s">
        <v>1405</v>
      </c>
      <c r="F212" s="54">
        <v>150</v>
      </c>
      <c r="G212" s="54">
        <v>139</v>
      </c>
      <c r="H212" s="54">
        <v>231547</v>
      </c>
      <c r="I212" s="54" t="s">
        <v>1392</v>
      </c>
      <c r="J212" s="54">
        <v>232107</v>
      </c>
      <c r="K212" s="55" t="s">
        <v>1400</v>
      </c>
      <c r="L212" s="55" t="str">
        <f>VLOOKUP(C212,'[15]Trips&amp;Operators'!$C$1:$E$9999,3,FALSE)</f>
        <v>ACKERMAN</v>
      </c>
      <c r="M212" s="56" t="s">
        <v>1401</v>
      </c>
      <c r="N212" s="55"/>
      <c r="O212" s="59" t="str">
        <f t="shared" si="3"/>
        <v>KEEP</v>
      </c>
    </row>
    <row r="213" spans="1:15" x14ac:dyDescent="0.25">
      <c r="A213" s="53">
        <v>42494.394861111112</v>
      </c>
      <c r="B213" s="54" t="s">
        <v>1511</v>
      </c>
      <c r="C213" s="54" t="s">
        <v>1604</v>
      </c>
      <c r="D213" s="54" t="s">
        <v>1390</v>
      </c>
      <c r="E213" s="54" t="s">
        <v>1405</v>
      </c>
      <c r="F213" s="54">
        <v>450</v>
      </c>
      <c r="G213" s="54">
        <v>450</v>
      </c>
      <c r="H213" s="54">
        <v>17431</v>
      </c>
      <c r="I213" s="54" t="s">
        <v>1392</v>
      </c>
      <c r="J213" s="54">
        <v>15167</v>
      </c>
      <c r="K213" s="55" t="s">
        <v>1393</v>
      </c>
      <c r="L213" s="55" t="str">
        <f>VLOOKUP(C213,'[15]Trips&amp;Operators'!$C$1:$E$9999,3,FALSE)</f>
        <v>DE LA ROSA</v>
      </c>
      <c r="M213" s="56" t="s">
        <v>1401</v>
      </c>
      <c r="N213" s="55"/>
      <c r="O213" s="59" t="str">
        <f t="shared" si="3"/>
        <v>KEEP</v>
      </c>
    </row>
    <row r="214" spans="1:15" x14ac:dyDescent="0.25">
      <c r="A214" s="53">
        <v>42494.418645833335</v>
      </c>
      <c r="B214" s="54" t="s">
        <v>1483</v>
      </c>
      <c r="C214" s="54" t="s">
        <v>1605</v>
      </c>
      <c r="D214" s="54" t="s">
        <v>1390</v>
      </c>
      <c r="E214" s="54" t="s">
        <v>1405</v>
      </c>
      <c r="F214" s="54">
        <v>450</v>
      </c>
      <c r="G214" s="54">
        <v>450</v>
      </c>
      <c r="H214" s="54">
        <v>191589</v>
      </c>
      <c r="I214" s="54" t="s">
        <v>1392</v>
      </c>
      <c r="J214" s="54">
        <v>191108</v>
      </c>
      <c r="K214" s="55" t="s">
        <v>1393</v>
      </c>
      <c r="L214" s="55" t="str">
        <f>VLOOKUP(C214,'[15]Trips&amp;Operators'!$C$1:$E$9999,3,FALSE)</f>
        <v>NEWELL</v>
      </c>
      <c r="M214" s="56" t="s">
        <v>1401</v>
      </c>
      <c r="N214" s="55"/>
      <c r="O214" s="59" t="str">
        <f t="shared" si="3"/>
        <v>KEEP</v>
      </c>
    </row>
    <row r="215" spans="1:15" x14ac:dyDescent="0.25">
      <c r="A215" s="53">
        <v>42494.435601851852</v>
      </c>
      <c r="B215" s="54" t="s">
        <v>1453</v>
      </c>
      <c r="C215" s="54" t="s">
        <v>1606</v>
      </c>
      <c r="D215" s="54" t="s">
        <v>1390</v>
      </c>
      <c r="E215" s="54" t="s">
        <v>1405</v>
      </c>
      <c r="F215" s="54">
        <v>400</v>
      </c>
      <c r="G215" s="54">
        <v>410</v>
      </c>
      <c r="H215" s="54">
        <v>120214</v>
      </c>
      <c r="I215" s="54" t="s">
        <v>1392</v>
      </c>
      <c r="J215" s="54">
        <v>119716</v>
      </c>
      <c r="K215" s="55" t="s">
        <v>1393</v>
      </c>
      <c r="L215" s="55" t="str">
        <f>VLOOKUP(C215,'[15]Trips&amp;Operators'!$C$1:$E$9999,3,FALSE)</f>
        <v>STARKS</v>
      </c>
      <c r="M215" s="56" t="s">
        <v>1401</v>
      </c>
      <c r="N215" s="55"/>
      <c r="O215" s="59" t="str">
        <f t="shared" si="3"/>
        <v>KEEP</v>
      </c>
    </row>
    <row r="216" spans="1:15" x14ac:dyDescent="0.25">
      <c r="A216" s="53">
        <v>42494.477743055555</v>
      </c>
      <c r="B216" s="54" t="s">
        <v>1389</v>
      </c>
      <c r="C216" s="54" t="s">
        <v>1607</v>
      </c>
      <c r="D216" s="54" t="s">
        <v>1390</v>
      </c>
      <c r="E216" s="54" t="s">
        <v>1405</v>
      </c>
      <c r="F216" s="54">
        <v>150</v>
      </c>
      <c r="G216" s="54">
        <v>193</v>
      </c>
      <c r="H216" s="54">
        <v>229184</v>
      </c>
      <c r="I216" s="54" t="s">
        <v>1392</v>
      </c>
      <c r="J216" s="54">
        <v>229055</v>
      </c>
      <c r="K216" s="55" t="s">
        <v>1393</v>
      </c>
      <c r="L216" s="55" t="str">
        <f>VLOOKUP(C216,'[15]Trips&amp;Operators'!$C$1:$E$9999,3,FALSE)</f>
        <v>YORK</v>
      </c>
      <c r="M216" s="56" t="s">
        <v>1401</v>
      </c>
      <c r="N216" s="55"/>
      <c r="O216" s="59" t="str">
        <f t="shared" si="3"/>
        <v>KEEP</v>
      </c>
    </row>
    <row r="217" spans="1:15" x14ac:dyDescent="0.25">
      <c r="A217" s="53">
        <v>42494.499583333331</v>
      </c>
      <c r="B217" s="54" t="s">
        <v>1389</v>
      </c>
      <c r="C217" s="54" t="s">
        <v>1607</v>
      </c>
      <c r="D217" s="54" t="s">
        <v>1390</v>
      </c>
      <c r="E217" s="54" t="s">
        <v>1405</v>
      </c>
      <c r="F217" s="54">
        <v>450</v>
      </c>
      <c r="G217" s="54">
        <v>450</v>
      </c>
      <c r="H217" s="54">
        <v>17101</v>
      </c>
      <c r="I217" s="54" t="s">
        <v>1392</v>
      </c>
      <c r="J217" s="54">
        <v>15167</v>
      </c>
      <c r="K217" s="55" t="s">
        <v>1393</v>
      </c>
      <c r="L217" s="55" t="str">
        <f>VLOOKUP(C217,'[15]Trips&amp;Operators'!$C$1:$E$9999,3,FALSE)</f>
        <v>YORK</v>
      </c>
      <c r="M217" s="56" t="s">
        <v>1401</v>
      </c>
      <c r="N217" s="55"/>
      <c r="O217" s="59" t="str">
        <f t="shared" si="3"/>
        <v>KEEP</v>
      </c>
    </row>
    <row r="218" spans="1:15" x14ac:dyDescent="0.25">
      <c r="A218" s="53">
        <v>42494.513969907406</v>
      </c>
      <c r="B218" s="54" t="s">
        <v>1416</v>
      </c>
      <c r="C218" s="54" t="s">
        <v>859</v>
      </c>
      <c r="D218" s="54" t="s">
        <v>1390</v>
      </c>
      <c r="E218" s="54" t="s">
        <v>1405</v>
      </c>
      <c r="F218" s="54">
        <v>150</v>
      </c>
      <c r="G218" s="54">
        <v>139</v>
      </c>
      <c r="H218" s="54">
        <v>231603</v>
      </c>
      <c r="I218" s="54" t="s">
        <v>1392</v>
      </c>
      <c r="J218" s="54">
        <v>232107</v>
      </c>
      <c r="K218" s="55" t="s">
        <v>1400</v>
      </c>
      <c r="L218" s="55" t="str">
        <f>VLOOKUP(C218,'[15]Trips&amp;Operators'!$C$1:$E$9999,3,FALSE)</f>
        <v>JACKSON</v>
      </c>
      <c r="M218" s="56" t="s">
        <v>1401</v>
      </c>
      <c r="N218" s="55"/>
      <c r="O218" s="59" t="str">
        <f t="shared" si="3"/>
        <v>KEEP</v>
      </c>
    </row>
    <row r="219" spans="1:15" x14ac:dyDescent="0.25">
      <c r="A219" s="53">
        <v>42494.554363425923</v>
      </c>
      <c r="B219" s="54" t="s">
        <v>1389</v>
      </c>
      <c r="C219" s="54" t="s">
        <v>1608</v>
      </c>
      <c r="D219" s="54" t="s">
        <v>1390</v>
      </c>
      <c r="E219" s="54" t="s">
        <v>1405</v>
      </c>
      <c r="F219" s="54">
        <v>450</v>
      </c>
      <c r="G219" s="54">
        <v>441</v>
      </c>
      <c r="H219" s="54">
        <v>192042</v>
      </c>
      <c r="I219" s="54" t="s">
        <v>1392</v>
      </c>
      <c r="J219" s="54">
        <v>191108</v>
      </c>
      <c r="K219" s="55" t="s">
        <v>1393</v>
      </c>
      <c r="L219" s="55" t="str">
        <f>VLOOKUP(C219,'[15]Trips&amp;Operators'!$C$1:$E$9999,3,FALSE)</f>
        <v>STEWART</v>
      </c>
      <c r="M219" s="56" t="s">
        <v>1401</v>
      </c>
      <c r="N219" s="55"/>
      <c r="O219" s="59" t="str">
        <f t="shared" si="3"/>
        <v>KEEP</v>
      </c>
    </row>
    <row r="220" spans="1:15" x14ac:dyDescent="0.25">
      <c r="A220" s="53">
        <v>42494.567870370367</v>
      </c>
      <c r="B220" s="54" t="s">
        <v>1546</v>
      </c>
      <c r="C220" s="54" t="s">
        <v>1609</v>
      </c>
      <c r="D220" s="54" t="s">
        <v>1390</v>
      </c>
      <c r="E220" s="54" t="s">
        <v>1405</v>
      </c>
      <c r="F220" s="54">
        <v>150</v>
      </c>
      <c r="G220" s="54">
        <v>202</v>
      </c>
      <c r="H220" s="54">
        <v>231919</v>
      </c>
      <c r="I220" s="54" t="s">
        <v>1392</v>
      </c>
      <c r="J220" s="54">
        <v>232080</v>
      </c>
      <c r="K220" s="55" t="s">
        <v>1400</v>
      </c>
      <c r="L220" s="55" t="str">
        <f>VLOOKUP(C220,'[15]Trips&amp;Operators'!$C$1:$E$9999,3,FALSE)</f>
        <v>ADANE</v>
      </c>
      <c r="M220" s="56" t="s">
        <v>1401</v>
      </c>
      <c r="N220" s="55"/>
      <c r="O220" s="59" t="str">
        <f t="shared" si="3"/>
        <v>KEEP</v>
      </c>
    </row>
    <row r="221" spans="1:15" x14ac:dyDescent="0.25">
      <c r="A221" s="53">
        <v>42494.658518518518</v>
      </c>
      <c r="B221" s="54" t="s">
        <v>1403</v>
      </c>
      <c r="C221" s="54" t="s">
        <v>1610</v>
      </c>
      <c r="D221" s="54" t="s">
        <v>1407</v>
      </c>
      <c r="E221" s="54" t="s">
        <v>1405</v>
      </c>
      <c r="F221" s="54">
        <v>200</v>
      </c>
      <c r="G221" s="54">
        <v>254</v>
      </c>
      <c r="H221" s="54">
        <v>5337</v>
      </c>
      <c r="I221" s="54" t="s">
        <v>1392</v>
      </c>
      <c r="J221" s="54">
        <v>4677</v>
      </c>
      <c r="K221" s="55" t="s">
        <v>1400</v>
      </c>
      <c r="L221" s="55" t="str">
        <f>VLOOKUP(C221,'[15]Trips&amp;Operators'!$C$1:$E$9999,3,FALSE)</f>
        <v>STEWART</v>
      </c>
      <c r="M221" s="56" t="s">
        <v>1401</v>
      </c>
      <c r="N221" s="55"/>
      <c r="O221" s="59" t="str">
        <f t="shared" si="3"/>
        <v>KEEP</v>
      </c>
    </row>
    <row r="222" spans="1:15" x14ac:dyDescent="0.25">
      <c r="A222" s="53">
        <v>42494.661400462966</v>
      </c>
      <c r="B222" s="54" t="s">
        <v>1416</v>
      </c>
      <c r="C222" s="54" t="s">
        <v>1611</v>
      </c>
      <c r="D222" s="54" t="s">
        <v>1390</v>
      </c>
      <c r="E222" s="54" t="s">
        <v>1405</v>
      </c>
      <c r="F222" s="54">
        <v>150</v>
      </c>
      <c r="G222" s="54">
        <v>127</v>
      </c>
      <c r="H222" s="54">
        <v>231538</v>
      </c>
      <c r="I222" s="54" t="s">
        <v>1392</v>
      </c>
      <c r="J222" s="54">
        <v>232107</v>
      </c>
      <c r="K222" s="55" t="s">
        <v>1400</v>
      </c>
      <c r="L222" s="55" t="str">
        <f>VLOOKUP(C222,'[15]Trips&amp;Operators'!$C$1:$E$9999,3,FALSE)</f>
        <v>JACKSON</v>
      </c>
      <c r="M222" s="56" t="s">
        <v>1401</v>
      </c>
      <c r="N222" s="55"/>
      <c r="O222" s="59" t="str">
        <f t="shared" si="3"/>
        <v>KEEP</v>
      </c>
    </row>
    <row r="223" spans="1:15" x14ac:dyDescent="0.25">
      <c r="A223" s="53">
        <v>42494.70857638889</v>
      </c>
      <c r="B223" s="54" t="s">
        <v>1548</v>
      </c>
      <c r="C223" s="54" t="s">
        <v>1612</v>
      </c>
      <c r="D223" s="54" t="s">
        <v>1390</v>
      </c>
      <c r="E223" s="54" t="s">
        <v>1405</v>
      </c>
      <c r="F223" s="54">
        <v>200</v>
      </c>
      <c r="G223" s="54">
        <v>423</v>
      </c>
      <c r="H223" s="54">
        <v>32954</v>
      </c>
      <c r="I223" s="54" t="s">
        <v>1392</v>
      </c>
      <c r="J223" s="54">
        <v>30562</v>
      </c>
      <c r="K223" s="55" t="s">
        <v>1393</v>
      </c>
      <c r="L223" s="55" t="str">
        <f>VLOOKUP(C223,'[15]Trips&amp;Operators'!$C$1:$E$9999,3,FALSE)</f>
        <v>SPECTOR</v>
      </c>
      <c r="M223" s="56" t="s">
        <v>1401</v>
      </c>
      <c r="N223" s="55"/>
      <c r="O223" s="59" t="str">
        <f t="shared" si="3"/>
        <v>KEEP</v>
      </c>
    </row>
    <row r="224" spans="1:15" x14ac:dyDescent="0.25">
      <c r="A224" s="53">
        <v>42494.709305555552</v>
      </c>
      <c r="B224" s="54" t="s">
        <v>1546</v>
      </c>
      <c r="C224" s="54" t="s">
        <v>1613</v>
      </c>
      <c r="D224" s="54" t="s">
        <v>1390</v>
      </c>
      <c r="E224" s="54" t="s">
        <v>1405</v>
      </c>
      <c r="F224" s="54">
        <v>450</v>
      </c>
      <c r="G224" s="54">
        <v>590</v>
      </c>
      <c r="H224" s="54">
        <v>188351</v>
      </c>
      <c r="I224" s="54" t="s">
        <v>1392</v>
      </c>
      <c r="J224" s="54">
        <v>190834</v>
      </c>
      <c r="K224" s="55" t="s">
        <v>1400</v>
      </c>
      <c r="L224" s="55" t="str">
        <f>VLOOKUP(C224,'[15]Trips&amp;Operators'!$C$1:$E$9999,3,FALSE)</f>
        <v>ADANE</v>
      </c>
      <c r="M224" s="56" t="s">
        <v>1401</v>
      </c>
      <c r="N224" s="55"/>
      <c r="O224" s="59" t="str">
        <f t="shared" si="3"/>
        <v>KEEP</v>
      </c>
    </row>
    <row r="225" spans="1:15" x14ac:dyDescent="0.25">
      <c r="A225" s="53">
        <v>42494.709675925929</v>
      </c>
      <c r="B225" s="54" t="s">
        <v>1548</v>
      </c>
      <c r="C225" s="54" t="s">
        <v>1612</v>
      </c>
      <c r="D225" s="54" t="s">
        <v>1390</v>
      </c>
      <c r="E225" s="54" t="s">
        <v>1405</v>
      </c>
      <c r="F225" s="54">
        <v>200</v>
      </c>
      <c r="G225" s="54">
        <v>188</v>
      </c>
      <c r="H225" s="54">
        <v>31160</v>
      </c>
      <c r="I225" s="54" t="s">
        <v>1392</v>
      </c>
      <c r="J225" s="54">
        <v>30562</v>
      </c>
      <c r="K225" s="55" t="s">
        <v>1393</v>
      </c>
      <c r="L225" s="55" t="str">
        <f>VLOOKUP(C225,'[15]Trips&amp;Operators'!$C$1:$E$9999,3,FALSE)</f>
        <v>SPECTOR</v>
      </c>
      <c r="M225" s="56" t="s">
        <v>1401</v>
      </c>
      <c r="N225" s="55"/>
      <c r="O225" s="59" t="str">
        <f t="shared" si="3"/>
        <v>KEEP</v>
      </c>
    </row>
    <row r="226" spans="1:15" x14ac:dyDescent="0.25">
      <c r="A226" s="53">
        <v>42494.754374999997</v>
      </c>
      <c r="B226" s="54" t="s">
        <v>1396</v>
      </c>
      <c r="C226" s="54" t="s">
        <v>1614</v>
      </c>
      <c r="D226" s="54" t="s">
        <v>1390</v>
      </c>
      <c r="E226" s="54" t="s">
        <v>1405</v>
      </c>
      <c r="F226" s="54">
        <v>300</v>
      </c>
      <c r="G226" s="54">
        <v>279</v>
      </c>
      <c r="H226" s="54">
        <v>19998</v>
      </c>
      <c r="I226" s="54" t="s">
        <v>1392</v>
      </c>
      <c r="J226" s="54">
        <v>20338</v>
      </c>
      <c r="K226" s="55" t="s">
        <v>1400</v>
      </c>
      <c r="L226" s="55" t="str">
        <f>VLOOKUP(C226,'[15]Trips&amp;Operators'!$C$1:$E$9999,3,FALSE)</f>
        <v>YOUNG</v>
      </c>
      <c r="M226" s="56" t="s">
        <v>1401</v>
      </c>
      <c r="N226" s="55"/>
      <c r="O226" s="59" t="str">
        <f t="shared" si="3"/>
        <v>KEEP</v>
      </c>
    </row>
    <row r="227" spans="1:15" x14ac:dyDescent="0.25">
      <c r="A227" s="53">
        <v>42494.856469907405</v>
      </c>
      <c r="B227" s="54" t="s">
        <v>1541</v>
      </c>
      <c r="C227" s="54" t="s">
        <v>1615</v>
      </c>
      <c r="D227" s="54" t="s">
        <v>1407</v>
      </c>
      <c r="E227" s="54" t="s">
        <v>1405</v>
      </c>
      <c r="F227" s="54">
        <v>200</v>
      </c>
      <c r="G227" s="54">
        <v>251</v>
      </c>
      <c r="H227" s="54">
        <v>5498</v>
      </c>
      <c r="I227" s="54" t="s">
        <v>1392</v>
      </c>
      <c r="J227" s="54">
        <v>4677</v>
      </c>
      <c r="K227" s="55" t="s">
        <v>1400</v>
      </c>
      <c r="L227" s="55" t="str">
        <f>VLOOKUP(C227,'[15]Trips&amp;Operators'!$C$1:$E$9999,3,FALSE)</f>
        <v>STRICKLAND</v>
      </c>
      <c r="M227" s="56" t="s">
        <v>1401</v>
      </c>
      <c r="N227" s="55"/>
      <c r="O227" s="59" t="str">
        <f t="shared" si="3"/>
        <v>KEEP</v>
      </c>
    </row>
    <row r="228" spans="1:15" x14ac:dyDescent="0.25">
      <c r="A228" s="53">
        <v>42494.89435185185</v>
      </c>
      <c r="B228" s="54" t="s">
        <v>1511</v>
      </c>
      <c r="C228" s="54" t="s">
        <v>1198</v>
      </c>
      <c r="D228" s="54" t="s">
        <v>1390</v>
      </c>
      <c r="E228" s="54" t="s">
        <v>1405</v>
      </c>
      <c r="F228" s="54">
        <v>150</v>
      </c>
      <c r="G228" s="54">
        <v>198</v>
      </c>
      <c r="H228" s="54">
        <v>229397</v>
      </c>
      <c r="I228" s="54" t="s">
        <v>1392</v>
      </c>
      <c r="J228" s="54">
        <v>229055</v>
      </c>
      <c r="K228" s="55" t="s">
        <v>1393</v>
      </c>
      <c r="L228" s="55" t="str">
        <f>VLOOKUP(C228,'[15]Trips&amp;Operators'!$C$1:$E$9999,3,FALSE)</f>
        <v>STRICKLAND</v>
      </c>
      <c r="M228" s="56" t="s">
        <v>1401</v>
      </c>
      <c r="N228" s="55"/>
      <c r="O228" s="59" t="str">
        <f t="shared" si="3"/>
        <v>KEEP</v>
      </c>
    </row>
    <row r="229" spans="1:15" x14ac:dyDescent="0.25">
      <c r="A229" s="53">
        <v>42494.898958333331</v>
      </c>
      <c r="B229" s="54" t="s">
        <v>1478</v>
      </c>
      <c r="C229" s="54" t="s">
        <v>1616</v>
      </c>
      <c r="D229" s="54" t="s">
        <v>1407</v>
      </c>
      <c r="E229" s="54" t="s">
        <v>1405</v>
      </c>
      <c r="F229" s="54">
        <v>200</v>
      </c>
      <c r="G229" s="54">
        <v>260</v>
      </c>
      <c r="H229" s="54">
        <v>5498</v>
      </c>
      <c r="I229" s="54" t="s">
        <v>1392</v>
      </c>
      <c r="J229" s="54">
        <v>4677</v>
      </c>
      <c r="K229" s="55" t="s">
        <v>1400</v>
      </c>
      <c r="L229" s="55" t="str">
        <f>VLOOKUP(C229,'[15]Trips&amp;Operators'!$C$1:$E$9999,3,FALSE)</f>
        <v>REBOLETTI</v>
      </c>
      <c r="M229" s="56" t="s">
        <v>1401</v>
      </c>
      <c r="N229" s="55"/>
      <c r="O229" s="59" t="str">
        <f t="shared" si="3"/>
        <v>KEEP</v>
      </c>
    </row>
    <row r="230" spans="1:15" x14ac:dyDescent="0.25">
      <c r="A230" s="53">
        <v>42494.956296296295</v>
      </c>
      <c r="B230" s="54" t="s">
        <v>1483</v>
      </c>
      <c r="C230" s="54" t="s">
        <v>1617</v>
      </c>
      <c r="D230" s="54" t="s">
        <v>1390</v>
      </c>
      <c r="E230" s="54" t="s">
        <v>1405</v>
      </c>
      <c r="F230" s="54">
        <v>200</v>
      </c>
      <c r="G230" s="54">
        <v>240</v>
      </c>
      <c r="H230" s="54">
        <v>31027</v>
      </c>
      <c r="I230" s="54" t="s">
        <v>1392</v>
      </c>
      <c r="J230" s="54">
        <v>30562</v>
      </c>
      <c r="K230" s="55" t="s">
        <v>1393</v>
      </c>
      <c r="L230" s="55" t="str">
        <f>VLOOKUP(C230,'[15]Trips&amp;Operators'!$C$1:$E$9999,3,FALSE)</f>
        <v>REBOLETTI</v>
      </c>
      <c r="M230" s="56" t="s">
        <v>1401</v>
      </c>
      <c r="N230" s="55"/>
      <c r="O230" s="59" t="str">
        <f t="shared" si="3"/>
        <v>KEEP</v>
      </c>
    </row>
    <row r="231" spans="1:15" x14ac:dyDescent="0.25">
      <c r="A231" s="53">
        <v>42494.251087962963</v>
      </c>
      <c r="B231" s="54" t="s">
        <v>1546</v>
      </c>
      <c r="C231" s="54" t="s">
        <v>60</v>
      </c>
      <c r="D231" s="54" t="s">
        <v>1407</v>
      </c>
      <c r="E231" s="54" t="s">
        <v>1422</v>
      </c>
      <c r="F231" s="54">
        <v>0</v>
      </c>
      <c r="G231" s="54">
        <v>43</v>
      </c>
      <c r="H231" s="54">
        <v>1733</v>
      </c>
      <c r="I231" s="54" t="s">
        <v>1423</v>
      </c>
      <c r="J231" s="54">
        <v>1692</v>
      </c>
      <c r="K231" s="55" t="s">
        <v>1400</v>
      </c>
      <c r="L231" s="55" t="str">
        <f>VLOOKUP(C231,'[15]Trips&amp;Operators'!$C$1:$E$9999,3,FALSE)</f>
        <v>CHANDLER</v>
      </c>
      <c r="M231" s="56" t="s">
        <v>1401</v>
      </c>
      <c r="N231" s="55" t="s">
        <v>1618</v>
      </c>
      <c r="O231" s="59" t="str">
        <f t="shared" si="3"/>
        <v>KEEP</v>
      </c>
    </row>
    <row r="232" spans="1:15" x14ac:dyDescent="0.25">
      <c r="A232" s="53">
        <v>42494.594768518517</v>
      </c>
      <c r="B232" s="54" t="s">
        <v>1511</v>
      </c>
      <c r="C232" s="54" t="s">
        <v>1619</v>
      </c>
      <c r="D232" s="54" t="s">
        <v>1390</v>
      </c>
      <c r="E232" s="54" t="s">
        <v>1422</v>
      </c>
      <c r="F232" s="54">
        <v>0</v>
      </c>
      <c r="G232" s="54">
        <v>463</v>
      </c>
      <c r="H232" s="54">
        <v>194340</v>
      </c>
      <c r="I232" s="54" t="s">
        <v>1423</v>
      </c>
      <c r="J232" s="54">
        <v>191723</v>
      </c>
      <c r="K232" s="55" t="s">
        <v>1393</v>
      </c>
      <c r="L232" s="55" t="str">
        <f>VLOOKUP(C232,'[15]Trips&amp;Operators'!$C$1:$E$9999,3,FALSE)</f>
        <v>BONDS</v>
      </c>
      <c r="M232" s="56" t="s">
        <v>1401</v>
      </c>
      <c r="N232" s="55" t="s">
        <v>1427</v>
      </c>
      <c r="O232" s="59" t="str">
        <f t="shared" si="3"/>
        <v>KEEP</v>
      </c>
    </row>
    <row r="233" spans="1:15" x14ac:dyDescent="0.25">
      <c r="A233" s="53">
        <v>42494.666990740741</v>
      </c>
      <c r="B233" s="54" t="s">
        <v>1511</v>
      </c>
      <c r="C233" s="54" t="s">
        <v>1620</v>
      </c>
      <c r="D233" s="54" t="s">
        <v>1407</v>
      </c>
      <c r="E233" s="54" t="s">
        <v>1422</v>
      </c>
      <c r="F233" s="54">
        <v>200</v>
      </c>
      <c r="G233" s="54">
        <v>252</v>
      </c>
      <c r="H233" s="54">
        <v>224506</v>
      </c>
      <c r="I233" s="54" t="s">
        <v>1423</v>
      </c>
      <c r="J233" s="54">
        <v>231147</v>
      </c>
      <c r="K233" s="55" t="s">
        <v>1393</v>
      </c>
      <c r="L233" s="55" t="str">
        <f>VLOOKUP(C233,'[15]Trips&amp;Operators'!$C$1:$E$9999,3,FALSE)</f>
        <v>BONDS</v>
      </c>
      <c r="M233" s="56" t="s">
        <v>1401</v>
      </c>
      <c r="N233" s="55" t="s">
        <v>1621</v>
      </c>
      <c r="O233" s="59" t="str">
        <f t="shared" si="3"/>
        <v>KEEP</v>
      </c>
    </row>
    <row r="234" spans="1:15" x14ac:dyDescent="0.25">
      <c r="A234" s="53">
        <v>42494.55265046296</v>
      </c>
      <c r="B234" s="54" t="s">
        <v>1541</v>
      </c>
      <c r="C234" s="54" t="s">
        <v>1622</v>
      </c>
      <c r="D234" s="54" t="s">
        <v>1390</v>
      </c>
      <c r="E234" s="54" t="s">
        <v>1434</v>
      </c>
      <c r="F234" s="54">
        <v>0</v>
      </c>
      <c r="G234" s="54">
        <v>182</v>
      </c>
      <c r="H234" s="54">
        <v>1025</v>
      </c>
      <c r="I234" s="54" t="s">
        <v>1435</v>
      </c>
      <c r="J234" s="54">
        <v>1942</v>
      </c>
      <c r="K234" s="55" t="s">
        <v>1400</v>
      </c>
      <c r="L234" s="55" t="str">
        <f>VLOOKUP(C234,'[15]Trips&amp;Operators'!$C$1:$E$9999,3,FALSE)</f>
        <v>BONDS</v>
      </c>
      <c r="M234" s="56" t="s">
        <v>1401</v>
      </c>
      <c r="N234" s="55" t="s">
        <v>1623</v>
      </c>
      <c r="O234" s="59" t="str">
        <f t="shared" si="3"/>
        <v>KEEP</v>
      </c>
    </row>
    <row r="235" spans="1:15" x14ac:dyDescent="0.25">
      <c r="A235" s="53">
        <v>42494.166018518517</v>
      </c>
      <c r="B235" s="54" t="s">
        <v>1552</v>
      </c>
      <c r="C235" s="54" t="s">
        <v>1624</v>
      </c>
      <c r="D235" s="54" t="s">
        <v>1390</v>
      </c>
      <c r="E235" s="54" t="s">
        <v>1438</v>
      </c>
      <c r="F235" s="54">
        <v>0</v>
      </c>
      <c r="G235" s="54">
        <v>7</v>
      </c>
      <c r="H235" s="54">
        <v>233339</v>
      </c>
      <c r="I235" s="54" t="s">
        <v>1439</v>
      </c>
      <c r="J235" s="54">
        <v>233491</v>
      </c>
      <c r="K235" s="55" t="s">
        <v>1400</v>
      </c>
      <c r="L235" s="55" t="str">
        <f>VLOOKUP(C235,'[15]Trips&amp;Operators'!$C$1:$E$9999,3,FALSE)</f>
        <v>BRUDER</v>
      </c>
      <c r="M235" s="56" t="s">
        <v>1401</v>
      </c>
      <c r="N235" s="55"/>
      <c r="O235" s="59" t="str">
        <f t="shared" si="3"/>
        <v>OMIT</v>
      </c>
    </row>
    <row r="236" spans="1:15" x14ac:dyDescent="0.25">
      <c r="A236" s="53">
        <v>42494.199918981481</v>
      </c>
      <c r="B236" s="54" t="s">
        <v>1389</v>
      </c>
      <c r="C236" s="54" t="s">
        <v>1625</v>
      </c>
      <c r="D236" s="54" t="s">
        <v>1390</v>
      </c>
      <c r="E236" s="54" t="s">
        <v>1438</v>
      </c>
      <c r="F236" s="54">
        <v>0</v>
      </c>
      <c r="G236" s="54">
        <v>74</v>
      </c>
      <c r="H236" s="54">
        <v>276</v>
      </c>
      <c r="I236" s="54" t="s">
        <v>1439</v>
      </c>
      <c r="J236" s="54">
        <v>1</v>
      </c>
      <c r="K236" s="55" t="s">
        <v>1393</v>
      </c>
      <c r="L236" s="55" t="str">
        <f>VLOOKUP(C236,'[15]Trips&amp;Operators'!$C$1:$E$9999,3,FALSE)</f>
        <v>BRUDER</v>
      </c>
      <c r="M236" s="56" t="s">
        <v>1401</v>
      </c>
      <c r="N236" s="55"/>
      <c r="O236" s="59" t="str">
        <f t="shared" si="3"/>
        <v>KEEP</v>
      </c>
    </row>
    <row r="237" spans="1:15" x14ac:dyDescent="0.25">
      <c r="A237" s="53">
        <v>42494.200578703705</v>
      </c>
      <c r="B237" s="54" t="s">
        <v>1389</v>
      </c>
      <c r="C237" s="54" t="s">
        <v>1625</v>
      </c>
      <c r="D237" s="54" t="s">
        <v>1390</v>
      </c>
      <c r="E237" s="54" t="s">
        <v>1438</v>
      </c>
      <c r="F237" s="54">
        <v>0</v>
      </c>
      <c r="G237" s="54">
        <v>49</v>
      </c>
      <c r="H237" s="54">
        <v>129</v>
      </c>
      <c r="I237" s="54" t="s">
        <v>1439</v>
      </c>
      <c r="J237" s="54">
        <v>1</v>
      </c>
      <c r="K237" s="55" t="s">
        <v>1393</v>
      </c>
      <c r="L237" s="55" t="str">
        <f>VLOOKUP(C237,'[15]Trips&amp;Operators'!$C$1:$E$9999,3,FALSE)</f>
        <v>BRUDER</v>
      </c>
      <c r="M237" s="56" t="s">
        <v>1401</v>
      </c>
      <c r="N237" s="55"/>
      <c r="O237" s="59" t="str">
        <f t="shared" si="3"/>
        <v>KEEP</v>
      </c>
    </row>
    <row r="238" spans="1:15" x14ac:dyDescent="0.25">
      <c r="A238" s="53">
        <v>42494.221736111111</v>
      </c>
      <c r="B238" s="54" t="s">
        <v>1453</v>
      </c>
      <c r="C238" s="54" t="s">
        <v>1189</v>
      </c>
      <c r="D238" s="54" t="s">
        <v>1390</v>
      </c>
      <c r="E238" s="54" t="s">
        <v>1438</v>
      </c>
      <c r="F238" s="54">
        <v>0</v>
      </c>
      <c r="G238" s="54">
        <v>72</v>
      </c>
      <c r="H238" s="54">
        <v>322</v>
      </c>
      <c r="I238" s="54" t="s">
        <v>1439</v>
      </c>
      <c r="J238" s="54">
        <v>1</v>
      </c>
      <c r="K238" s="55" t="s">
        <v>1393</v>
      </c>
      <c r="L238" s="55" t="str">
        <f>VLOOKUP(C238,'[15]Trips&amp;Operators'!$C$1:$E$9999,3,FALSE)</f>
        <v>STARKS</v>
      </c>
      <c r="M238" s="56" t="s">
        <v>1401</v>
      </c>
      <c r="N238" s="55"/>
      <c r="O238" s="59" t="str">
        <f t="shared" si="3"/>
        <v>KEEP</v>
      </c>
    </row>
    <row r="239" spans="1:15" x14ac:dyDescent="0.25">
      <c r="A239" s="53">
        <v>42494.222453703704</v>
      </c>
      <c r="B239" s="54" t="s">
        <v>1453</v>
      </c>
      <c r="C239" s="54" t="s">
        <v>1189</v>
      </c>
      <c r="D239" s="54" t="s">
        <v>1390</v>
      </c>
      <c r="E239" s="54" t="s">
        <v>1438</v>
      </c>
      <c r="F239" s="54">
        <v>0</v>
      </c>
      <c r="G239" s="54">
        <v>7</v>
      </c>
      <c r="H239" s="54">
        <v>116</v>
      </c>
      <c r="I239" s="54" t="s">
        <v>1439</v>
      </c>
      <c r="J239" s="54">
        <v>1</v>
      </c>
      <c r="K239" s="55" t="s">
        <v>1393</v>
      </c>
      <c r="L239" s="55" t="str">
        <f>VLOOKUP(C239,'[15]Trips&amp;Operators'!$C$1:$E$9999,3,FALSE)</f>
        <v>STARKS</v>
      </c>
      <c r="M239" s="56" t="s">
        <v>1401</v>
      </c>
      <c r="N239" s="55"/>
      <c r="O239" s="59" t="str">
        <f t="shared" si="3"/>
        <v>OMIT</v>
      </c>
    </row>
    <row r="240" spans="1:15" x14ac:dyDescent="0.25">
      <c r="A240" s="53">
        <v>42494.284247685187</v>
      </c>
      <c r="B240" s="54" t="s">
        <v>1389</v>
      </c>
      <c r="C240" s="54" t="s">
        <v>1626</v>
      </c>
      <c r="D240" s="54" t="s">
        <v>1390</v>
      </c>
      <c r="E240" s="54" t="s">
        <v>1438</v>
      </c>
      <c r="F240" s="54">
        <v>0</v>
      </c>
      <c r="G240" s="54">
        <v>26</v>
      </c>
      <c r="H240" s="54">
        <v>48</v>
      </c>
      <c r="I240" s="54" t="s">
        <v>1439</v>
      </c>
      <c r="J240" s="54">
        <v>1</v>
      </c>
      <c r="K240" s="55" t="s">
        <v>1393</v>
      </c>
      <c r="L240" s="55" t="str">
        <f>VLOOKUP(C240,'[15]Trips&amp;Operators'!$C$1:$E$9999,3,FALSE)</f>
        <v>BRUDER</v>
      </c>
      <c r="M240" s="56" t="s">
        <v>1401</v>
      </c>
      <c r="N240" s="55"/>
      <c r="O240" s="59" t="str">
        <f t="shared" si="3"/>
        <v>KEEP</v>
      </c>
    </row>
    <row r="241" spans="1:15" x14ac:dyDescent="0.25">
      <c r="A241" s="53">
        <v>42494.316261574073</v>
      </c>
      <c r="B241" s="54" t="s">
        <v>1537</v>
      </c>
      <c r="C241" s="54" t="s">
        <v>1627</v>
      </c>
      <c r="D241" s="54" t="s">
        <v>1390</v>
      </c>
      <c r="E241" s="54" t="s">
        <v>1438</v>
      </c>
      <c r="F241" s="54">
        <v>0</v>
      </c>
      <c r="G241" s="54">
        <v>54</v>
      </c>
      <c r="H241" s="54">
        <v>169</v>
      </c>
      <c r="I241" s="54" t="s">
        <v>1439</v>
      </c>
      <c r="J241" s="54">
        <v>1</v>
      </c>
      <c r="K241" s="55" t="s">
        <v>1393</v>
      </c>
      <c r="L241" s="55" t="str">
        <f>VLOOKUP(C241,'[15]Trips&amp;Operators'!$C$1:$E$9999,3,FALSE)</f>
        <v>CHANDLER</v>
      </c>
      <c r="M241" s="56" t="s">
        <v>1401</v>
      </c>
      <c r="N241" s="55"/>
      <c r="O241" s="59" t="str">
        <f t="shared" si="3"/>
        <v>KEEP</v>
      </c>
    </row>
    <row r="242" spans="1:15" x14ac:dyDescent="0.25">
      <c r="A242" s="53">
        <v>42494.327048611114</v>
      </c>
      <c r="B242" s="54" t="s">
        <v>1478</v>
      </c>
      <c r="C242" s="54" t="s">
        <v>1628</v>
      </c>
      <c r="D242" s="54" t="s">
        <v>1390</v>
      </c>
      <c r="E242" s="54" t="s">
        <v>1438</v>
      </c>
      <c r="F242" s="54">
        <v>0</v>
      </c>
      <c r="G242" s="54">
        <v>7</v>
      </c>
      <c r="H242" s="54">
        <v>233342</v>
      </c>
      <c r="I242" s="54" t="s">
        <v>1439</v>
      </c>
      <c r="J242" s="54">
        <v>233491</v>
      </c>
      <c r="K242" s="55" t="s">
        <v>1400</v>
      </c>
      <c r="L242" s="55" t="str">
        <f>VLOOKUP(C242,'[15]Trips&amp;Operators'!$C$1:$E$9999,3,FALSE)</f>
        <v>NEWELL</v>
      </c>
      <c r="M242" s="56" t="s">
        <v>1401</v>
      </c>
      <c r="N242" s="55"/>
      <c r="O242" s="59" t="str">
        <f t="shared" si="3"/>
        <v>OMIT</v>
      </c>
    </row>
    <row r="243" spans="1:15" x14ac:dyDescent="0.25">
      <c r="A243" s="53">
        <v>42494.338310185187</v>
      </c>
      <c r="B243" s="54" t="s">
        <v>1396</v>
      </c>
      <c r="C243" s="54" t="s">
        <v>1629</v>
      </c>
      <c r="D243" s="54" t="s">
        <v>1390</v>
      </c>
      <c r="E243" s="54" t="s">
        <v>1438</v>
      </c>
      <c r="F243" s="54">
        <v>0</v>
      </c>
      <c r="G243" s="54">
        <v>106</v>
      </c>
      <c r="H243" s="54">
        <v>233055</v>
      </c>
      <c r="I243" s="54" t="s">
        <v>1439</v>
      </c>
      <c r="J243" s="54">
        <v>233491</v>
      </c>
      <c r="K243" s="55" t="s">
        <v>1400</v>
      </c>
      <c r="L243" s="55" t="str">
        <f>VLOOKUP(C243,'[15]Trips&amp;Operators'!$C$1:$E$9999,3,FALSE)</f>
        <v>STARKS</v>
      </c>
      <c r="M243" s="56" t="s">
        <v>1401</v>
      </c>
      <c r="N243" s="55"/>
      <c r="O243" s="59" t="str">
        <f t="shared" si="3"/>
        <v>KEEP</v>
      </c>
    </row>
    <row r="244" spans="1:15" x14ac:dyDescent="0.25">
      <c r="A244" s="53">
        <v>42494.338773148149</v>
      </c>
      <c r="B244" s="54" t="s">
        <v>1396</v>
      </c>
      <c r="C244" s="54" t="s">
        <v>1629</v>
      </c>
      <c r="D244" s="54" t="s">
        <v>1390</v>
      </c>
      <c r="E244" s="54" t="s">
        <v>1438</v>
      </c>
      <c r="F244" s="54">
        <v>0</v>
      </c>
      <c r="G244" s="54">
        <v>43</v>
      </c>
      <c r="H244" s="54">
        <v>233272</v>
      </c>
      <c r="I244" s="54" t="s">
        <v>1439</v>
      </c>
      <c r="J244" s="54">
        <v>233491</v>
      </c>
      <c r="K244" s="55" t="s">
        <v>1400</v>
      </c>
      <c r="L244" s="55" t="str">
        <f>VLOOKUP(C244,'[15]Trips&amp;Operators'!$C$1:$E$9999,3,FALSE)</f>
        <v>STARKS</v>
      </c>
      <c r="M244" s="56" t="s">
        <v>1401</v>
      </c>
      <c r="N244" s="55"/>
      <c r="O244" s="59" t="str">
        <f t="shared" si="3"/>
        <v>KEEP</v>
      </c>
    </row>
    <row r="245" spans="1:15" x14ac:dyDescent="0.25">
      <c r="A245" s="53">
        <v>42494.412210648145</v>
      </c>
      <c r="B245" s="54" t="s">
        <v>1396</v>
      </c>
      <c r="C245" s="54" t="s">
        <v>1630</v>
      </c>
      <c r="D245" s="54" t="s">
        <v>1390</v>
      </c>
      <c r="E245" s="54" t="s">
        <v>1438</v>
      </c>
      <c r="F245" s="54">
        <v>0</v>
      </c>
      <c r="G245" s="54">
        <v>68</v>
      </c>
      <c r="H245" s="54">
        <v>233213</v>
      </c>
      <c r="I245" s="54" t="s">
        <v>1439</v>
      </c>
      <c r="J245" s="54">
        <v>233491</v>
      </c>
      <c r="K245" s="55" t="s">
        <v>1400</v>
      </c>
      <c r="L245" s="55" t="str">
        <f>VLOOKUP(C245,'[15]Trips&amp;Operators'!$C$1:$E$9999,3,FALSE)</f>
        <v>STARKS</v>
      </c>
      <c r="M245" s="56" t="s">
        <v>1401</v>
      </c>
      <c r="N245" s="55"/>
      <c r="O245" s="59" t="str">
        <f t="shared" si="3"/>
        <v>KEEP</v>
      </c>
    </row>
    <row r="246" spans="1:15" x14ac:dyDescent="0.25">
      <c r="A246" s="53">
        <v>42494.452141203707</v>
      </c>
      <c r="B246" s="54" t="s">
        <v>1552</v>
      </c>
      <c r="C246" s="54" t="s">
        <v>61</v>
      </c>
      <c r="D246" s="54" t="s">
        <v>1390</v>
      </c>
      <c r="E246" s="54" t="s">
        <v>1438</v>
      </c>
      <c r="F246" s="54">
        <v>0</v>
      </c>
      <c r="G246" s="54">
        <v>5</v>
      </c>
      <c r="H246" s="54">
        <v>233344</v>
      </c>
      <c r="I246" s="54" t="s">
        <v>1439</v>
      </c>
      <c r="J246" s="54">
        <v>233491</v>
      </c>
      <c r="K246" s="55" t="s">
        <v>1400</v>
      </c>
      <c r="L246" s="55" t="str">
        <f>VLOOKUP(C246,'[15]Trips&amp;Operators'!$C$1:$E$9999,3,FALSE)</f>
        <v>SPECTOR</v>
      </c>
      <c r="M246" s="56" t="s">
        <v>1401</v>
      </c>
      <c r="N246" s="55"/>
      <c r="O246" s="59" t="str">
        <f t="shared" si="3"/>
        <v>OMIT</v>
      </c>
    </row>
    <row r="247" spans="1:15" x14ac:dyDescent="0.25">
      <c r="A247" s="53">
        <v>42494.461412037039</v>
      </c>
      <c r="B247" s="54" t="s">
        <v>1537</v>
      </c>
      <c r="C247" s="54" t="s">
        <v>1631</v>
      </c>
      <c r="D247" s="54" t="s">
        <v>1390</v>
      </c>
      <c r="E247" s="54" t="s">
        <v>1438</v>
      </c>
      <c r="F247" s="54">
        <v>0</v>
      </c>
      <c r="G247" s="54">
        <v>6</v>
      </c>
      <c r="H247" s="54">
        <v>129</v>
      </c>
      <c r="I247" s="54" t="s">
        <v>1439</v>
      </c>
      <c r="J247" s="54">
        <v>1</v>
      </c>
      <c r="K247" s="55" t="s">
        <v>1393</v>
      </c>
      <c r="L247" s="55" t="str">
        <f>VLOOKUP(C247,'[15]Trips&amp;Operators'!$C$1:$E$9999,3,FALSE)</f>
        <v>CHANDLER</v>
      </c>
      <c r="M247" s="56" t="s">
        <v>1401</v>
      </c>
      <c r="N247" s="55"/>
      <c r="O247" s="59" t="str">
        <f t="shared" si="3"/>
        <v>OMIT</v>
      </c>
    </row>
    <row r="248" spans="1:15" x14ac:dyDescent="0.25">
      <c r="A248" s="53">
        <v>42494.471122685187</v>
      </c>
      <c r="B248" s="54" t="s">
        <v>1511</v>
      </c>
      <c r="C248" s="54" t="s">
        <v>1632</v>
      </c>
      <c r="D248" s="54" t="s">
        <v>1390</v>
      </c>
      <c r="E248" s="54" t="s">
        <v>1438</v>
      </c>
      <c r="F248" s="54">
        <v>0</v>
      </c>
      <c r="G248" s="54">
        <v>8</v>
      </c>
      <c r="H248" s="54">
        <v>123</v>
      </c>
      <c r="I248" s="54" t="s">
        <v>1439</v>
      </c>
      <c r="J248" s="54">
        <v>1</v>
      </c>
      <c r="K248" s="55" t="s">
        <v>1393</v>
      </c>
      <c r="L248" s="55" t="str">
        <f>VLOOKUP(C248,'[15]Trips&amp;Operators'!$C$1:$E$9999,3,FALSE)</f>
        <v>DE LA ROSA</v>
      </c>
      <c r="M248" s="56" t="s">
        <v>1401</v>
      </c>
      <c r="N248" s="55"/>
      <c r="O248" s="59" t="str">
        <f t="shared" si="3"/>
        <v>OMIT</v>
      </c>
    </row>
    <row r="249" spans="1:15" x14ac:dyDescent="0.25">
      <c r="A249" s="53">
        <v>42494.512094907404</v>
      </c>
      <c r="B249" s="54" t="s">
        <v>1483</v>
      </c>
      <c r="C249" s="54" t="s">
        <v>1190</v>
      </c>
      <c r="D249" s="54" t="s">
        <v>1390</v>
      </c>
      <c r="E249" s="54" t="s">
        <v>1438</v>
      </c>
      <c r="F249" s="54">
        <v>0</v>
      </c>
      <c r="G249" s="54">
        <v>8</v>
      </c>
      <c r="H249" s="54">
        <v>143</v>
      </c>
      <c r="I249" s="54" t="s">
        <v>1439</v>
      </c>
      <c r="J249" s="54">
        <v>1</v>
      </c>
      <c r="K249" s="55" t="s">
        <v>1393</v>
      </c>
      <c r="L249" s="55" t="str">
        <f>VLOOKUP(C249,'[15]Trips&amp;Operators'!$C$1:$E$9999,3,FALSE)</f>
        <v>YANAI</v>
      </c>
      <c r="M249" s="56" t="s">
        <v>1401</v>
      </c>
      <c r="N249" s="55"/>
      <c r="O249" s="59" t="str">
        <f t="shared" si="3"/>
        <v>OMIT</v>
      </c>
    </row>
    <row r="250" spans="1:15" x14ac:dyDescent="0.25">
      <c r="A250" s="53">
        <v>42494.568402777775</v>
      </c>
      <c r="B250" s="54" t="s">
        <v>1546</v>
      </c>
      <c r="C250" s="54" t="s">
        <v>1609</v>
      </c>
      <c r="D250" s="54" t="s">
        <v>1390</v>
      </c>
      <c r="E250" s="54" t="s">
        <v>1438</v>
      </c>
      <c r="F250" s="54">
        <v>0</v>
      </c>
      <c r="G250" s="54">
        <v>155</v>
      </c>
      <c r="H250" s="54">
        <v>232656</v>
      </c>
      <c r="I250" s="54" t="s">
        <v>1439</v>
      </c>
      <c r="J250" s="54">
        <v>233491</v>
      </c>
      <c r="K250" s="55" t="s">
        <v>1400</v>
      </c>
      <c r="L250" s="55" t="str">
        <f>VLOOKUP(C250,'[15]Trips&amp;Operators'!$C$1:$E$9999,3,FALSE)</f>
        <v>ADANE</v>
      </c>
      <c r="M250" s="56" t="s">
        <v>1401</v>
      </c>
      <c r="N250" s="55"/>
      <c r="O250" s="59" t="str">
        <f t="shared" si="3"/>
        <v>KEEP</v>
      </c>
    </row>
    <row r="251" spans="1:15" x14ac:dyDescent="0.25">
      <c r="A251" s="53">
        <v>42494.568796296298</v>
      </c>
      <c r="B251" s="54" t="s">
        <v>1546</v>
      </c>
      <c r="C251" s="54" t="s">
        <v>1609</v>
      </c>
      <c r="D251" s="54" t="s">
        <v>1390</v>
      </c>
      <c r="E251" s="54" t="s">
        <v>1438</v>
      </c>
      <c r="F251" s="54">
        <v>0</v>
      </c>
      <c r="G251" s="54">
        <v>73</v>
      </c>
      <c r="H251" s="54">
        <v>233019</v>
      </c>
      <c r="I251" s="54" t="s">
        <v>1439</v>
      </c>
      <c r="J251" s="54">
        <v>233491</v>
      </c>
      <c r="K251" s="55" t="s">
        <v>1400</v>
      </c>
      <c r="L251" s="55" t="str">
        <f>VLOOKUP(C251,'[15]Trips&amp;Operators'!$C$1:$E$9999,3,FALSE)</f>
        <v>ADANE</v>
      </c>
      <c r="M251" s="56" t="s">
        <v>1401</v>
      </c>
      <c r="N251" s="55"/>
      <c r="O251" s="59" t="str">
        <f t="shared" si="3"/>
        <v>KEEP</v>
      </c>
    </row>
    <row r="252" spans="1:15" x14ac:dyDescent="0.25">
      <c r="A252" s="53">
        <v>42494.576423611114</v>
      </c>
      <c r="B252" s="54" t="s">
        <v>1389</v>
      </c>
      <c r="C252" s="54" t="s">
        <v>1608</v>
      </c>
      <c r="D252" s="54" t="s">
        <v>1390</v>
      </c>
      <c r="E252" s="54" t="s">
        <v>1438</v>
      </c>
      <c r="F252" s="54">
        <v>0</v>
      </c>
      <c r="G252" s="54">
        <v>87</v>
      </c>
      <c r="H252" s="54">
        <v>302</v>
      </c>
      <c r="I252" s="54" t="s">
        <v>1439</v>
      </c>
      <c r="J252" s="54">
        <v>1</v>
      </c>
      <c r="K252" s="55" t="s">
        <v>1393</v>
      </c>
      <c r="L252" s="55" t="str">
        <f>VLOOKUP(C252,'[15]Trips&amp;Operators'!$C$1:$E$9999,3,FALSE)</f>
        <v>STEWART</v>
      </c>
      <c r="M252" s="56" t="s">
        <v>1401</v>
      </c>
      <c r="N252" s="55"/>
      <c r="O252" s="59" t="str">
        <f t="shared" si="3"/>
        <v>KEEP</v>
      </c>
    </row>
    <row r="253" spans="1:15" x14ac:dyDescent="0.25">
      <c r="A253" s="53">
        <v>42494.576956018522</v>
      </c>
      <c r="B253" s="54" t="s">
        <v>1389</v>
      </c>
      <c r="C253" s="54" t="s">
        <v>1608</v>
      </c>
      <c r="D253" s="54" t="s">
        <v>1390</v>
      </c>
      <c r="E253" s="54" t="s">
        <v>1438</v>
      </c>
      <c r="F253" s="54">
        <v>0</v>
      </c>
      <c r="G253" s="54">
        <v>39</v>
      </c>
      <c r="H253" s="54">
        <v>109</v>
      </c>
      <c r="I253" s="54" t="s">
        <v>1439</v>
      </c>
      <c r="J253" s="54">
        <v>1</v>
      </c>
      <c r="K253" s="55" t="s">
        <v>1393</v>
      </c>
      <c r="L253" s="55" t="str">
        <f>VLOOKUP(C253,'[15]Trips&amp;Operators'!$C$1:$E$9999,3,FALSE)</f>
        <v>STEWART</v>
      </c>
      <c r="M253" s="56" t="s">
        <v>1401</v>
      </c>
      <c r="N253" s="55"/>
      <c r="O253" s="59" t="str">
        <f t="shared" si="3"/>
        <v>KEEP</v>
      </c>
    </row>
    <row r="254" spans="1:15" x14ac:dyDescent="0.25">
      <c r="A254" s="53">
        <v>42494.585694444446</v>
      </c>
      <c r="B254" s="54" t="s">
        <v>1483</v>
      </c>
      <c r="C254" s="54" t="s">
        <v>1633</v>
      </c>
      <c r="D254" s="54" t="s">
        <v>1390</v>
      </c>
      <c r="E254" s="54" t="s">
        <v>1438</v>
      </c>
      <c r="F254" s="54">
        <v>0</v>
      </c>
      <c r="G254" s="54">
        <v>7</v>
      </c>
      <c r="H254" s="54">
        <v>109</v>
      </c>
      <c r="I254" s="54" t="s">
        <v>1439</v>
      </c>
      <c r="J254" s="54">
        <v>1</v>
      </c>
      <c r="K254" s="55" t="s">
        <v>1393</v>
      </c>
      <c r="L254" s="55" t="str">
        <f>VLOOKUP(C254,'[15]Trips&amp;Operators'!$C$1:$E$9999,3,FALSE)</f>
        <v>YANAI</v>
      </c>
      <c r="M254" s="56" t="s">
        <v>1401</v>
      </c>
      <c r="N254" s="55"/>
      <c r="O254" s="59" t="str">
        <f t="shared" si="3"/>
        <v>OMIT</v>
      </c>
    </row>
    <row r="255" spans="1:15" x14ac:dyDescent="0.25">
      <c r="A255" s="53">
        <v>42494.618252314816</v>
      </c>
      <c r="B255" s="54" t="s">
        <v>1478</v>
      </c>
      <c r="C255" s="54" t="s">
        <v>1634</v>
      </c>
      <c r="D255" s="54" t="s">
        <v>1390</v>
      </c>
      <c r="E255" s="54" t="s">
        <v>1438</v>
      </c>
      <c r="F255" s="54">
        <v>0</v>
      </c>
      <c r="G255" s="54">
        <v>8</v>
      </c>
      <c r="H255" s="54">
        <v>231299</v>
      </c>
      <c r="I255" s="54" t="s">
        <v>1439</v>
      </c>
      <c r="J255" s="54">
        <v>233491</v>
      </c>
      <c r="K255" s="55" t="s">
        <v>1400</v>
      </c>
      <c r="L255" s="55" t="str">
        <f>VLOOKUP(C255,'[15]Trips&amp;Operators'!$C$1:$E$9999,3,FALSE)</f>
        <v>YANAI</v>
      </c>
      <c r="M255" s="56" t="s">
        <v>1401</v>
      </c>
      <c r="N255" s="55"/>
      <c r="O255" s="59" t="str">
        <f t="shared" si="3"/>
        <v>OMIT</v>
      </c>
    </row>
    <row r="256" spans="1:15" x14ac:dyDescent="0.25">
      <c r="A256" s="53">
        <v>42494.661782407406</v>
      </c>
      <c r="B256" s="54" t="s">
        <v>1416</v>
      </c>
      <c r="C256" s="54" t="s">
        <v>1611</v>
      </c>
      <c r="D256" s="54" t="s">
        <v>1390</v>
      </c>
      <c r="E256" s="54" t="s">
        <v>1438</v>
      </c>
      <c r="F256" s="54">
        <v>0</v>
      </c>
      <c r="G256" s="54">
        <v>4</v>
      </c>
      <c r="H256" s="54">
        <v>231843</v>
      </c>
      <c r="I256" s="54" t="s">
        <v>1439</v>
      </c>
      <c r="J256" s="54">
        <v>233491</v>
      </c>
      <c r="K256" s="55" t="s">
        <v>1400</v>
      </c>
      <c r="L256" s="55" t="str">
        <f>VLOOKUP(C256,'[15]Trips&amp;Operators'!$C$1:$E$9999,3,FALSE)</f>
        <v>JACKSON</v>
      </c>
      <c r="M256" s="56" t="s">
        <v>1401</v>
      </c>
      <c r="N256" s="55"/>
      <c r="O256" s="59" t="str">
        <f t="shared" si="3"/>
        <v>OMIT</v>
      </c>
    </row>
    <row r="257" spans="1:15" x14ac:dyDescent="0.25">
      <c r="A257" s="53">
        <v>42494.716354166667</v>
      </c>
      <c r="B257" s="54" t="s">
        <v>1548</v>
      </c>
      <c r="C257" s="54" t="s">
        <v>1612</v>
      </c>
      <c r="D257" s="54" t="s">
        <v>1390</v>
      </c>
      <c r="E257" s="54" t="s">
        <v>1438</v>
      </c>
      <c r="F257" s="54">
        <v>0</v>
      </c>
      <c r="G257" s="54">
        <v>2</v>
      </c>
      <c r="H257" s="54">
        <v>129</v>
      </c>
      <c r="I257" s="54" t="s">
        <v>1439</v>
      </c>
      <c r="J257" s="54">
        <v>1</v>
      </c>
      <c r="K257" s="55" t="s">
        <v>1393</v>
      </c>
      <c r="L257" s="55" t="str">
        <f>VLOOKUP(C257,'[15]Trips&amp;Operators'!$C$1:$E$9999,3,FALSE)</f>
        <v>SPECTOR</v>
      </c>
      <c r="M257" s="56" t="s">
        <v>1401</v>
      </c>
      <c r="N257" s="55"/>
      <c r="O257" s="59" t="str">
        <f t="shared" si="3"/>
        <v>OMIT</v>
      </c>
    </row>
    <row r="258" spans="1:15" x14ac:dyDescent="0.25">
      <c r="A258" s="53">
        <v>42494.721365740741</v>
      </c>
      <c r="B258" s="54" t="s">
        <v>1389</v>
      </c>
      <c r="C258" s="54" t="s">
        <v>1635</v>
      </c>
      <c r="D258" s="54" t="s">
        <v>1390</v>
      </c>
      <c r="E258" s="54" t="s">
        <v>1438</v>
      </c>
      <c r="F258" s="54">
        <v>0</v>
      </c>
      <c r="G258" s="54">
        <v>67</v>
      </c>
      <c r="H258" s="54">
        <v>223</v>
      </c>
      <c r="I258" s="54" t="s">
        <v>1439</v>
      </c>
      <c r="J258" s="54">
        <v>1</v>
      </c>
      <c r="K258" s="55" t="s">
        <v>1393</v>
      </c>
      <c r="L258" s="55" t="str">
        <f>VLOOKUP(C258,'[15]Trips&amp;Operators'!$C$1:$E$9999,3,FALSE)</f>
        <v>STEWART</v>
      </c>
      <c r="M258" s="56" t="s">
        <v>1401</v>
      </c>
      <c r="N258" s="55"/>
      <c r="O258" s="59" t="str">
        <f t="shared" si="3"/>
        <v>KEEP</v>
      </c>
    </row>
    <row r="259" spans="1:15" x14ac:dyDescent="0.25">
      <c r="A259" s="53">
        <v>42494.721817129626</v>
      </c>
      <c r="B259" s="54" t="s">
        <v>1389</v>
      </c>
      <c r="C259" s="54" t="s">
        <v>1635</v>
      </c>
      <c r="D259" s="54" t="s">
        <v>1390</v>
      </c>
      <c r="E259" s="54" t="s">
        <v>1438</v>
      </c>
      <c r="F259" s="54">
        <v>0</v>
      </c>
      <c r="G259" s="54">
        <v>26</v>
      </c>
      <c r="H259" s="54">
        <v>81</v>
      </c>
      <c r="I259" s="54" t="s">
        <v>1439</v>
      </c>
      <c r="J259" s="54">
        <v>1</v>
      </c>
      <c r="K259" s="55" t="s">
        <v>1393</v>
      </c>
      <c r="L259" s="55" t="str">
        <f>VLOOKUP(C259,'[15]Trips&amp;Operators'!$C$1:$E$9999,3,FALSE)</f>
        <v>STEWART</v>
      </c>
      <c r="M259" s="56" t="s">
        <v>1401</v>
      </c>
      <c r="N259" s="55"/>
      <c r="O259" s="59" t="str">
        <f t="shared" ref="O259:O322" si="4">IF(AND(E259="TRACK WARRANT AUTHORITY",G259&lt;10),"OMIT","KEEP")</f>
        <v>KEEP</v>
      </c>
    </row>
    <row r="260" spans="1:15" x14ac:dyDescent="0.25">
      <c r="A260" s="53">
        <v>42494.762048611112</v>
      </c>
      <c r="B260" s="54" t="s">
        <v>1511</v>
      </c>
      <c r="C260" s="54" t="s">
        <v>1636</v>
      </c>
      <c r="D260" s="54" t="s">
        <v>1390</v>
      </c>
      <c r="E260" s="54" t="s">
        <v>1438</v>
      </c>
      <c r="F260" s="54">
        <v>0</v>
      </c>
      <c r="G260" s="54">
        <v>107</v>
      </c>
      <c r="H260" s="54">
        <v>437</v>
      </c>
      <c r="I260" s="54" t="s">
        <v>1439</v>
      </c>
      <c r="J260" s="54">
        <v>1</v>
      </c>
      <c r="K260" s="55" t="s">
        <v>1393</v>
      </c>
      <c r="L260" s="55" t="str">
        <f>VLOOKUP(C260,'[15]Trips&amp;Operators'!$C$1:$E$9999,3,FALSE)</f>
        <v>BONDS</v>
      </c>
      <c r="M260" s="56" t="s">
        <v>1401</v>
      </c>
      <c r="N260" s="55"/>
      <c r="O260" s="59" t="str">
        <f t="shared" si="4"/>
        <v>KEEP</v>
      </c>
    </row>
    <row r="261" spans="1:15" x14ac:dyDescent="0.25">
      <c r="A261" s="53">
        <v>42494.762638888889</v>
      </c>
      <c r="B261" s="54" t="s">
        <v>1511</v>
      </c>
      <c r="C261" s="54" t="s">
        <v>1636</v>
      </c>
      <c r="D261" s="54" t="s">
        <v>1390</v>
      </c>
      <c r="E261" s="54" t="s">
        <v>1438</v>
      </c>
      <c r="F261" s="54">
        <v>0</v>
      </c>
      <c r="G261" s="54">
        <v>41</v>
      </c>
      <c r="H261" s="54">
        <v>169</v>
      </c>
      <c r="I261" s="54" t="s">
        <v>1439</v>
      </c>
      <c r="J261" s="54">
        <v>1</v>
      </c>
      <c r="K261" s="55" t="s">
        <v>1393</v>
      </c>
      <c r="L261" s="55" t="str">
        <f>VLOOKUP(C261,'[15]Trips&amp;Operators'!$C$1:$E$9999,3,FALSE)</f>
        <v>BONDS</v>
      </c>
      <c r="M261" s="56" t="s">
        <v>1401</v>
      </c>
      <c r="N261" s="55"/>
      <c r="O261" s="59" t="str">
        <f t="shared" si="4"/>
        <v>KEEP</v>
      </c>
    </row>
    <row r="262" spans="1:15" x14ac:dyDescent="0.25">
      <c r="A262" s="53">
        <v>42494.796527777777</v>
      </c>
      <c r="B262" s="54" t="s">
        <v>1389</v>
      </c>
      <c r="C262" s="54" t="s">
        <v>1637</v>
      </c>
      <c r="D262" s="54" t="s">
        <v>1390</v>
      </c>
      <c r="E262" s="54" t="s">
        <v>1438</v>
      </c>
      <c r="F262" s="54">
        <v>0</v>
      </c>
      <c r="G262" s="54">
        <v>51</v>
      </c>
      <c r="H262" s="54">
        <v>154</v>
      </c>
      <c r="I262" s="54" t="s">
        <v>1439</v>
      </c>
      <c r="J262" s="54">
        <v>1</v>
      </c>
      <c r="K262" s="55" t="s">
        <v>1393</v>
      </c>
      <c r="L262" s="55" t="str">
        <f>VLOOKUP(C262,'[15]Trips&amp;Operators'!$C$1:$E$9999,3,FALSE)</f>
        <v>STEWART</v>
      </c>
      <c r="M262" s="56" t="s">
        <v>1401</v>
      </c>
      <c r="N262" s="55"/>
      <c r="O262" s="59" t="str">
        <f t="shared" si="4"/>
        <v>KEEP</v>
      </c>
    </row>
    <row r="263" spans="1:15" x14ac:dyDescent="0.25">
      <c r="A263" s="53">
        <v>42494.806423611109</v>
      </c>
      <c r="B263" s="54" t="s">
        <v>1483</v>
      </c>
      <c r="C263" s="54" t="s">
        <v>1638</v>
      </c>
      <c r="D263" s="54" t="s">
        <v>1390</v>
      </c>
      <c r="E263" s="54" t="s">
        <v>1438</v>
      </c>
      <c r="F263" s="54">
        <v>0</v>
      </c>
      <c r="G263" s="54">
        <v>5</v>
      </c>
      <c r="H263" s="54">
        <v>130</v>
      </c>
      <c r="I263" s="54" t="s">
        <v>1439</v>
      </c>
      <c r="J263" s="54">
        <v>1</v>
      </c>
      <c r="K263" s="55" t="s">
        <v>1393</v>
      </c>
      <c r="L263" s="55" t="str">
        <f>VLOOKUP(C263,'[15]Trips&amp;Operators'!$C$1:$E$9999,3,FALSE)</f>
        <v>REBOLETTI</v>
      </c>
      <c r="M263" s="56" t="s">
        <v>1401</v>
      </c>
      <c r="N263" s="55"/>
      <c r="O263" s="59" t="str">
        <f t="shared" si="4"/>
        <v>OMIT</v>
      </c>
    </row>
    <row r="264" spans="1:15" x14ac:dyDescent="0.25">
      <c r="A264" s="53">
        <v>42494.858854166669</v>
      </c>
      <c r="B264" s="54" t="s">
        <v>1546</v>
      </c>
      <c r="C264" s="54" t="s">
        <v>1639</v>
      </c>
      <c r="D264" s="54" t="s">
        <v>1390</v>
      </c>
      <c r="E264" s="54" t="s">
        <v>1438</v>
      </c>
      <c r="F264" s="54">
        <v>0</v>
      </c>
      <c r="G264" s="54">
        <v>9</v>
      </c>
      <c r="H264" s="54">
        <v>233324</v>
      </c>
      <c r="I264" s="54" t="s">
        <v>1439</v>
      </c>
      <c r="J264" s="54">
        <v>233491</v>
      </c>
      <c r="K264" s="55" t="s">
        <v>1400</v>
      </c>
      <c r="L264" s="55" t="str">
        <f>VLOOKUP(C264,'[15]Trips&amp;Operators'!$C$1:$E$9999,3,FALSE)</f>
        <v>STORY</v>
      </c>
      <c r="M264" s="56" t="s">
        <v>1401</v>
      </c>
      <c r="N264" s="55"/>
      <c r="O264" s="59" t="str">
        <f t="shared" si="4"/>
        <v>OMIT</v>
      </c>
    </row>
    <row r="265" spans="1:15" x14ac:dyDescent="0.25">
      <c r="A265" s="53">
        <v>42494.922974537039</v>
      </c>
      <c r="B265" s="54" t="s">
        <v>1478</v>
      </c>
      <c r="C265" s="54" t="s">
        <v>1616</v>
      </c>
      <c r="D265" s="54" t="s">
        <v>1390</v>
      </c>
      <c r="E265" s="54" t="s">
        <v>1438</v>
      </c>
      <c r="F265" s="54">
        <v>0</v>
      </c>
      <c r="G265" s="54">
        <v>9</v>
      </c>
      <c r="H265" s="54">
        <v>233324</v>
      </c>
      <c r="I265" s="54" t="s">
        <v>1439</v>
      </c>
      <c r="J265" s="54">
        <v>233491</v>
      </c>
      <c r="K265" s="55" t="s">
        <v>1400</v>
      </c>
      <c r="L265" s="55" t="str">
        <f>VLOOKUP(C265,'[15]Trips&amp;Operators'!$C$1:$E$9999,3,FALSE)</f>
        <v>REBOLETTI</v>
      </c>
      <c r="M265" s="56" t="s">
        <v>1401</v>
      </c>
      <c r="N265" s="55"/>
      <c r="O265" s="59" t="str">
        <f t="shared" si="4"/>
        <v>OMIT</v>
      </c>
    </row>
    <row r="266" spans="1:15" x14ac:dyDescent="0.25">
      <c r="A266" s="53">
        <v>42494.941782407404</v>
      </c>
      <c r="B266" s="54" t="s">
        <v>1548</v>
      </c>
      <c r="C266" s="54" t="s">
        <v>1640</v>
      </c>
      <c r="D266" s="54" t="s">
        <v>1390</v>
      </c>
      <c r="E266" s="54" t="s">
        <v>1438</v>
      </c>
      <c r="F266" s="54">
        <v>0</v>
      </c>
      <c r="G266" s="54">
        <v>45</v>
      </c>
      <c r="H266" s="54">
        <v>174</v>
      </c>
      <c r="I266" s="54" t="s">
        <v>1439</v>
      </c>
      <c r="J266" s="54">
        <v>1</v>
      </c>
      <c r="K266" s="55" t="s">
        <v>1393</v>
      </c>
      <c r="L266" s="55" t="str">
        <f>VLOOKUP(C266,'[15]Trips&amp;Operators'!$C$1:$E$9999,3,FALSE)</f>
        <v>BARTLETT</v>
      </c>
      <c r="M266" s="56" t="s">
        <v>1401</v>
      </c>
      <c r="N266" s="55"/>
      <c r="O266" s="59" t="str">
        <f t="shared" si="4"/>
        <v>KEEP</v>
      </c>
    </row>
    <row r="267" spans="1:15" x14ac:dyDescent="0.25">
      <c r="A267" s="53">
        <v>42494.983680555553</v>
      </c>
      <c r="B267" s="54" t="s">
        <v>1552</v>
      </c>
      <c r="C267" s="54" t="s">
        <v>1641</v>
      </c>
      <c r="D267" s="54" t="s">
        <v>1390</v>
      </c>
      <c r="E267" s="54" t="s">
        <v>1438</v>
      </c>
      <c r="F267" s="54">
        <v>0</v>
      </c>
      <c r="G267" s="54">
        <v>5</v>
      </c>
      <c r="H267" s="54">
        <v>233326</v>
      </c>
      <c r="I267" s="54" t="s">
        <v>1439</v>
      </c>
      <c r="J267" s="54">
        <v>233491</v>
      </c>
      <c r="K267" s="55" t="s">
        <v>1400</v>
      </c>
      <c r="L267" s="55" t="str">
        <f>VLOOKUP(C267,'[15]Trips&amp;Operators'!$C$1:$E$9999,3,FALSE)</f>
        <v>BARTLETT</v>
      </c>
      <c r="M267" s="56" t="s">
        <v>1401</v>
      </c>
      <c r="N267" s="55"/>
      <c r="O267" s="59" t="str">
        <f t="shared" si="4"/>
        <v>OMIT</v>
      </c>
    </row>
    <row r="268" spans="1:15" x14ac:dyDescent="0.25">
      <c r="A268" s="53">
        <v>42495.024953703702</v>
      </c>
      <c r="B268" s="54" t="s">
        <v>1546</v>
      </c>
      <c r="C268" s="54" t="s">
        <v>1642</v>
      </c>
      <c r="D268" s="54" t="s">
        <v>1390</v>
      </c>
      <c r="E268" s="54" t="s">
        <v>1438</v>
      </c>
      <c r="F268" s="54">
        <v>0</v>
      </c>
      <c r="G268" s="54">
        <v>7</v>
      </c>
      <c r="H268" s="54">
        <v>233347</v>
      </c>
      <c r="I268" s="54" t="s">
        <v>1439</v>
      </c>
      <c r="J268" s="54">
        <v>233491</v>
      </c>
      <c r="K268" s="55" t="s">
        <v>1400</v>
      </c>
      <c r="L268" s="55" t="str">
        <f>VLOOKUP(C268,'[15]Trips&amp;Operators'!$C$1:$E$9999,3,FALSE)</f>
        <v>STORY</v>
      </c>
      <c r="M268" s="56" t="s">
        <v>1401</v>
      </c>
      <c r="N268" s="55"/>
      <c r="O268" s="59" t="str">
        <f t="shared" si="4"/>
        <v>OMIT</v>
      </c>
    </row>
    <row r="269" spans="1:15" x14ac:dyDescent="0.25">
      <c r="A269" s="53">
        <v>42495.04546296296</v>
      </c>
      <c r="B269" s="54" t="s">
        <v>1483</v>
      </c>
      <c r="C269" s="54" t="s">
        <v>1643</v>
      </c>
      <c r="D269" s="54" t="s">
        <v>1390</v>
      </c>
      <c r="E269" s="54" t="s">
        <v>1438</v>
      </c>
      <c r="F269" s="54">
        <v>0</v>
      </c>
      <c r="G269" s="54">
        <v>8</v>
      </c>
      <c r="H269" s="54">
        <v>212</v>
      </c>
      <c r="I269" s="54" t="s">
        <v>1439</v>
      </c>
      <c r="J269" s="54">
        <v>1</v>
      </c>
      <c r="K269" s="55" t="s">
        <v>1393</v>
      </c>
      <c r="L269" s="55" t="str">
        <f>VLOOKUP(C269,'[15]Trips&amp;Operators'!$C$1:$E$9999,3,FALSE)</f>
        <v>REBOLETTI</v>
      </c>
      <c r="M269" s="56" t="s">
        <v>1401</v>
      </c>
      <c r="N269" s="55"/>
      <c r="O269" s="59" t="str">
        <f t="shared" si="4"/>
        <v>OMIT</v>
      </c>
    </row>
    <row r="270" spans="1:15" x14ac:dyDescent="0.25">
      <c r="A270" s="53">
        <v>42495.046585648146</v>
      </c>
      <c r="B270" s="54" t="s">
        <v>1541</v>
      </c>
      <c r="C270" s="54" t="s">
        <v>1644</v>
      </c>
      <c r="D270" s="54" t="s">
        <v>1390</v>
      </c>
      <c r="E270" s="54" t="s">
        <v>1438</v>
      </c>
      <c r="F270" s="54">
        <v>0</v>
      </c>
      <c r="G270" s="54">
        <v>4</v>
      </c>
      <c r="H270" s="54">
        <v>233315</v>
      </c>
      <c r="I270" s="54" t="s">
        <v>1439</v>
      </c>
      <c r="J270" s="54">
        <v>233491</v>
      </c>
      <c r="K270" s="55" t="s">
        <v>1400</v>
      </c>
      <c r="L270" s="55" t="str">
        <f>VLOOKUP(C270,'[15]Trips&amp;Operators'!$C$1:$E$9999,3,FALSE)</f>
        <v>STRICKLAND</v>
      </c>
      <c r="M270" s="56" t="s">
        <v>1401</v>
      </c>
      <c r="N270" s="55"/>
      <c r="O270" s="59" t="str">
        <f t="shared" si="4"/>
        <v>OMIT</v>
      </c>
    </row>
    <row r="271" spans="1:15" x14ac:dyDescent="0.25">
      <c r="A271" s="53">
        <v>42495.442928240744</v>
      </c>
      <c r="B271" s="54" t="s">
        <v>1408</v>
      </c>
      <c r="C271" s="54" t="s">
        <v>1645</v>
      </c>
      <c r="D271" s="54" t="s">
        <v>1390</v>
      </c>
      <c r="E271" s="54" t="s">
        <v>1398</v>
      </c>
      <c r="F271" s="54">
        <v>520</v>
      </c>
      <c r="G271" s="54">
        <v>655</v>
      </c>
      <c r="H271" s="54">
        <v>44068</v>
      </c>
      <c r="I271" s="54" t="s">
        <v>1399</v>
      </c>
      <c r="J271" s="54">
        <v>42961</v>
      </c>
      <c r="K271" s="55" t="s">
        <v>1393</v>
      </c>
      <c r="L271" s="55" t="str">
        <f>VLOOKUP(C271,'[4]Trips&amp;Operators'!$C$1:$E$9999,3,FALSE)</f>
        <v>STARKS</v>
      </c>
      <c r="M271" s="56" t="s">
        <v>1401</v>
      </c>
      <c r="N271" s="55"/>
      <c r="O271" s="59" t="str">
        <f t="shared" si="4"/>
        <v>KEEP</v>
      </c>
    </row>
    <row r="272" spans="1:15" x14ac:dyDescent="0.25">
      <c r="A272" s="53">
        <v>42495.693310185183</v>
      </c>
      <c r="B272" s="54" t="s">
        <v>1448</v>
      </c>
      <c r="C272" s="54" t="s">
        <v>1646</v>
      </c>
      <c r="D272" s="54" t="s">
        <v>1390</v>
      </c>
      <c r="E272" s="54" t="s">
        <v>1398</v>
      </c>
      <c r="F272" s="54">
        <v>0</v>
      </c>
      <c r="G272" s="54">
        <v>84</v>
      </c>
      <c r="H272" s="54">
        <v>53948</v>
      </c>
      <c r="I272" s="54" t="s">
        <v>1399</v>
      </c>
      <c r="J272" s="54">
        <v>53277</v>
      </c>
      <c r="K272" s="55" t="s">
        <v>1393</v>
      </c>
      <c r="L272" s="55" t="str">
        <f>VLOOKUP(C272,'[4]Trips&amp;Operators'!$C$1:$E$9999,3,FALSE)</f>
        <v>JACKSON</v>
      </c>
      <c r="M272" s="56" t="s">
        <v>1401</v>
      </c>
      <c r="N272" s="55" t="s">
        <v>1647</v>
      </c>
      <c r="O272" s="59" t="str">
        <f t="shared" si="4"/>
        <v>KEEP</v>
      </c>
    </row>
    <row r="273" spans="1:15" x14ac:dyDescent="0.25">
      <c r="A273" s="53">
        <v>42495.279421296298</v>
      </c>
      <c r="B273" s="54" t="s">
        <v>1389</v>
      </c>
      <c r="C273" s="54" t="s">
        <v>1648</v>
      </c>
      <c r="D273" s="54" t="s">
        <v>1390</v>
      </c>
      <c r="E273" s="54" t="s">
        <v>1405</v>
      </c>
      <c r="F273" s="54">
        <v>400</v>
      </c>
      <c r="G273" s="54">
        <v>466</v>
      </c>
      <c r="H273" s="54">
        <v>120903</v>
      </c>
      <c r="I273" s="54" t="s">
        <v>1392</v>
      </c>
      <c r="J273" s="54">
        <v>119716</v>
      </c>
      <c r="K273" s="55" t="s">
        <v>1393</v>
      </c>
      <c r="L273" s="55" t="str">
        <f>VLOOKUP(C273,'[4]Trips&amp;Operators'!$C$1:$E$9999,3,FALSE)</f>
        <v>MALAVE</v>
      </c>
      <c r="M273" s="56" t="s">
        <v>1401</v>
      </c>
      <c r="N273" s="55"/>
      <c r="O273" s="59" t="str">
        <f t="shared" si="4"/>
        <v>KEEP</v>
      </c>
    </row>
    <row r="274" spans="1:15" x14ac:dyDescent="0.25">
      <c r="A274" s="53">
        <v>42495.302916666667</v>
      </c>
      <c r="B274" s="54" t="s">
        <v>1408</v>
      </c>
      <c r="C274" s="54" t="s">
        <v>1649</v>
      </c>
      <c r="D274" s="54" t="s">
        <v>1390</v>
      </c>
      <c r="E274" s="54" t="s">
        <v>1405</v>
      </c>
      <c r="F274" s="54">
        <v>200</v>
      </c>
      <c r="G274" s="54">
        <v>288</v>
      </c>
      <c r="H274" s="54">
        <v>6395</v>
      </c>
      <c r="I274" s="54" t="s">
        <v>1392</v>
      </c>
      <c r="J274" s="54">
        <v>5457</v>
      </c>
      <c r="K274" s="55" t="s">
        <v>1393</v>
      </c>
      <c r="L274" s="55" t="str">
        <f>VLOOKUP(C274,'[4]Trips&amp;Operators'!$C$1:$E$9999,3,FALSE)</f>
        <v>STARKS</v>
      </c>
      <c r="M274" s="56" t="s">
        <v>1401</v>
      </c>
      <c r="N274" s="55"/>
      <c r="O274" s="59" t="str">
        <f t="shared" si="4"/>
        <v>KEEP</v>
      </c>
    </row>
    <row r="275" spans="1:15" x14ac:dyDescent="0.25">
      <c r="A275" s="53">
        <v>42495.312847222223</v>
      </c>
      <c r="B275" s="54" t="s">
        <v>1453</v>
      </c>
      <c r="C275" s="54" t="s">
        <v>1650</v>
      </c>
      <c r="D275" s="54" t="s">
        <v>1390</v>
      </c>
      <c r="E275" s="54" t="s">
        <v>1405</v>
      </c>
      <c r="F275" s="54">
        <v>150</v>
      </c>
      <c r="G275" s="54">
        <v>195</v>
      </c>
      <c r="H275" s="54">
        <v>5143</v>
      </c>
      <c r="I275" s="54" t="s">
        <v>1392</v>
      </c>
      <c r="J275" s="54">
        <v>4677</v>
      </c>
      <c r="K275" s="55" t="s">
        <v>1393</v>
      </c>
      <c r="L275" s="55" t="str">
        <f>VLOOKUP(C275,'[4]Trips&amp;Operators'!$C$1:$E$9999,3,FALSE)</f>
        <v>CHANDLER</v>
      </c>
      <c r="M275" s="56" t="s">
        <v>1401</v>
      </c>
      <c r="N275" s="55"/>
      <c r="O275" s="59" t="str">
        <f t="shared" si="4"/>
        <v>KEEP</v>
      </c>
    </row>
    <row r="276" spans="1:15" x14ac:dyDescent="0.25">
      <c r="A276" s="53">
        <v>42495.36273148148</v>
      </c>
      <c r="B276" s="54" t="s">
        <v>1408</v>
      </c>
      <c r="C276" s="54" t="s">
        <v>1651</v>
      </c>
      <c r="D276" s="54" t="s">
        <v>1390</v>
      </c>
      <c r="E276" s="54" t="s">
        <v>1405</v>
      </c>
      <c r="F276" s="54">
        <v>400</v>
      </c>
      <c r="G276" s="54">
        <v>402</v>
      </c>
      <c r="H276" s="54">
        <v>121007</v>
      </c>
      <c r="I276" s="54" t="s">
        <v>1392</v>
      </c>
      <c r="J276" s="54">
        <v>119716</v>
      </c>
      <c r="K276" s="55" t="s">
        <v>1393</v>
      </c>
      <c r="L276" s="55" t="str">
        <f>VLOOKUP(C276,'[4]Trips&amp;Operators'!$C$1:$E$9999,3,FALSE)</f>
        <v>STARKS</v>
      </c>
      <c r="M276" s="56" t="s">
        <v>1401</v>
      </c>
      <c r="N276" s="55"/>
      <c r="O276" s="59" t="str">
        <f t="shared" si="4"/>
        <v>KEEP</v>
      </c>
    </row>
    <row r="277" spans="1:15" x14ac:dyDescent="0.25">
      <c r="A277" s="53">
        <v>42495.44568287037</v>
      </c>
      <c r="B277" s="54" t="s">
        <v>1408</v>
      </c>
      <c r="C277" s="54" t="s">
        <v>1645</v>
      </c>
      <c r="D277" s="54" t="s">
        <v>1390</v>
      </c>
      <c r="E277" s="54" t="s">
        <v>1405</v>
      </c>
      <c r="F277" s="54">
        <v>200</v>
      </c>
      <c r="G277" s="54">
        <v>196</v>
      </c>
      <c r="H277" s="54">
        <v>30629</v>
      </c>
      <c r="I277" s="54" t="s">
        <v>1392</v>
      </c>
      <c r="J277" s="54">
        <v>30562</v>
      </c>
      <c r="K277" s="55" t="s">
        <v>1393</v>
      </c>
      <c r="L277" s="55" t="str">
        <f>VLOOKUP(C277,'[4]Trips&amp;Operators'!$C$1:$E$9999,3,FALSE)</f>
        <v>STARKS</v>
      </c>
      <c r="M277" s="56" t="s">
        <v>1401</v>
      </c>
      <c r="N277" s="55"/>
      <c r="O277" s="59" t="str">
        <f t="shared" si="4"/>
        <v>KEEP</v>
      </c>
    </row>
    <row r="278" spans="1:15" x14ac:dyDescent="0.25">
      <c r="A278" s="53">
        <v>42495.564236111109</v>
      </c>
      <c r="B278" s="54" t="s">
        <v>1389</v>
      </c>
      <c r="C278" s="54" t="s">
        <v>1652</v>
      </c>
      <c r="D278" s="54" t="s">
        <v>1390</v>
      </c>
      <c r="E278" s="54" t="s">
        <v>1405</v>
      </c>
      <c r="F278" s="54">
        <v>450</v>
      </c>
      <c r="G278" s="54">
        <v>408</v>
      </c>
      <c r="H278" s="54">
        <v>192317</v>
      </c>
      <c r="I278" s="54" t="s">
        <v>1392</v>
      </c>
      <c r="J278" s="54">
        <v>191108</v>
      </c>
      <c r="K278" s="55" t="s">
        <v>1393</v>
      </c>
      <c r="L278" s="55" t="str">
        <f>VLOOKUP(C278,'[4]Trips&amp;Operators'!$C$1:$E$9999,3,FALSE)</f>
        <v>STEWART</v>
      </c>
      <c r="M278" s="56" t="s">
        <v>1401</v>
      </c>
      <c r="N278" s="55"/>
      <c r="O278" s="59" t="str">
        <f t="shared" si="4"/>
        <v>KEEP</v>
      </c>
    </row>
    <row r="279" spans="1:15" x14ac:dyDescent="0.25">
      <c r="A279" s="53">
        <v>42495.565694444442</v>
      </c>
      <c r="B279" s="54" t="s">
        <v>1389</v>
      </c>
      <c r="C279" s="54" t="s">
        <v>1652</v>
      </c>
      <c r="D279" s="54" t="s">
        <v>1407</v>
      </c>
      <c r="E279" s="54" t="s">
        <v>1405</v>
      </c>
      <c r="F279" s="54">
        <v>600</v>
      </c>
      <c r="G279" s="54">
        <v>652</v>
      </c>
      <c r="H279" s="54">
        <v>183797</v>
      </c>
      <c r="I279" s="54" t="s">
        <v>1392</v>
      </c>
      <c r="J279" s="54">
        <v>190834</v>
      </c>
      <c r="K279" s="55" t="s">
        <v>1393</v>
      </c>
      <c r="L279" s="55" t="str">
        <f>VLOOKUP(C279,'[4]Trips&amp;Operators'!$C$1:$E$9999,3,FALSE)</f>
        <v>STEWART</v>
      </c>
      <c r="M279" s="56" t="s">
        <v>1401</v>
      </c>
      <c r="N279" s="55"/>
      <c r="O279" s="59" t="str">
        <f t="shared" si="4"/>
        <v>KEEP</v>
      </c>
    </row>
    <row r="280" spans="1:15" x14ac:dyDescent="0.25">
      <c r="A280" s="53">
        <v>42495.571157407408</v>
      </c>
      <c r="B280" s="54" t="s">
        <v>1408</v>
      </c>
      <c r="C280" s="54" t="s">
        <v>1653</v>
      </c>
      <c r="D280" s="54" t="s">
        <v>1390</v>
      </c>
      <c r="E280" s="54" t="s">
        <v>1405</v>
      </c>
      <c r="F280" s="54">
        <v>150</v>
      </c>
      <c r="G280" s="54">
        <v>137</v>
      </c>
      <c r="H280" s="54">
        <v>232529</v>
      </c>
      <c r="I280" s="54" t="s">
        <v>1392</v>
      </c>
      <c r="J280" s="54">
        <v>229055</v>
      </c>
      <c r="K280" s="55" t="s">
        <v>1393</v>
      </c>
      <c r="L280" s="55" t="str">
        <f>VLOOKUP(C280,'[4]Trips&amp;Operators'!$C$1:$E$9999,3,FALSE)</f>
        <v>BARTLETT</v>
      </c>
      <c r="M280" s="56" t="s">
        <v>1401</v>
      </c>
      <c r="N280" s="55"/>
      <c r="O280" s="59" t="str">
        <f t="shared" si="4"/>
        <v>KEEP</v>
      </c>
    </row>
    <row r="281" spans="1:15" x14ac:dyDescent="0.25">
      <c r="A281" s="53">
        <v>42495.577951388892</v>
      </c>
      <c r="B281" s="54" t="s">
        <v>1416</v>
      </c>
      <c r="C281" s="54" t="s">
        <v>1654</v>
      </c>
      <c r="D281" s="54" t="s">
        <v>1390</v>
      </c>
      <c r="E281" s="54" t="s">
        <v>1405</v>
      </c>
      <c r="F281" s="54">
        <v>300</v>
      </c>
      <c r="G281" s="54">
        <v>267</v>
      </c>
      <c r="H281" s="54">
        <v>20048</v>
      </c>
      <c r="I281" s="54" t="s">
        <v>1392</v>
      </c>
      <c r="J281" s="54">
        <v>20338</v>
      </c>
      <c r="K281" s="55" t="s">
        <v>1400</v>
      </c>
      <c r="L281" s="55" t="str">
        <f>VLOOKUP(C281,'[4]Trips&amp;Operators'!$C$1:$E$9999,3,FALSE)</f>
        <v>YORK</v>
      </c>
      <c r="M281" s="56" t="s">
        <v>1401</v>
      </c>
      <c r="N281" s="55"/>
      <c r="O281" s="59" t="str">
        <f t="shared" si="4"/>
        <v>KEEP</v>
      </c>
    </row>
    <row r="282" spans="1:15" x14ac:dyDescent="0.25">
      <c r="A282" s="53">
        <v>42495.598402777781</v>
      </c>
      <c r="B282" s="54" t="s">
        <v>1416</v>
      </c>
      <c r="C282" s="54" t="s">
        <v>1654</v>
      </c>
      <c r="D282" s="54" t="s">
        <v>1390</v>
      </c>
      <c r="E282" s="54" t="s">
        <v>1405</v>
      </c>
      <c r="F282" s="54">
        <v>150</v>
      </c>
      <c r="G282" s="54">
        <v>195</v>
      </c>
      <c r="H282" s="54">
        <v>231473</v>
      </c>
      <c r="I282" s="54" t="s">
        <v>1392</v>
      </c>
      <c r="J282" s="54">
        <v>232080</v>
      </c>
      <c r="K282" s="55" t="s">
        <v>1400</v>
      </c>
      <c r="L282" s="55" t="str">
        <f>VLOOKUP(C282,'[4]Trips&amp;Operators'!$C$1:$E$9999,3,FALSE)</f>
        <v>YORK</v>
      </c>
      <c r="M282" s="56" t="s">
        <v>1401</v>
      </c>
      <c r="N282" s="55"/>
      <c r="O282" s="59" t="str">
        <f t="shared" si="4"/>
        <v>KEEP</v>
      </c>
    </row>
    <row r="283" spans="1:15" x14ac:dyDescent="0.25">
      <c r="A283" s="53">
        <v>42495.608275462961</v>
      </c>
      <c r="B283" s="54" t="s">
        <v>1448</v>
      </c>
      <c r="C283" s="54" t="s">
        <v>1655</v>
      </c>
      <c r="D283" s="54" t="s">
        <v>1407</v>
      </c>
      <c r="E283" s="54" t="s">
        <v>1405</v>
      </c>
      <c r="F283" s="54">
        <v>600</v>
      </c>
      <c r="G283" s="54">
        <v>650</v>
      </c>
      <c r="H283" s="54">
        <v>184333</v>
      </c>
      <c r="I283" s="54" t="s">
        <v>1392</v>
      </c>
      <c r="J283" s="54">
        <v>190834</v>
      </c>
      <c r="K283" s="55" t="s">
        <v>1393</v>
      </c>
      <c r="L283" s="55" t="str">
        <f>VLOOKUP(C283,'[4]Trips&amp;Operators'!$C$1:$E$9999,3,FALSE)</f>
        <v>COOLAHAN</v>
      </c>
      <c r="M283" s="56" t="s">
        <v>1401</v>
      </c>
      <c r="N283" s="55"/>
      <c r="O283" s="59" t="str">
        <f t="shared" si="4"/>
        <v>KEEP</v>
      </c>
    </row>
    <row r="284" spans="1:15" x14ac:dyDescent="0.25">
      <c r="A284" s="53">
        <v>42495.609965277778</v>
      </c>
      <c r="B284" s="54" t="s">
        <v>1451</v>
      </c>
      <c r="C284" s="54" t="s">
        <v>1656</v>
      </c>
      <c r="D284" s="54" t="s">
        <v>1390</v>
      </c>
      <c r="E284" s="54" t="s">
        <v>1405</v>
      </c>
      <c r="F284" s="54">
        <v>150</v>
      </c>
      <c r="G284" s="54">
        <v>193</v>
      </c>
      <c r="H284" s="54">
        <v>231945</v>
      </c>
      <c r="I284" s="54" t="s">
        <v>1392</v>
      </c>
      <c r="J284" s="54">
        <v>232107</v>
      </c>
      <c r="K284" s="55" t="s">
        <v>1400</v>
      </c>
      <c r="L284" s="55" t="str">
        <f>VLOOKUP(C284,'[4]Trips&amp;Operators'!$C$1:$E$9999,3,FALSE)</f>
        <v>YOUNG</v>
      </c>
      <c r="M284" s="56" t="s">
        <v>1401</v>
      </c>
      <c r="N284" s="55"/>
      <c r="O284" s="59" t="str">
        <f t="shared" si="4"/>
        <v>KEEP</v>
      </c>
    </row>
    <row r="285" spans="1:15" x14ac:dyDescent="0.25">
      <c r="A285" s="53">
        <v>42495.721597222226</v>
      </c>
      <c r="B285" s="54" t="s">
        <v>1408</v>
      </c>
      <c r="C285" s="54" t="s">
        <v>1657</v>
      </c>
      <c r="D285" s="54" t="s">
        <v>1390</v>
      </c>
      <c r="E285" s="54" t="s">
        <v>1405</v>
      </c>
      <c r="F285" s="54">
        <v>450</v>
      </c>
      <c r="G285" s="54">
        <v>449</v>
      </c>
      <c r="H285" s="54">
        <v>191496</v>
      </c>
      <c r="I285" s="54" t="s">
        <v>1392</v>
      </c>
      <c r="J285" s="54">
        <v>191108</v>
      </c>
      <c r="K285" s="55" t="s">
        <v>1393</v>
      </c>
      <c r="L285" s="55" t="str">
        <f>VLOOKUP(C285,'[4]Trips&amp;Operators'!$C$1:$E$9999,3,FALSE)</f>
        <v>BARTLETT</v>
      </c>
      <c r="M285" s="56" t="s">
        <v>1401</v>
      </c>
      <c r="N285" s="55"/>
      <c r="O285" s="59" t="str">
        <f t="shared" si="4"/>
        <v>KEEP</v>
      </c>
    </row>
    <row r="286" spans="1:15" x14ac:dyDescent="0.25">
      <c r="A286" s="53">
        <v>42495.760324074072</v>
      </c>
      <c r="B286" s="54" t="s">
        <v>1445</v>
      </c>
      <c r="C286" s="54" t="s">
        <v>1658</v>
      </c>
      <c r="D286" s="54" t="s">
        <v>1407</v>
      </c>
      <c r="E286" s="54" t="s">
        <v>1405</v>
      </c>
      <c r="F286" s="54">
        <v>350</v>
      </c>
      <c r="G286" s="54">
        <v>400</v>
      </c>
      <c r="H286" s="54">
        <v>224530</v>
      </c>
      <c r="I286" s="54" t="s">
        <v>1392</v>
      </c>
      <c r="J286" s="54">
        <v>228668</v>
      </c>
      <c r="K286" s="55" t="s">
        <v>1393</v>
      </c>
      <c r="L286" s="55" t="str">
        <f>VLOOKUP(C286,'[4]Trips&amp;Operators'!$C$1:$E$9999,3,FALSE)</f>
        <v>ADANE</v>
      </c>
      <c r="M286" s="56" t="s">
        <v>1401</v>
      </c>
      <c r="N286" s="55"/>
      <c r="O286" s="59" t="str">
        <f t="shared" si="4"/>
        <v>KEEP</v>
      </c>
    </row>
    <row r="287" spans="1:15" x14ac:dyDescent="0.25">
      <c r="A287" s="53">
        <v>42495.764236111114</v>
      </c>
      <c r="B287" s="54" t="s">
        <v>1445</v>
      </c>
      <c r="C287" s="54" t="s">
        <v>1658</v>
      </c>
      <c r="D287" s="54" t="s">
        <v>1407</v>
      </c>
      <c r="E287" s="54" t="s">
        <v>1405</v>
      </c>
      <c r="F287" s="54">
        <v>700</v>
      </c>
      <c r="G287" s="54">
        <v>752</v>
      </c>
      <c r="H287" s="54">
        <v>179817</v>
      </c>
      <c r="I287" s="54" t="s">
        <v>1392</v>
      </c>
      <c r="J287" s="54">
        <v>183829</v>
      </c>
      <c r="K287" s="55" t="s">
        <v>1393</v>
      </c>
      <c r="L287" s="55" t="str">
        <f>VLOOKUP(C287,'[4]Trips&amp;Operators'!$C$1:$E$9999,3,FALSE)</f>
        <v>ADANE</v>
      </c>
      <c r="M287" s="56" t="s">
        <v>1401</v>
      </c>
      <c r="N287" s="55"/>
      <c r="O287" s="59" t="str">
        <f t="shared" si="4"/>
        <v>KEEP</v>
      </c>
    </row>
    <row r="288" spans="1:15" x14ac:dyDescent="0.25">
      <c r="A288" s="53">
        <v>42495.817708333336</v>
      </c>
      <c r="B288" s="54" t="s">
        <v>1416</v>
      </c>
      <c r="C288" s="54" t="s">
        <v>1659</v>
      </c>
      <c r="D288" s="54" t="s">
        <v>1390</v>
      </c>
      <c r="E288" s="54" t="s">
        <v>1405</v>
      </c>
      <c r="F288" s="54">
        <v>150</v>
      </c>
      <c r="G288" s="54">
        <v>195</v>
      </c>
      <c r="H288" s="54">
        <v>231567</v>
      </c>
      <c r="I288" s="54" t="s">
        <v>1392</v>
      </c>
      <c r="J288" s="54">
        <v>232080</v>
      </c>
      <c r="K288" s="55" t="s">
        <v>1400</v>
      </c>
      <c r="L288" s="55" t="str">
        <f>VLOOKUP(C288,'[4]Trips&amp;Operators'!$C$1:$E$9999,3,FALSE)</f>
        <v>ADANE</v>
      </c>
      <c r="M288" s="56" t="s">
        <v>1401</v>
      </c>
      <c r="N288" s="55"/>
      <c r="O288" s="59" t="str">
        <f t="shared" si="4"/>
        <v>KEEP</v>
      </c>
    </row>
    <row r="289" spans="1:15" x14ac:dyDescent="0.25">
      <c r="A289" s="53">
        <v>42495.334652777776</v>
      </c>
      <c r="B289" s="54" t="s">
        <v>1413</v>
      </c>
      <c r="C289" s="54" t="s">
        <v>1660</v>
      </c>
      <c r="D289" s="54" t="s">
        <v>1390</v>
      </c>
      <c r="E289" s="54" t="s">
        <v>1422</v>
      </c>
      <c r="F289" s="54">
        <v>0</v>
      </c>
      <c r="G289" s="54">
        <v>434</v>
      </c>
      <c r="H289" s="54">
        <v>194264</v>
      </c>
      <c r="I289" s="54" t="s">
        <v>1423</v>
      </c>
      <c r="J289" s="54">
        <v>191723</v>
      </c>
      <c r="K289" s="55" t="s">
        <v>1393</v>
      </c>
      <c r="L289" s="55" t="str">
        <f>VLOOKUP(C289,'[4]Trips&amp;Operators'!$C$1:$E$9999,3,FALSE)</f>
        <v>LEVIN</v>
      </c>
      <c r="M289" s="56" t="s">
        <v>1401</v>
      </c>
      <c r="N289" s="55" t="s">
        <v>1427</v>
      </c>
      <c r="O289" s="59" t="str">
        <f t="shared" si="4"/>
        <v>KEEP</v>
      </c>
    </row>
    <row r="290" spans="1:15" x14ac:dyDescent="0.25">
      <c r="A290" s="53">
        <v>42495.761493055557</v>
      </c>
      <c r="B290" s="54" t="s">
        <v>1396</v>
      </c>
      <c r="C290" s="54" t="s">
        <v>1661</v>
      </c>
      <c r="D290" s="54" t="s">
        <v>1390</v>
      </c>
      <c r="E290" s="54" t="s">
        <v>1422</v>
      </c>
      <c r="F290" s="54">
        <v>0</v>
      </c>
      <c r="G290" s="54">
        <v>45</v>
      </c>
      <c r="H290" s="54">
        <v>1581</v>
      </c>
      <c r="I290" s="54" t="s">
        <v>1423</v>
      </c>
      <c r="J290" s="54">
        <v>1692</v>
      </c>
      <c r="K290" s="55" t="s">
        <v>1400</v>
      </c>
      <c r="L290" s="55" t="str">
        <f>VLOOKUP(C290,'[4]Trips&amp;Operators'!$C$1:$E$9999,3,FALSE)</f>
        <v>GOLIGHTLY</v>
      </c>
      <c r="M290" s="56" t="s">
        <v>1394</v>
      </c>
      <c r="N290" s="55" t="s">
        <v>183</v>
      </c>
      <c r="O290" s="59" t="str">
        <f t="shared" si="4"/>
        <v>KEEP</v>
      </c>
    </row>
    <row r="291" spans="1:15" x14ac:dyDescent="0.25">
      <c r="A291" s="53">
        <v>42495.221944444442</v>
      </c>
      <c r="B291" s="54" t="s">
        <v>1408</v>
      </c>
      <c r="C291" s="54" t="s">
        <v>1662</v>
      </c>
      <c r="D291" s="54" t="s">
        <v>1390</v>
      </c>
      <c r="E291" s="54" t="s">
        <v>1438</v>
      </c>
      <c r="F291" s="54">
        <v>0</v>
      </c>
      <c r="G291" s="54">
        <v>31</v>
      </c>
      <c r="H291" s="54">
        <v>172</v>
      </c>
      <c r="I291" s="54" t="s">
        <v>1439</v>
      </c>
      <c r="J291" s="54">
        <v>1</v>
      </c>
      <c r="K291" s="55" t="s">
        <v>1393</v>
      </c>
      <c r="L291" s="55" t="str">
        <f>VLOOKUP(C291,'[4]Trips&amp;Operators'!$C$1:$E$9999,3,FALSE)</f>
        <v>STARKS</v>
      </c>
      <c r="M291" s="56" t="s">
        <v>1401</v>
      </c>
      <c r="N291" s="55"/>
      <c r="O291" s="59" t="str">
        <f t="shared" si="4"/>
        <v>KEEP</v>
      </c>
    </row>
    <row r="292" spans="1:15" x14ac:dyDescent="0.25">
      <c r="A292" s="53">
        <v>42495.25372685185</v>
      </c>
      <c r="B292" s="54" t="s">
        <v>1403</v>
      </c>
      <c r="C292" s="54" t="s">
        <v>1663</v>
      </c>
      <c r="D292" s="54" t="s">
        <v>1390</v>
      </c>
      <c r="E292" s="54" t="s">
        <v>1438</v>
      </c>
      <c r="F292" s="54">
        <v>0</v>
      </c>
      <c r="G292" s="54">
        <v>39</v>
      </c>
      <c r="H292" s="54">
        <v>233401</v>
      </c>
      <c r="I292" s="54" t="s">
        <v>1439</v>
      </c>
      <c r="J292" s="54">
        <v>233491</v>
      </c>
      <c r="K292" s="55" t="s">
        <v>1400</v>
      </c>
      <c r="L292" s="55" t="str">
        <f>VLOOKUP(C292,'[4]Trips&amp;Operators'!$C$1:$E$9999,3,FALSE)</f>
        <v>MALAVE</v>
      </c>
      <c r="M292" s="56" t="s">
        <v>1401</v>
      </c>
      <c r="N292" s="55"/>
      <c r="O292" s="59" t="str">
        <f t="shared" si="4"/>
        <v>KEEP</v>
      </c>
    </row>
    <row r="293" spans="1:15" x14ac:dyDescent="0.25">
      <c r="A293" s="53">
        <v>42495.275983796295</v>
      </c>
      <c r="B293" s="54" t="s">
        <v>1396</v>
      </c>
      <c r="C293" s="54" t="s">
        <v>1664</v>
      </c>
      <c r="D293" s="54" t="s">
        <v>1390</v>
      </c>
      <c r="E293" s="54" t="s">
        <v>1438</v>
      </c>
      <c r="F293" s="54">
        <v>0</v>
      </c>
      <c r="G293" s="54">
        <v>4</v>
      </c>
      <c r="H293" s="54">
        <v>233332</v>
      </c>
      <c r="I293" s="54" t="s">
        <v>1439</v>
      </c>
      <c r="J293" s="54">
        <v>233491</v>
      </c>
      <c r="K293" s="55" t="s">
        <v>1400</v>
      </c>
      <c r="L293" s="55" t="str">
        <f>VLOOKUP(C293,'[4]Trips&amp;Operators'!$C$1:$E$9999,3,FALSE)</f>
        <v>CHANDLER</v>
      </c>
      <c r="M293" s="56" t="s">
        <v>1401</v>
      </c>
      <c r="N293" s="55"/>
      <c r="O293" s="59" t="str">
        <f t="shared" si="4"/>
        <v>OMIT</v>
      </c>
    </row>
    <row r="294" spans="1:15" x14ac:dyDescent="0.25">
      <c r="A294" s="53">
        <v>42495.295856481483</v>
      </c>
      <c r="B294" s="54" t="s">
        <v>1552</v>
      </c>
      <c r="C294" s="54" t="s">
        <v>1665</v>
      </c>
      <c r="D294" s="54" t="s">
        <v>1390</v>
      </c>
      <c r="E294" s="54" t="s">
        <v>1438</v>
      </c>
      <c r="F294" s="54">
        <v>0</v>
      </c>
      <c r="G294" s="54">
        <v>9</v>
      </c>
      <c r="H294" s="54">
        <v>233318</v>
      </c>
      <c r="I294" s="54" t="s">
        <v>1439</v>
      </c>
      <c r="J294" s="54">
        <v>233491</v>
      </c>
      <c r="K294" s="55" t="s">
        <v>1400</v>
      </c>
      <c r="L294" s="55" t="str">
        <f>VLOOKUP(C294,'[4]Trips&amp;Operators'!$C$1:$E$9999,3,FALSE)</f>
        <v>NEWELL</v>
      </c>
      <c r="M294" s="56" t="s">
        <v>1401</v>
      </c>
      <c r="N294" s="55"/>
      <c r="O294" s="59" t="str">
        <f t="shared" si="4"/>
        <v>OMIT</v>
      </c>
    </row>
    <row r="295" spans="1:15" x14ac:dyDescent="0.25">
      <c r="A295" s="53">
        <v>42495.316122685188</v>
      </c>
      <c r="B295" s="54" t="s">
        <v>1451</v>
      </c>
      <c r="C295" s="54" t="s">
        <v>1666</v>
      </c>
      <c r="D295" s="54" t="s">
        <v>1390</v>
      </c>
      <c r="E295" s="54" t="s">
        <v>1438</v>
      </c>
      <c r="F295" s="54">
        <v>0</v>
      </c>
      <c r="G295" s="54">
        <v>8</v>
      </c>
      <c r="H295" s="54">
        <v>233328</v>
      </c>
      <c r="I295" s="54" t="s">
        <v>1439</v>
      </c>
      <c r="J295" s="54">
        <v>233491</v>
      </c>
      <c r="K295" s="55" t="s">
        <v>1400</v>
      </c>
      <c r="L295" s="55" t="str">
        <f>VLOOKUP(C295,'[4]Trips&amp;Operators'!$C$1:$E$9999,3,FALSE)</f>
        <v>LEVIN</v>
      </c>
      <c r="M295" s="56" t="s">
        <v>1401</v>
      </c>
      <c r="N295" s="55"/>
      <c r="O295" s="59" t="str">
        <f t="shared" si="4"/>
        <v>OMIT</v>
      </c>
    </row>
    <row r="296" spans="1:15" x14ac:dyDescent="0.25">
      <c r="A296" s="53">
        <v>42495.366724537038</v>
      </c>
      <c r="B296" s="54" t="s">
        <v>1389</v>
      </c>
      <c r="C296" s="54" t="s">
        <v>1667</v>
      </c>
      <c r="D296" s="54" t="s">
        <v>1390</v>
      </c>
      <c r="E296" s="54" t="s">
        <v>1438</v>
      </c>
      <c r="F296" s="54">
        <v>0</v>
      </c>
      <c r="G296" s="54">
        <v>64</v>
      </c>
      <c r="H296" s="54">
        <v>238</v>
      </c>
      <c r="I296" s="54" t="s">
        <v>1439</v>
      </c>
      <c r="J296" s="54">
        <v>1</v>
      </c>
      <c r="K296" s="55" t="s">
        <v>1393</v>
      </c>
      <c r="L296" s="55" t="str">
        <f>VLOOKUP(C296,'[4]Trips&amp;Operators'!$C$1:$E$9999,3,FALSE)</f>
        <v>MALAVE</v>
      </c>
      <c r="M296" s="56" t="s">
        <v>1401</v>
      </c>
      <c r="N296" s="55"/>
      <c r="O296" s="59" t="str">
        <f t="shared" si="4"/>
        <v>KEEP</v>
      </c>
    </row>
    <row r="297" spans="1:15" x14ac:dyDescent="0.25">
      <c r="A297" s="53">
        <v>42495.368518518517</v>
      </c>
      <c r="B297" s="54" t="s">
        <v>1552</v>
      </c>
      <c r="C297" s="54" t="s">
        <v>1668</v>
      </c>
      <c r="D297" s="54" t="s">
        <v>1390</v>
      </c>
      <c r="E297" s="54" t="s">
        <v>1438</v>
      </c>
      <c r="F297" s="54">
        <v>0</v>
      </c>
      <c r="G297" s="54">
        <v>4</v>
      </c>
      <c r="H297" s="54">
        <v>233342</v>
      </c>
      <c r="I297" s="54" t="s">
        <v>1439</v>
      </c>
      <c r="J297" s="54">
        <v>233491</v>
      </c>
      <c r="K297" s="55" t="s">
        <v>1400</v>
      </c>
      <c r="L297" s="55" t="str">
        <f>VLOOKUP(C297,'[4]Trips&amp;Operators'!$C$1:$E$9999,3,FALSE)</f>
        <v>NEWELL</v>
      </c>
      <c r="M297" s="56" t="s">
        <v>1401</v>
      </c>
      <c r="N297" s="55"/>
      <c r="O297" s="59" t="str">
        <f t="shared" si="4"/>
        <v>OMIT</v>
      </c>
    </row>
    <row r="298" spans="1:15" x14ac:dyDescent="0.25">
      <c r="A298" s="53">
        <v>42495.378368055557</v>
      </c>
      <c r="B298" s="54" t="s">
        <v>1408</v>
      </c>
      <c r="C298" s="54" t="s">
        <v>1651</v>
      </c>
      <c r="D298" s="54" t="s">
        <v>1390</v>
      </c>
      <c r="E298" s="54" t="s">
        <v>1438</v>
      </c>
      <c r="F298" s="54">
        <v>0</v>
      </c>
      <c r="G298" s="54">
        <v>5</v>
      </c>
      <c r="H298" s="54">
        <v>116</v>
      </c>
      <c r="I298" s="54" t="s">
        <v>1439</v>
      </c>
      <c r="J298" s="54">
        <v>1</v>
      </c>
      <c r="K298" s="55" t="s">
        <v>1393</v>
      </c>
      <c r="L298" s="55" t="str">
        <f>VLOOKUP(C298,'[4]Trips&amp;Operators'!$C$1:$E$9999,3,FALSE)</f>
        <v>STARKS</v>
      </c>
      <c r="M298" s="56" t="s">
        <v>1401</v>
      </c>
      <c r="N298" s="55"/>
      <c r="O298" s="59" t="str">
        <f t="shared" si="4"/>
        <v>OMIT</v>
      </c>
    </row>
    <row r="299" spans="1:15" x14ac:dyDescent="0.25">
      <c r="A299" s="53">
        <v>42495.398310185185</v>
      </c>
      <c r="B299" s="54" t="s">
        <v>1483</v>
      </c>
      <c r="C299" s="54" t="s">
        <v>1669</v>
      </c>
      <c r="D299" s="54" t="s">
        <v>1390</v>
      </c>
      <c r="E299" s="54" t="s">
        <v>1438</v>
      </c>
      <c r="F299" s="54">
        <v>0</v>
      </c>
      <c r="G299" s="54">
        <v>8</v>
      </c>
      <c r="H299" s="54">
        <v>118</v>
      </c>
      <c r="I299" s="54" t="s">
        <v>1439</v>
      </c>
      <c r="J299" s="54">
        <v>1</v>
      </c>
      <c r="K299" s="55" t="s">
        <v>1393</v>
      </c>
      <c r="L299" s="55" t="str">
        <f>VLOOKUP(C299,'[4]Trips&amp;Operators'!$C$1:$E$9999,3,FALSE)</f>
        <v>COOPER</v>
      </c>
      <c r="M299" s="56" t="s">
        <v>1401</v>
      </c>
      <c r="N299" s="55"/>
      <c r="O299" s="59" t="str">
        <f t="shared" si="4"/>
        <v>OMIT</v>
      </c>
    </row>
    <row r="300" spans="1:15" x14ac:dyDescent="0.25">
      <c r="A300" s="53">
        <v>42495.418530092589</v>
      </c>
      <c r="B300" s="54" t="s">
        <v>1445</v>
      </c>
      <c r="C300" s="54" t="s">
        <v>1670</v>
      </c>
      <c r="D300" s="54" t="s">
        <v>1390</v>
      </c>
      <c r="E300" s="54" t="s">
        <v>1438</v>
      </c>
      <c r="F300" s="54">
        <v>0</v>
      </c>
      <c r="G300" s="54">
        <v>6</v>
      </c>
      <c r="H300" s="54">
        <v>119</v>
      </c>
      <c r="I300" s="54" t="s">
        <v>1439</v>
      </c>
      <c r="J300" s="54">
        <v>1</v>
      </c>
      <c r="K300" s="55" t="s">
        <v>1393</v>
      </c>
      <c r="L300" s="55" t="str">
        <f>VLOOKUP(C300,'[4]Trips&amp;Operators'!$C$1:$E$9999,3,FALSE)</f>
        <v>BRUDER</v>
      </c>
      <c r="M300" s="56" t="s">
        <v>1401</v>
      </c>
      <c r="N300" s="55"/>
      <c r="O300" s="59" t="str">
        <f t="shared" si="4"/>
        <v>OMIT</v>
      </c>
    </row>
    <row r="301" spans="1:15" x14ac:dyDescent="0.25">
      <c r="A301" s="53">
        <v>42495.420671296299</v>
      </c>
      <c r="B301" s="54" t="s">
        <v>1396</v>
      </c>
      <c r="C301" s="54" t="s">
        <v>1671</v>
      </c>
      <c r="D301" s="54" t="s">
        <v>1390</v>
      </c>
      <c r="E301" s="54" t="s">
        <v>1438</v>
      </c>
      <c r="F301" s="54">
        <v>0</v>
      </c>
      <c r="G301" s="54">
        <v>4</v>
      </c>
      <c r="H301" s="54">
        <v>233359</v>
      </c>
      <c r="I301" s="54" t="s">
        <v>1439</v>
      </c>
      <c r="J301" s="54">
        <v>233491</v>
      </c>
      <c r="K301" s="55" t="s">
        <v>1400</v>
      </c>
      <c r="L301" s="55" t="str">
        <f>VLOOKUP(C301,'[4]Trips&amp;Operators'!$C$1:$E$9999,3,FALSE)</f>
        <v>CHANDLER</v>
      </c>
      <c r="M301" s="56" t="s">
        <v>1401</v>
      </c>
      <c r="N301" s="55"/>
      <c r="O301" s="59" t="str">
        <f t="shared" si="4"/>
        <v>OMIT</v>
      </c>
    </row>
    <row r="302" spans="1:15" x14ac:dyDescent="0.25">
      <c r="A302" s="53">
        <v>42495.439467592594</v>
      </c>
      <c r="B302" s="54" t="s">
        <v>1389</v>
      </c>
      <c r="C302" s="54" t="s">
        <v>1672</v>
      </c>
      <c r="D302" s="54" t="s">
        <v>1390</v>
      </c>
      <c r="E302" s="54" t="s">
        <v>1438</v>
      </c>
      <c r="F302" s="54">
        <v>0</v>
      </c>
      <c r="G302" s="54">
        <v>56</v>
      </c>
      <c r="H302" s="54">
        <v>196</v>
      </c>
      <c r="I302" s="54" t="s">
        <v>1439</v>
      </c>
      <c r="J302" s="54">
        <v>1</v>
      </c>
      <c r="K302" s="55" t="s">
        <v>1393</v>
      </c>
      <c r="L302" s="55" t="str">
        <f>VLOOKUP(C302,'[4]Trips&amp;Operators'!$C$1:$E$9999,3,FALSE)</f>
        <v>MALAVE</v>
      </c>
      <c r="M302" s="56" t="s">
        <v>1401</v>
      </c>
      <c r="N302" s="55"/>
      <c r="O302" s="59" t="str">
        <f t="shared" si="4"/>
        <v>KEEP</v>
      </c>
    </row>
    <row r="303" spans="1:15" x14ac:dyDescent="0.25">
      <c r="A303" s="53">
        <v>42495.441388888888</v>
      </c>
      <c r="B303" s="54" t="s">
        <v>1552</v>
      </c>
      <c r="C303" s="54" t="s">
        <v>1673</v>
      </c>
      <c r="D303" s="54" t="s">
        <v>1390</v>
      </c>
      <c r="E303" s="54" t="s">
        <v>1438</v>
      </c>
      <c r="F303" s="54">
        <v>0</v>
      </c>
      <c r="G303" s="54">
        <v>9</v>
      </c>
      <c r="H303" s="54">
        <v>233307</v>
      </c>
      <c r="I303" s="54" t="s">
        <v>1439</v>
      </c>
      <c r="J303" s="54">
        <v>233491</v>
      </c>
      <c r="K303" s="55" t="s">
        <v>1400</v>
      </c>
      <c r="L303" s="55" t="str">
        <f>VLOOKUP(C303,'[4]Trips&amp;Operators'!$C$1:$E$9999,3,FALSE)</f>
        <v>NEWELL</v>
      </c>
      <c r="M303" s="56" t="s">
        <v>1401</v>
      </c>
      <c r="N303" s="55"/>
      <c r="O303" s="59" t="str">
        <f t="shared" si="4"/>
        <v>OMIT</v>
      </c>
    </row>
    <row r="304" spans="1:15" x14ac:dyDescent="0.25">
      <c r="A304" s="53">
        <v>42495.452673611115</v>
      </c>
      <c r="B304" s="54" t="s">
        <v>1408</v>
      </c>
      <c r="C304" s="54" t="s">
        <v>1645</v>
      </c>
      <c r="D304" s="54" t="s">
        <v>1390</v>
      </c>
      <c r="E304" s="54" t="s">
        <v>1438</v>
      </c>
      <c r="F304" s="54">
        <v>0</v>
      </c>
      <c r="G304" s="54">
        <v>7</v>
      </c>
      <c r="H304" s="54">
        <v>109</v>
      </c>
      <c r="I304" s="54" t="s">
        <v>1439</v>
      </c>
      <c r="J304" s="54">
        <v>1</v>
      </c>
      <c r="K304" s="55" t="s">
        <v>1393</v>
      </c>
      <c r="L304" s="55" t="str">
        <f>VLOOKUP(C304,'[4]Trips&amp;Operators'!$C$1:$E$9999,3,FALSE)</f>
        <v>STARKS</v>
      </c>
      <c r="M304" s="56" t="s">
        <v>1401</v>
      </c>
      <c r="N304" s="55"/>
      <c r="O304" s="59" t="str">
        <f t="shared" si="4"/>
        <v>OMIT</v>
      </c>
    </row>
    <row r="305" spans="1:15" x14ac:dyDescent="0.25">
      <c r="A305" s="53">
        <v>42495.473078703704</v>
      </c>
      <c r="B305" s="54" t="s">
        <v>1403</v>
      </c>
      <c r="C305" s="54" t="s">
        <v>1674</v>
      </c>
      <c r="D305" s="54" t="s">
        <v>1390</v>
      </c>
      <c r="E305" s="54" t="s">
        <v>1438</v>
      </c>
      <c r="F305" s="54">
        <v>0</v>
      </c>
      <c r="G305" s="54">
        <v>67</v>
      </c>
      <c r="H305" s="54">
        <v>233240</v>
      </c>
      <c r="I305" s="54" t="s">
        <v>1439</v>
      </c>
      <c r="J305" s="54">
        <v>233491</v>
      </c>
      <c r="K305" s="55" t="s">
        <v>1400</v>
      </c>
      <c r="L305" s="55" t="str">
        <f>VLOOKUP(C305,'[4]Trips&amp;Operators'!$C$1:$E$9999,3,FALSE)</f>
        <v>STEWART</v>
      </c>
      <c r="M305" s="56" t="s">
        <v>1401</v>
      </c>
      <c r="N305" s="55"/>
      <c r="O305" s="59" t="str">
        <f t="shared" si="4"/>
        <v>KEEP</v>
      </c>
    </row>
    <row r="306" spans="1:15" x14ac:dyDescent="0.25">
      <c r="A306" s="53">
        <v>42495.480729166666</v>
      </c>
      <c r="B306" s="54" t="s">
        <v>1548</v>
      </c>
      <c r="C306" s="54" t="s">
        <v>1675</v>
      </c>
      <c r="D306" s="54" t="s">
        <v>1390</v>
      </c>
      <c r="E306" s="54" t="s">
        <v>1438</v>
      </c>
      <c r="F306" s="54">
        <v>0</v>
      </c>
      <c r="G306" s="54">
        <v>6</v>
      </c>
      <c r="H306" s="54">
        <v>119</v>
      </c>
      <c r="I306" s="54" t="s">
        <v>1439</v>
      </c>
      <c r="J306" s="54">
        <v>1</v>
      </c>
      <c r="K306" s="55" t="s">
        <v>1393</v>
      </c>
      <c r="L306" s="55" t="str">
        <f>VLOOKUP(C306,'[4]Trips&amp;Operators'!$C$1:$E$9999,3,FALSE)</f>
        <v>NEWELL</v>
      </c>
      <c r="M306" s="56" t="s">
        <v>1401</v>
      </c>
      <c r="N306" s="55"/>
      <c r="O306" s="59" t="str">
        <f t="shared" si="4"/>
        <v>OMIT</v>
      </c>
    </row>
    <row r="307" spans="1:15" x14ac:dyDescent="0.25">
      <c r="A307" s="53">
        <v>42495.483055555553</v>
      </c>
      <c r="B307" s="54" t="s">
        <v>1432</v>
      </c>
      <c r="C307" s="54" t="s">
        <v>1676</v>
      </c>
      <c r="D307" s="54" t="s">
        <v>1390</v>
      </c>
      <c r="E307" s="54" t="s">
        <v>1438</v>
      </c>
      <c r="F307" s="54">
        <v>0</v>
      </c>
      <c r="G307" s="54">
        <v>9</v>
      </c>
      <c r="H307" s="54">
        <v>233322</v>
      </c>
      <c r="I307" s="54" t="s">
        <v>1439</v>
      </c>
      <c r="J307" s="54">
        <v>233491</v>
      </c>
      <c r="K307" s="55" t="s">
        <v>1400</v>
      </c>
      <c r="L307" s="55" t="str">
        <f>VLOOKUP(C307,'[4]Trips&amp;Operators'!$C$1:$E$9999,3,FALSE)</f>
        <v>MALAVE</v>
      </c>
      <c r="M307" s="56" t="s">
        <v>1401</v>
      </c>
      <c r="N307" s="55"/>
      <c r="O307" s="59" t="str">
        <f t="shared" si="4"/>
        <v>OMIT</v>
      </c>
    </row>
    <row r="308" spans="1:15" x14ac:dyDescent="0.25">
      <c r="A308" s="53">
        <v>42495.512835648151</v>
      </c>
      <c r="B308" s="54" t="s">
        <v>1389</v>
      </c>
      <c r="C308" s="54" t="s">
        <v>1202</v>
      </c>
      <c r="D308" s="54" t="s">
        <v>1390</v>
      </c>
      <c r="E308" s="54" t="s">
        <v>1438</v>
      </c>
      <c r="F308" s="54">
        <v>0</v>
      </c>
      <c r="G308" s="54">
        <v>66</v>
      </c>
      <c r="H308" s="54">
        <v>221</v>
      </c>
      <c r="I308" s="54" t="s">
        <v>1439</v>
      </c>
      <c r="J308" s="54">
        <v>1</v>
      </c>
      <c r="K308" s="55" t="s">
        <v>1393</v>
      </c>
      <c r="L308" s="55" t="str">
        <f>VLOOKUP(C308,'[4]Trips&amp;Operators'!$C$1:$E$9999,3,FALSE)</f>
        <v>STEWART</v>
      </c>
      <c r="M308" s="56" t="s">
        <v>1401</v>
      </c>
      <c r="N308" s="55"/>
      <c r="O308" s="59" t="str">
        <f t="shared" si="4"/>
        <v>KEEP</v>
      </c>
    </row>
    <row r="309" spans="1:15" x14ac:dyDescent="0.25">
      <c r="A309" s="53">
        <v>42495.523368055554</v>
      </c>
      <c r="B309" s="54" t="s">
        <v>1408</v>
      </c>
      <c r="C309" s="54" t="s">
        <v>1677</v>
      </c>
      <c r="D309" s="54" t="s">
        <v>1390</v>
      </c>
      <c r="E309" s="54" t="s">
        <v>1438</v>
      </c>
      <c r="F309" s="54">
        <v>0</v>
      </c>
      <c r="G309" s="54">
        <v>5</v>
      </c>
      <c r="H309" s="54">
        <v>132</v>
      </c>
      <c r="I309" s="54" t="s">
        <v>1439</v>
      </c>
      <c r="J309" s="54">
        <v>1</v>
      </c>
      <c r="K309" s="55" t="s">
        <v>1393</v>
      </c>
      <c r="L309" s="55" t="str">
        <f>VLOOKUP(C309,'[4]Trips&amp;Operators'!$C$1:$E$9999,3,FALSE)</f>
        <v>MALAVE</v>
      </c>
      <c r="M309" s="56" t="s">
        <v>1401</v>
      </c>
      <c r="N309" s="55"/>
      <c r="O309" s="59" t="str">
        <f t="shared" si="4"/>
        <v>OMIT</v>
      </c>
    </row>
    <row r="310" spans="1:15" x14ac:dyDescent="0.25">
      <c r="A310" s="53">
        <v>42495.543645833335</v>
      </c>
      <c r="B310" s="54" t="s">
        <v>1483</v>
      </c>
      <c r="C310" s="54" t="s">
        <v>1678</v>
      </c>
      <c r="D310" s="54" t="s">
        <v>1390</v>
      </c>
      <c r="E310" s="54" t="s">
        <v>1438</v>
      </c>
      <c r="F310" s="54">
        <v>0</v>
      </c>
      <c r="G310" s="54">
        <v>9</v>
      </c>
      <c r="H310" s="54">
        <v>116</v>
      </c>
      <c r="I310" s="54" t="s">
        <v>1439</v>
      </c>
      <c r="J310" s="54">
        <v>1</v>
      </c>
      <c r="K310" s="55" t="s">
        <v>1393</v>
      </c>
      <c r="L310" s="55" t="str">
        <f>VLOOKUP(C310,'[4]Trips&amp;Operators'!$C$1:$E$9999,3,FALSE)</f>
        <v>LOZA</v>
      </c>
      <c r="M310" s="56" t="s">
        <v>1401</v>
      </c>
      <c r="N310" s="55"/>
      <c r="O310" s="59" t="str">
        <f t="shared" si="4"/>
        <v>OMIT</v>
      </c>
    </row>
    <row r="311" spans="1:15" x14ac:dyDescent="0.25">
      <c r="A311" s="53">
        <v>42495.547025462962</v>
      </c>
      <c r="B311" s="54" t="s">
        <v>1403</v>
      </c>
      <c r="C311" s="54" t="s">
        <v>1679</v>
      </c>
      <c r="D311" s="54" t="s">
        <v>1390</v>
      </c>
      <c r="E311" s="54" t="s">
        <v>1438</v>
      </c>
      <c r="F311" s="54">
        <v>0</v>
      </c>
      <c r="G311" s="54">
        <v>86</v>
      </c>
      <c r="H311" s="54">
        <v>233204</v>
      </c>
      <c r="I311" s="54" t="s">
        <v>1439</v>
      </c>
      <c r="J311" s="54">
        <v>233491</v>
      </c>
      <c r="K311" s="55" t="s">
        <v>1400</v>
      </c>
      <c r="L311" s="55" t="str">
        <f>VLOOKUP(C311,'[4]Trips&amp;Operators'!$C$1:$E$9999,3,FALSE)</f>
        <v>STEWART</v>
      </c>
      <c r="M311" s="56" t="s">
        <v>1401</v>
      </c>
      <c r="N311" s="55"/>
      <c r="O311" s="59" t="str">
        <f t="shared" si="4"/>
        <v>KEEP</v>
      </c>
    </row>
    <row r="312" spans="1:15" x14ac:dyDescent="0.25">
      <c r="A312" s="53">
        <v>42495.564340277779</v>
      </c>
      <c r="B312" s="54" t="s">
        <v>1445</v>
      </c>
      <c r="C312" s="54" t="s">
        <v>1680</v>
      </c>
      <c r="D312" s="54" t="s">
        <v>1390</v>
      </c>
      <c r="E312" s="54" t="s">
        <v>1438</v>
      </c>
      <c r="F312" s="54">
        <v>0</v>
      </c>
      <c r="G312" s="54">
        <v>5</v>
      </c>
      <c r="H312" s="54">
        <v>116</v>
      </c>
      <c r="I312" s="54" t="s">
        <v>1439</v>
      </c>
      <c r="J312" s="54">
        <v>1</v>
      </c>
      <c r="K312" s="55" t="s">
        <v>1393</v>
      </c>
      <c r="L312" s="55" t="str">
        <f>VLOOKUP(C312,'[4]Trips&amp;Operators'!$C$1:$E$9999,3,FALSE)</f>
        <v>YORK</v>
      </c>
      <c r="M312" s="56" t="s">
        <v>1401</v>
      </c>
      <c r="N312" s="55"/>
      <c r="O312" s="59" t="str">
        <f t="shared" si="4"/>
        <v>OMIT</v>
      </c>
    </row>
    <row r="313" spans="1:15" x14ac:dyDescent="0.25">
      <c r="A313" s="53">
        <v>42495.587800925925</v>
      </c>
      <c r="B313" s="54" t="s">
        <v>1389</v>
      </c>
      <c r="C313" s="54" t="s">
        <v>1652</v>
      </c>
      <c r="D313" s="54" t="s">
        <v>1390</v>
      </c>
      <c r="E313" s="54" t="s">
        <v>1438</v>
      </c>
      <c r="F313" s="54">
        <v>0</v>
      </c>
      <c r="G313" s="54">
        <v>29</v>
      </c>
      <c r="H313" s="54">
        <v>70</v>
      </c>
      <c r="I313" s="54" t="s">
        <v>1439</v>
      </c>
      <c r="J313" s="54">
        <v>1</v>
      </c>
      <c r="K313" s="55" t="s">
        <v>1393</v>
      </c>
      <c r="L313" s="55" t="str">
        <f>VLOOKUP(C313,'[4]Trips&amp;Operators'!$C$1:$E$9999,3,FALSE)</f>
        <v>STEWART</v>
      </c>
      <c r="M313" s="56" t="s">
        <v>1401</v>
      </c>
      <c r="N313" s="55"/>
      <c r="O313" s="59" t="str">
        <f t="shared" si="4"/>
        <v>KEEP</v>
      </c>
    </row>
    <row r="314" spans="1:15" x14ac:dyDescent="0.25">
      <c r="A314" s="53">
        <v>42495.659062500003</v>
      </c>
      <c r="B314" s="54" t="s">
        <v>1389</v>
      </c>
      <c r="C314" s="54" t="s">
        <v>1681</v>
      </c>
      <c r="D314" s="54" t="s">
        <v>1390</v>
      </c>
      <c r="E314" s="54" t="s">
        <v>1438</v>
      </c>
      <c r="F314" s="54">
        <v>0</v>
      </c>
      <c r="G314" s="54">
        <v>33</v>
      </c>
      <c r="H314" s="54">
        <v>87</v>
      </c>
      <c r="I314" s="54" t="s">
        <v>1439</v>
      </c>
      <c r="J314" s="54">
        <v>1</v>
      </c>
      <c r="K314" s="55" t="s">
        <v>1393</v>
      </c>
      <c r="L314" s="55" t="str">
        <f>VLOOKUP(C314,'[4]Trips&amp;Operators'!$C$1:$E$9999,3,FALSE)</f>
        <v>STEWART</v>
      </c>
      <c r="M314" s="56" t="s">
        <v>1401</v>
      </c>
      <c r="N314" s="55"/>
      <c r="O314" s="59" t="str">
        <f t="shared" si="4"/>
        <v>KEEP</v>
      </c>
    </row>
    <row r="315" spans="1:15" x14ac:dyDescent="0.25">
      <c r="A315" s="53">
        <v>42495.659849537034</v>
      </c>
      <c r="B315" s="54" t="s">
        <v>1420</v>
      </c>
      <c r="C315" s="54" t="s">
        <v>1682</v>
      </c>
      <c r="D315" s="54" t="s">
        <v>1390</v>
      </c>
      <c r="E315" s="54" t="s">
        <v>1438</v>
      </c>
      <c r="F315" s="54">
        <v>0</v>
      </c>
      <c r="G315" s="54">
        <v>9</v>
      </c>
      <c r="H315" s="54">
        <v>233312</v>
      </c>
      <c r="I315" s="54" t="s">
        <v>1439</v>
      </c>
      <c r="J315" s="54">
        <v>233491</v>
      </c>
      <c r="K315" s="55" t="s">
        <v>1400</v>
      </c>
      <c r="L315" s="55" t="str">
        <f>VLOOKUP(C315,'[4]Trips&amp;Operators'!$C$1:$E$9999,3,FALSE)</f>
        <v>JACKSON</v>
      </c>
      <c r="M315" s="56" t="s">
        <v>1401</v>
      </c>
      <c r="N315" s="55"/>
      <c r="O315" s="59" t="str">
        <f t="shared" si="4"/>
        <v>OMIT</v>
      </c>
    </row>
    <row r="316" spans="1:15" x14ac:dyDescent="0.25">
      <c r="A316" s="53">
        <v>42495.673067129632</v>
      </c>
      <c r="B316" s="54" t="s">
        <v>1416</v>
      </c>
      <c r="C316" s="54" t="s">
        <v>1683</v>
      </c>
      <c r="D316" s="54" t="s">
        <v>1390</v>
      </c>
      <c r="E316" s="54" t="s">
        <v>1438</v>
      </c>
      <c r="F316" s="54">
        <v>0</v>
      </c>
      <c r="G316" s="54">
        <v>8</v>
      </c>
      <c r="H316" s="54">
        <v>233327</v>
      </c>
      <c r="I316" s="54" t="s">
        <v>1439</v>
      </c>
      <c r="J316" s="54">
        <v>233491</v>
      </c>
      <c r="K316" s="55" t="s">
        <v>1400</v>
      </c>
      <c r="L316" s="55" t="str">
        <f>VLOOKUP(C316,'[4]Trips&amp;Operators'!$C$1:$E$9999,3,FALSE)</f>
        <v>YORK</v>
      </c>
      <c r="M316" s="56" t="s">
        <v>1401</v>
      </c>
      <c r="N316" s="55"/>
      <c r="O316" s="59" t="str">
        <f t="shared" si="4"/>
        <v>OMIT</v>
      </c>
    </row>
    <row r="317" spans="1:15" x14ac:dyDescent="0.25">
      <c r="A317" s="53">
        <v>42495.710925925923</v>
      </c>
      <c r="B317" s="54" t="s">
        <v>1445</v>
      </c>
      <c r="C317" s="54" t="s">
        <v>1684</v>
      </c>
      <c r="D317" s="54" t="s">
        <v>1390</v>
      </c>
      <c r="E317" s="54" t="s">
        <v>1438</v>
      </c>
      <c r="F317" s="54">
        <v>0</v>
      </c>
      <c r="G317" s="54">
        <v>9</v>
      </c>
      <c r="H317" s="54">
        <v>123</v>
      </c>
      <c r="I317" s="54" t="s">
        <v>1439</v>
      </c>
      <c r="J317" s="54">
        <v>1</v>
      </c>
      <c r="K317" s="55" t="s">
        <v>1393</v>
      </c>
      <c r="L317" s="55" t="str">
        <f>VLOOKUP(C317,'[4]Trips&amp;Operators'!$C$1:$E$9999,3,FALSE)</f>
        <v>YORK</v>
      </c>
      <c r="M317" s="56" t="s">
        <v>1401</v>
      </c>
      <c r="N317" s="55"/>
      <c r="O317" s="59" t="str">
        <f t="shared" si="4"/>
        <v>OMIT</v>
      </c>
    </row>
    <row r="318" spans="1:15" x14ac:dyDescent="0.25">
      <c r="A318" s="53">
        <v>42495.735173611109</v>
      </c>
      <c r="B318" s="54" t="s">
        <v>1389</v>
      </c>
      <c r="C318" s="54" t="s">
        <v>1685</v>
      </c>
      <c r="D318" s="54" t="s">
        <v>1390</v>
      </c>
      <c r="E318" s="54" t="s">
        <v>1438</v>
      </c>
      <c r="F318" s="54">
        <v>0</v>
      </c>
      <c r="G318" s="54">
        <v>41</v>
      </c>
      <c r="H318" s="54">
        <v>119</v>
      </c>
      <c r="I318" s="54" t="s">
        <v>1439</v>
      </c>
      <c r="J318" s="54">
        <v>1</v>
      </c>
      <c r="K318" s="55" t="s">
        <v>1393</v>
      </c>
      <c r="L318" s="55" t="str">
        <f>VLOOKUP(C318,'[4]Trips&amp;Operators'!$C$1:$E$9999,3,FALSE)</f>
        <v>STEWART</v>
      </c>
      <c r="M318" s="56" t="s">
        <v>1401</v>
      </c>
      <c r="N318" s="55"/>
      <c r="O318" s="59" t="str">
        <f t="shared" si="4"/>
        <v>KEEP</v>
      </c>
    </row>
    <row r="319" spans="1:15" x14ac:dyDescent="0.25">
      <c r="A319" s="53">
        <v>42495.753217592595</v>
      </c>
      <c r="B319" s="54" t="s">
        <v>1453</v>
      </c>
      <c r="C319" s="54" t="s">
        <v>1686</v>
      </c>
      <c r="D319" s="54" t="s">
        <v>1390</v>
      </c>
      <c r="E319" s="54" t="s">
        <v>1438</v>
      </c>
      <c r="F319" s="54">
        <v>0</v>
      </c>
      <c r="G319" s="54">
        <v>6</v>
      </c>
      <c r="H319" s="54">
        <v>129</v>
      </c>
      <c r="I319" s="54" t="s">
        <v>1439</v>
      </c>
      <c r="J319" s="54">
        <v>1</v>
      </c>
      <c r="K319" s="55" t="s">
        <v>1393</v>
      </c>
      <c r="L319" s="55" t="str">
        <f>VLOOKUP(C319,'[4]Trips&amp;Operators'!$C$1:$E$9999,3,FALSE)</f>
        <v>SPECTOR</v>
      </c>
      <c r="M319" s="56" t="s">
        <v>1401</v>
      </c>
      <c r="N319" s="55"/>
      <c r="O319" s="59" t="str">
        <f t="shared" si="4"/>
        <v>OMIT</v>
      </c>
    </row>
    <row r="320" spans="1:15" x14ac:dyDescent="0.25">
      <c r="A320" s="53">
        <v>42495.757430555554</v>
      </c>
      <c r="B320" s="54" t="s">
        <v>1451</v>
      </c>
      <c r="C320" s="54" t="s">
        <v>70</v>
      </c>
      <c r="D320" s="54" t="s">
        <v>1390</v>
      </c>
      <c r="E320" s="54" t="s">
        <v>1438</v>
      </c>
      <c r="F320" s="54">
        <v>0</v>
      </c>
      <c r="G320" s="54">
        <v>7</v>
      </c>
      <c r="H320" s="54">
        <v>233340</v>
      </c>
      <c r="I320" s="54" t="s">
        <v>1439</v>
      </c>
      <c r="J320" s="54">
        <v>233491</v>
      </c>
      <c r="K320" s="55" t="s">
        <v>1400</v>
      </c>
      <c r="L320" s="55" t="str">
        <f>VLOOKUP(C320,'[4]Trips&amp;Operators'!$C$1:$E$9999,3,FALSE)</f>
        <v>YOUNG</v>
      </c>
      <c r="M320" s="56" t="s">
        <v>1401</v>
      </c>
      <c r="N320" s="55"/>
      <c r="O320" s="59" t="str">
        <f t="shared" si="4"/>
        <v>OMIT</v>
      </c>
    </row>
    <row r="321" spans="1:15" x14ac:dyDescent="0.25">
      <c r="A321" s="53">
        <v>42495.784641203703</v>
      </c>
      <c r="B321" s="54" t="s">
        <v>1445</v>
      </c>
      <c r="C321" s="54" t="s">
        <v>1658</v>
      </c>
      <c r="D321" s="54" t="s">
        <v>1390</v>
      </c>
      <c r="E321" s="54" t="s">
        <v>1438</v>
      </c>
      <c r="F321" s="54">
        <v>0</v>
      </c>
      <c r="G321" s="54">
        <v>7</v>
      </c>
      <c r="H321" s="54">
        <v>116</v>
      </c>
      <c r="I321" s="54" t="s">
        <v>1439</v>
      </c>
      <c r="J321" s="54">
        <v>1</v>
      </c>
      <c r="K321" s="55" t="s">
        <v>1393</v>
      </c>
      <c r="L321" s="55" t="str">
        <f>VLOOKUP(C321,'[4]Trips&amp;Operators'!$C$1:$E$9999,3,FALSE)</f>
        <v>ADANE</v>
      </c>
      <c r="M321" s="56" t="s">
        <v>1401</v>
      </c>
      <c r="N321" s="55"/>
      <c r="O321" s="59" t="str">
        <f t="shared" si="4"/>
        <v>OMIT</v>
      </c>
    </row>
    <row r="322" spans="1:15" x14ac:dyDescent="0.25">
      <c r="A322" s="53">
        <v>42495.785543981481</v>
      </c>
      <c r="B322" s="54" t="s">
        <v>1396</v>
      </c>
      <c r="C322" s="54" t="s">
        <v>1661</v>
      </c>
      <c r="D322" s="54" t="s">
        <v>1390</v>
      </c>
      <c r="E322" s="54" t="s">
        <v>1438</v>
      </c>
      <c r="F322" s="54">
        <v>0</v>
      </c>
      <c r="G322" s="54">
        <v>5</v>
      </c>
      <c r="H322" s="54">
        <v>233330</v>
      </c>
      <c r="I322" s="54" t="s">
        <v>1439</v>
      </c>
      <c r="J322" s="54">
        <v>233491</v>
      </c>
      <c r="K322" s="55" t="s">
        <v>1400</v>
      </c>
      <c r="L322" s="55" t="str">
        <f>VLOOKUP(C322,'[4]Trips&amp;Operators'!$C$1:$E$9999,3,FALSE)</f>
        <v>GOLIGHTLY</v>
      </c>
      <c r="M322" s="56" t="s">
        <v>1401</v>
      </c>
      <c r="N322" s="55"/>
      <c r="O322" s="59" t="str">
        <f t="shared" si="4"/>
        <v>OMIT</v>
      </c>
    </row>
    <row r="323" spans="1:15" x14ac:dyDescent="0.25">
      <c r="A323" s="53">
        <v>42495.857210648152</v>
      </c>
      <c r="B323" s="54" t="s">
        <v>1445</v>
      </c>
      <c r="C323" s="54" t="s">
        <v>1687</v>
      </c>
      <c r="D323" s="54" t="s">
        <v>1390</v>
      </c>
      <c r="E323" s="54" t="s">
        <v>1438</v>
      </c>
      <c r="F323" s="54">
        <v>0</v>
      </c>
      <c r="G323" s="54">
        <v>6</v>
      </c>
      <c r="H323" s="54">
        <v>125</v>
      </c>
      <c r="I323" s="54" t="s">
        <v>1439</v>
      </c>
      <c r="J323" s="54">
        <v>1</v>
      </c>
      <c r="K323" s="55" t="s">
        <v>1393</v>
      </c>
      <c r="L323" s="55" t="str">
        <f>VLOOKUP(C323,'[4]Trips&amp;Operators'!$C$1:$E$9999,3,FALSE)</f>
        <v>ADANE</v>
      </c>
      <c r="M323" s="56" t="s">
        <v>1401</v>
      </c>
      <c r="N323" s="55"/>
      <c r="O323" s="59" t="str">
        <f t="shared" ref="O323:O386" si="5">IF(AND(E323="TRACK WARRANT AUTHORITY",G323&lt;10),"OMIT","KEEP")</f>
        <v>OMIT</v>
      </c>
    </row>
    <row r="324" spans="1:15" x14ac:dyDescent="0.25">
      <c r="A324" s="53">
        <v>42495.858819444446</v>
      </c>
      <c r="B324" s="54" t="s">
        <v>1396</v>
      </c>
      <c r="C324" s="54" t="s">
        <v>1688</v>
      </c>
      <c r="D324" s="54" t="s">
        <v>1390</v>
      </c>
      <c r="E324" s="54" t="s">
        <v>1438</v>
      </c>
      <c r="F324" s="54">
        <v>0</v>
      </c>
      <c r="G324" s="54">
        <v>8</v>
      </c>
      <c r="H324" s="54">
        <v>233332</v>
      </c>
      <c r="I324" s="54" t="s">
        <v>1439</v>
      </c>
      <c r="J324" s="54">
        <v>233491</v>
      </c>
      <c r="K324" s="55" t="s">
        <v>1400</v>
      </c>
      <c r="L324" s="55" t="str">
        <f>VLOOKUP(C324,'[4]Trips&amp;Operators'!$C$1:$E$9999,3,FALSE)</f>
        <v>GOLIGHTLY</v>
      </c>
      <c r="M324" s="56" t="s">
        <v>1401</v>
      </c>
      <c r="N324" s="55"/>
      <c r="O324" s="59" t="str">
        <f t="shared" si="5"/>
        <v>OMIT</v>
      </c>
    </row>
    <row r="325" spans="1:15" x14ac:dyDescent="0.25">
      <c r="A325" s="53">
        <v>42495.920208333337</v>
      </c>
      <c r="B325" s="54" t="s">
        <v>1483</v>
      </c>
      <c r="C325" s="54" t="s">
        <v>1689</v>
      </c>
      <c r="D325" s="54" t="s">
        <v>1390</v>
      </c>
      <c r="E325" s="54" t="s">
        <v>1438</v>
      </c>
      <c r="F325" s="54">
        <v>0</v>
      </c>
      <c r="G325" s="54">
        <v>60</v>
      </c>
      <c r="H325" s="54">
        <v>214</v>
      </c>
      <c r="I325" s="54" t="s">
        <v>1439</v>
      </c>
      <c r="J325" s="54">
        <v>1</v>
      </c>
      <c r="K325" s="55" t="s">
        <v>1393</v>
      </c>
      <c r="L325" s="55" t="str">
        <f>VLOOKUP(C325,'[4]Trips&amp;Operators'!$C$1:$E$9999,3,FALSE)</f>
        <v>STRICKLAND</v>
      </c>
      <c r="M325" s="56" t="s">
        <v>1401</v>
      </c>
      <c r="N325" s="55"/>
      <c r="O325" s="59" t="str">
        <f t="shared" si="5"/>
        <v>KEEP</v>
      </c>
    </row>
    <row r="326" spans="1:15" x14ac:dyDescent="0.25">
      <c r="A326" s="53">
        <v>42495.941967592589</v>
      </c>
      <c r="B326" s="54" t="s">
        <v>1396</v>
      </c>
      <c r="C326" s="54" t="s">
        <v>1690</v>
      </c>
      <c r="D326" s="54" t="s">
        <v>1390</v>
      </c>
      <c r="E326" s="54" t="s">
        <v>1438</v>
      </c>
      <c r="F326" s="54">
        <v>0</v>
      </c>
      <c r="G326" s="54">
        <v>8</v>
      </c>
      <c r="H326" s="54">
        <v>233346</v>
      </c>
      <c r="I326" s="54" t="s">
        <v>1439</v>
      </c>
      <c r="J326" s="54">
        <v>233491</v>
      </c>
      <c r="K326" s="55" t="s">
        <v>1400</v>
      </c>
      <c r="L326" s="55" t="str">
        <f>VLOOKUP(C326,'[4]Trips&amp;Operators'!$C$1:$E$9999,3,FALSE)</f>
        <v>GOLIGHTLY</v>
      </c>
      <c r="M326" s="56" t="s">
        <v>1401</v>
      </c>
      <c r="N326" s="55"/>
      <c r="O326" s="59" t="str">
        <f t="shared" si="5"/>
        <v>OMIT</v>
      </c>
    </row>
    <row r="327" spans="1:15" x14ac:dyDescent="0.25">
      <c r="A327" s="53">
        <v>42495.969490740739</v>
      </c>
      <c r="B327" s="54" t="s">
        <v>1478</v>
      </c>
      <c r="C327" s="54" t="s">
        <v>1691</v>
      </c>
      <c r="D327" s="54" t="s">
        <v>1390</v>
      </c>
      <c r="E327" s="54" t="s">
        <v>1438</v>
      </c>
      <c r="F327" s="54">
        <v>0</v>
      </c>
      <c r="G327" s="54">
        <v>3</v>
      </c>
      <c r="H327" s="54">
        <v>233251</v>
      </c>
      <c r="I327" s="54" t="s">
        <v>1439</v>
      </c>
      <c r="J327" s="54">
        <v>233491</v>
      </c>
      <c r="K327" s="55" t="s">
        <v>1400</v>
      </c>
      <c r="L327" s="55" t="str">
        <f>VLOOKUP(C327,'[4]Trips&amp;Operators'!$C$1:$E$9999,3,FALSE)</f>
        <v>STRICKLAND</v>
      </c>
      <c r="M327" s="56" t="s">
        <v>1401</v>
      </c>
      <c r="N327" s="55"/>
      <c r="O327" s="59" t="str">
        <f t="shared" si="5"/>
        <v>OMIT</v>
      </c>
    </row>
    <row r="328" spans="1:15" x14ac:dyDescent="0.25">
      <c r="A328" s="53">
        <v>42495.985497685186</v>
      </c>
      <c r="B328" s="54" t="s">
        <v>1416</v>
      </c>
      <c r="C328" s="54" t="s">
        <v>1692</v>
      </c>
      <c r="D328" s="54" t="s">
        <v>1390</v>
      </c>
      <c r="E328" s="54" t="s">
        <v>1438</v>
      </c>
      <c r="F328" s="54">
        <v>0</v>
      </c>
      <c r="G328" s="54">
        <v>6</v>
      </c>
      <c r="H328" s="54">
        <v>233321</v>
      </c>
      <c r="I328" s="54" t="s">
        <v>1439</v>
      </c>
      <c r="J328" s="54">
        <v>233491</v>
      </c>
      <c r="K328" s="55" t="s">
        <v>1400</v>
      </c>
      <c r="L328" s="55" t="str">
        <f>VLOOKUP(C328,'[4]Trips&amp;Operators'!$C$1:$E$9999,3,FALSE)</f>
        <v>ADANE</v>
      </c>
      <c r="M328" s="56" t="s">
        <v>1401</v>
      </c>
      <c r="N328" s="55"/>
      <c r="O328" s="59" t="str">
        <f t="shared" si="5"/>
        <v>OMIT</v>
      </c>
    </row>
    <row r="329" spans="1:15" x14ac:dyDescent="0.25">
      <c r="A329" s="53">
        <v>42496.023148148146</v>
      </c>
      <c r="B329" s="54" t="s">
        <v>1445</v>
      </c>
      <c r="C329" s="54" t="s">
        <v>1210</v>
      </c>
      <c r="D329" s="54" t="s">
        <v>1390</v>
      </c>
      <c r="E329" s="54" t="s">
        <v>1438</v>
      </c>
      <c r="F329" s="54">
        <v>0</v>
      </c>
      <c r="G329" s="54">
        <v>48</v>
      </c>
      <c r="H329" s="54">
        <v>156</v>
      </c>
      <c r="I329" s="54" t="s">
        <v>1439</v>
      </c>
      <c r="J329" s="54">
        <v>1</v>
      </c>
      <c r="K329" s="55" t="s">
        <v>1393</v>
      </c>
      <c r="L329" s="55" t="str">
        <f>VLOOKUP(C329,'[4]Trips&amp;Operators'!$C$1:$E$9999,3,FALSE)</f>
        <v>ADANE</v>
      </c>
      <c r="M329" s="56" t="s">
        <v>1401</v>
      </c>
      <c r="N329" s="55"/>
      <c r="O329" s="59" t="str">
        <f t="shared" si="5"/>
        <v>KEEP</v>
      </c>
    </row>
    <row r="330" spans="1:15" x14ac:dyDescent="0.25">
      <c r="A330" s="53">
        <v>42496.024976851855</v>
      </c>
      <c r="B330" s="54" t="s">
        <v>1396</v>
      </c>
      <c r="C330" s="54" t="s">
        <v>1693</v>
      </c>
      <c r="D330" s="54" t="s">
        <v>1390</v>
      </c>
      <c r="E330" s="54" t="s">
        <v>1438</v>
      </c>
      <c r="F330" s="54">
        <v>0</v>
      </c>
      <c r="G330" s="54">
        <v>8</v>
      </c>
      <c r="H330" s="54">
        <v>233336</v>
      </c>
      <c r="I330" s="54" t="s">
        <v>1439</v>
      </c>
      <c r="J330" s="54">
        <v>233491</v>
      </c>
      <c r="K330" s="55" t="s">
        <v>1400</v>
      </c>
      <c r="L330" s="55" t="str">
        <f>VLOOKUP(C330,'[4]Trips&amp;Operators'!$C$1:$E$9999,3,FALSE)</f>
        <v>GOLIGHTLY</v>
      </c>
      <c r="M330" s="56" t="s">
        <v>1401</v>
      </c>
      <c r="N330" s="55"/>
      <c r="O330" s="59" t="str">
        <f t="shared" si="5"/>
        <v>OMIT</v>
      </c>
    </row>
    <row r="331" spans="1:15" x14ac:dyDescent="0.25">
      <c r="A331" s="53">
        <v>42496.044976851852</v>
      </c>
      <c r="B331" s="54" t="s">
        <v>1389</v>
      </c>
      <c r="C331" s="54" t="s">
        <v>1694</v>
      </c>
      <c r="D331" s="54" t="s">
        <v>1390</v>
      </c>
      <c r="E331" s="54" t="s">
        <v>1438</v>
      </c>
      <c r="F331" s="54">
        <v>0</v>
      </c>
      <c r="G331" s="54">
        <v>25</v>
      </c>
      <c r="H331" s="54">
        <v>50</v>
      </c>
      <c r="I331" s="54" t="s">
        <v>1439</v>
      </c>
      <c r="J331" s="54">
        <v>1</v>
      </c>
      <c r="K331" s="55" t="s">
        <v>1393</v>
      </c>
      <c r="L331" s="55" t="str">
        <f>VLOOKUP(C331,'[4]Trips&amp;Operators'!$C$1:$E$9999,3,FALSE)</f>
        <v>REBOLETTI</v>
      </c>
      <c r="M331" s="56" t="s">
        <v>1401</v>
      </c>
      <c r="N331" s="55"/>
      <c r="O331" s="59" t="str">
        <f t="shared" si="5"/>
        <v>KEEP</v>
      </c>
    </row>
    <row r="332" spans="1:15" x14ac:dyDescent="0.25">
      <c r="A332" s="53">
        <v>42496.412893518522</v>
      </c>
      <c r="B332" s="54" t="s">
        <v>1552</v>
      </c>
      <c r="C332" s="54" t="s">
        <v>874</v>
      </c>
      <c r="D332" s="54" t="s">
        <v>1407</v>
      </c>
      <c r="E332" s="54" t="s">
        <v>1391</v>
      </c>
      <c r="F332" s="54">
        <v>790</v>
      </c>
      <c r="G332" s="54">
        <v>842</v>
      </c>
      <c r="H332" s="54">
        <v>140749</v>
      </c>
      <c r="I332" s="54" t="s">
        <v>1392</v>
      </c>
      <c r="J332" s="54">
        <v>110617</v>
      </c>
      <c r="K332" s="55" t="s">
        <v>1400</v>
      </c>
      <c r="L332" s="55" t="str">
        <f>VLOOKUP(C332,'[16]Trips&amp;Operators'!$C$1:$E$9999,3,FALSE)</f>
        <v>STARKS</v>
      </c>
      <c r="M332" s="56" t="s">
        <v>1401</v>
      </c>
      <c r="N332" s="55" t="s">
        <v>1695</v>
      </c>
      <c r="O332" s="59" t="str">
        <f t="shared" si="5"/>
        <v>KEEP</v>
      </c>
    </row>
    <row r="333" spans="1:15" x14ac:dyDescent="0.25">
      <c r="A333" s="53">
        <v>42496.244571759256</v>
      </c>
      <c r="B333" s="54" t="s">
        <v>1413</v>
      </c>
      <c r="C333" s="54" t="s">
        <v>1696</v>
      </c>
      <c r="D333" s="54" t="s">
        <v>1390</v>
      </c>
      <c r="E333" s="54" t="s">
        <v>1405</v>
      </c>
      <c r="F333" s="54">
        <v>150</v>
      </c>
      <c r="G333" s="54">
        <v>222</v>
      </c>
      <c r="H333" s="54">
        <v>5302</v>
      </c>
      <c r="I333" s="54" t="s">
        <v>1392</v>
      </c>
      <c r="J333" s="54">
        <v>4677</v>
      </c>
      <c r="K333" s="55" t="s">
        <v>1393</v>
      </c>
      <c r="L333" s="55" t="str">
        <f>VLOOKUP(C333,'[16]Trips&amp;Operators'!$C$1:$E$9999,3,FALSE)</f>
        <v>CHANDLER</v>
      </c>
      <c r="M333" s="56" t="s">
        <v>1401</v>
      </c>
      <c r="N333" s="55"/>
      <c r="O333" s="59" t="str">
        <f t="shared" si="5"/>
        <v>KEEP</v>
      </c>
    </row>
    <row r="334" spans="1:15" x14ac:dyDescent="0.25">
      <c r="A334" s="53">
        <v>42496.279143518521</v>
      </c>
      <c r="B334" s="54" t="s">
        <v>1506</v>
      </c>
      <c r="C334" s="54" t="s">
        <v>1697</v>
      </c>
      <c r="D334" s="54" t="s">
        <v>1390</v>
      </c>
      <c r="E334" s="54" t="s">
        <v>1405</v>
      </c>
      <c r="F334" s="54">
        <v>300</v>
      </c>
      <c r="G334" s="54">
        <v>375</v>
      </c>
      <c r="H334" s="54">
        <v>22968</v>
      </c>
      <c r="I334" s="54" t="s">
        <v>1392</v>
      </c>
      <c r="J334" s="54">
        <v>21848</v>
      </c>
      <c r="K334" s="55" t="s">
        <v>1393</v>
      </c>
      <c r="L334" s="55" t="str">
        <f>VLOOKUP(C334,'[16]Trips&amp;Operators'!$C$1:$E$9999,3,FALSE)</f>
        <v>LEDERHAUSE</v>
      </c>
      <c r="M334" s="56" t="s">
        <v>1401</v>
      </c>
      <c r="N334" s="55"/>
      <c r="O334" s="59" t="str">
        <f t="shared" si="5"/>
        <v>KEEP</v>
      </c>
    </row>
    <row r="335" spans="1:15" x14ac:dyDescent="0.25">
      <c r="A335" s="53">
        <v>42496.30369212963</v>
      </c>
      <c r="B335" s="54" t="s">
        <v>1548</v>
      </c>
      <c r="C335" s="54" t="s">
        <v>1698</v>
      </c>
      <c r="D335" s="54" t="s">
        <v>1407</v>
      </c>
      <c r="E335" s="54" t="s">
        <v>1405</v>
      </c>
      <c r="F335" s="54">
        <v>400</v>
      </c>
      <c r="G335" s="54">
        <v>450</v>
      </c>
      <c r="H335" s="54">
        <v>116819</v>
      </c>
      <c r="I335" s="54" t="s">
        <v>1392</v>
      </c>
      <c r="J335" s="54">
        <v>119716</v>
      </c>
      <c r="K335" s="55" t="s">
        <v>1393</v>
      </c>
      <c r="L335" s="55" t="str">
        <f>VLOOKUP(C335,'[16]Trips&amp;Operators'!$C$1:$E$9999,3,FALSE)</f>
        <v>STARKS</v>
      </c>
      <c r="M335" s="56" t="s">
        <v>1401</v>
      </c>
      <c r="N335" s="55"/>
      <c r="O335" s="59" t="str">
        <f t="shared" si="5"/>
        <v>KEEP</v>
      </c>
    </row>
    <row r="336" spans="1:15" x14ac:dyDescent="0.25">
      <c r="A336" s="53">
        <v>42496.304560185185</v>
      </c>
      <c r="B336" s="54" t="s">
        <v>1548</v>
      </c>
      <c r="C336" s="54" t="s">
        <v>1698</v>
      </c>
      <c r="D336" s="54" t="s">
        <v>1390</v>
      </c>
      <c r="E336" s="54" t="s">
        <v>1405</v>
      </c>
      <c r="F336" s="54">
        <v>450</v>
      </c>
      <c r="G336" s="54">
        <v>476</v>
      </c>
      <c r="H336" s="54">
        <v>112168</v>
      </c>
      <c r="I336" s="54" t="s">
        <v>1392</v>
      </c>
      <c r="J336" s="54">
        <v>110617</v>
      </c>
      <c r="K336" s="55" t="s">
        <v>1393</v>
      </c>
      <c r="L336" s="55" t="str">
        <f>VLOOKUP(C336,'[16]Trips&amp;Operators'!$C$1:$E$9999,3,FALSE)</f>
        <v>STARKS</v>
      </c>
      <c r="M336" s="56" t="s">
        <v>1401</v>
      </c>
      <c r="N336" s="55"/>
      <c r="O336" s="59" t="str">
        <f t="shared" si="5"/>
        <v>KEEP</v>
      </c>
    </row>
    <row r="337" spans="1:15" x14ac:dyDescent="0.25">
      <c r="A337" s="53">
        <v>42496.314259259256</v>
      </c>
      <c r="B337" s="54" t="s">
        <v>1389</v>
      </c>
      <c r="C337" s="54" t="s">
        <v>1699</v>
      </c>
      <c r="D337" s="54" t="s">
        <v>1390</v>
      </c>
      <c r="E337" s="54" t="s">
        <v>1405</v>
      </c>
      <c r="F337" s="54">
        <v>450</v>
      </c>
      <c r="G337" s="54">
        <v>454</v>
      </c>
      <c r="H337" s="54">
        <v>191428</v>
      </c>
      <c r="I337" s="54" t="s">
        <v>1392</v>
      </c>
      <c r="J337" s="54">
        <v>191108</v>
      </c>
      <c r="K337" s="55" t="s">
        <v>1393</v>
      </c>
      <c r="L337" s="55" t="str">
        <f>VLOOKUP(C337,'[16]Trips&amp;Operators'!$C$1:$E$9999,3,FALSE)</f>
        <v>CUSHING</v>
      </c>
      <c r="M337" s="56" t="s">
        <v>1401</v>
      </c>
      <c r="N337" s="55"/>
      <c r="O337" s="59" t="str">
        <f t="shared" si="5"/>
        <v>KEEP</v>
      </c>
    </row>
    <row r="338" spans="1:15" x14ac:dyDescent="0.25">
      <c r="A338" s="53">
        <v>42496.327650462961</v>
      </c>
      <c r="B338" s="54" t="s">
        <v>1552</v>
      </c>
      <c r="C338" s="54" t="s">
        <v>1700</v>
      </c>
      <c r="D338" s="54" t="s">
        <v>1390</v>
      </c>
      <c r="E338" s="54" t="s">
        <v>1405</v>
      </c>
      <c r="F338" s="54">
        <v>300</v>
      </c>
      <c r="G338" s="54">
        <v>265</v>
      </c>
      <c r="H338" s="54">
        <v>20015</v>
      </c>
      <c r="I338" s="54" t="s">
        <v>1392</v>
      </c>
      <c r="J338" s="54">
        <v>20338</v>
      </c>
      <c r="K338" s="55" t="s">
        <v>1400</v>
      </c>
      <c r="L338" s="55" t="str">
        <f>VLOOKUP(C338,'[16]Trips&amp;Operators'!$C$1:$E$9999,3,FALSE)</f>
        <v>STARKS</v>
      </c>
      <c r="M338" s="56" t="s">
        <v>1401</v>
      </c>
      <c r="N338" s="55"/>
      <c r="O338" s="59" t="str">
        <f t="shared" si="5"/>
        <v>KEEP</v>
      </c>
    </row>
    <row r="339" spans="1:15" x14ac:dyDescent="0.25">
      <c r="A339" s="53">
        <v>42496.3278125</v>
      </c>
      <c r="B339" s="54" t="s">
        <v>1701</v>
      </c>
      <c r="C339" s="54" t="s">
        <v>1702</v>
      </c>
      <c r="D339" s="54" t="s">
        <v>1390</v>
      </c>
      <c r="E339" s="54" t="s">
        <v>1405</v>
      </c>
      <c r="F339" s="54">
        <v>150</v>
      </c>
      <c r="G339" s="54">
        <v>150</v>
      </c>
      <c r="H339" s="54">
        <v>231452</v>
      </c>
      <c r="I339" s="54" t="s">
        <v>1392</v>
      </c>
      <c r="J339" s="54">
        <v>232080</v>
      </c>
      <c r="K339" s="55" t="s">
        <v>1400</v>
      </c>
      <c r="L339" s="55" t="str">
        <f>VLOOKUP(C339,'[16]Trips&amp;Operators'!$C$1:$E$9999,3,FALSE)</f>
        <v>SANTIZO</v>
      </c>
      <c r="M339" s="56" t="s">
        <v>1401</v>
      </c>
      <c r="N339" s="55"/>
      <c r="O339" s="59" t="str">
        <f t="shared" si="5"/>
        <v>KEEP</v>
      </c>
    </row>
    <row r="340" spans="1:15" x14ac:dyDescent="0.25">
      <c r="A340" s="53">
        <v>42496.350416666668</v>
      </c>
      <c r="B340" s="54" t="s">
        <v>1506</v>
      </c>
      <c r="C340" s="54" t="s">
        <v>1703</v>
      </c>
      <c r="D340" s="54" t="s">
        <v>1390</v>
      </c>
      <c r="E340" s="54" t="s">
        <v>1405</v>
      </c>
      <c r="F340" s="54">
        <v>200</v>
      </c>
      <c r="G340" s="54">
        <v>236</v>
      </c>
      <c r="H340" s="54">
        <v>30847</v>
      </c>
      <c r="I340" s="54" t="s">
        <v>1392</v>
      </c>
      <c r="J340" s="54">
        <v>30562</v>
      </c>
      <c r="K340" s="55" t="s">
        <v>1393</v>
      </c>
      <c r="L340" s="55" t="str">
        <f>VLOOKUP(C340,'[16]Trips&amp;Operators'!$C$1:$E$9999,3,FALSE)</f>
        <v>LEDERHAUSE</v>
      </c>
      <c r="M340" s="56" t="s">
        <v>1401</v>
      </c>
      <c r="N340" s="55"/>
      <c r="O340" s="59" t="str">
        <f t="shared" si="5"/>
        <v>KEEP</v>
      </c>
    </row>
    <row r="341" spans="1:15" x14ac:dyDescent="0.25">
      <c r="A341" s="53">
        <v>42496.364178240743</v>
      </c>
      <c r="B341" s="54" t="s">
        <v>1548</v>
      </c>
      <c r="C341" s="54" t="s">
        <v>1704</v>
      </c>
      <c r="D341" s="54" t="s">
        <v>1407</v>
      </c>
      <c r="E341" s="54" t="s">
        <v>1405</v>
      </c>
      <c r="F341" s="54">
        <v>350</v>
      </c>
      <c r="G341" s="54">
        <v>400</v>
      </c>
      <c r="H341" s="54">
        <v>226069</v>
      </c>
      <c r="I341" s="54" t="s">
        <v>1392</v>
      </c>
      <c r="J341" s="54">
        <v>228668</v>
      </c>
      <c r="K341" s="55" t="s">
        <v>1393</v>
      </c>
      <c r="L341" s="55" t="str">
        <f>VLOOKUP(C341,'[16]Trips&amp;Operators'!$C$1:$E$9999,3,FALSE)</f>
        <v>STARKS</v>
      </c>
      <c r="M341" s="56" t="s">
        <v>1401</v>
      </c>
      <c r="N341" s="55"/>
      <c r="O341" s="59" t="str">
        <f t="shared" si="5"/>
        <v>KEEP</v>
      </c>
    </row>
    <row r="342" spans="1:15" x14ac:dyDescent="0.25">
      <c r="A342" s="53">
        <v>42496.372650462959</v>
      </c>
      <c r="B342" s="54" t="s">
        <v>1411</v>
      </c>
      <c r="C342" s="54" t="s">
        <v>1705</v>
      </c>
      <c r="D342" s="54" t="s">
        <v>1390</v>
      </c>
      <c r="E342" s="54" t="s">
        <v>1405</v>
      </c>
      <c r="F342" s="54">
        <v>300</v>
      </c>
      <c r="G342" s="54">
        <v>356</v>
      </c>
      <c r="H342" s="54">
        <v>22745</v>
      </c>
      <c r="I342" s="54" t="s">
        <v>1392</v>
      </c>
      <c r="J342" s="54">
        <v>21848</v>
      </c>
      <c r="K342" s="55" t="s">
        <v>1393</v>
      </c>
      <c r="L342" s="55" t="str">
        <f>VLOOKUP(C342,'[16]Trips&amp;Operators'!$C$1:$E$9999,3,FALSE)</f>
        <v>BRUDER</v>
      </c>
      <c r="M342" s="56" t="s">
        <v>1401</v>
      </c>
      <c r="N342" s="55"/>
      <c r="O342" s="59" t="str">
        <f t="shared" si="5"/>
        <v>KEEP</v>
      </c>
    </row>
    <row r="343" spans="1:15" x14ac:dyDescent="0.25">
      <c r="A343" s="53">
        <v>42496.382604166669</v>
      </c>
      <c r="B343" s="54" t="s">
        <v>1548</v>
      </c>
      <c r="C343" s="54" t="s">
        <v>1704</v>
      </c>
      <c r="D343" s="54" t="s">
        <v>1390</v>
      </c>
      <c r="E343" s="54" t="s">
        <v>1405</v>
      </c>
      <c r="F343" s="54">
        <v>200</v>
      </c>
      <c r="G343" s="54">
        <v>232</v>
      </c>
      <c r="H343" s="54">
        <v>30966</v>
      </c>
      <c r="I343" s="54" t="s">
        <v>1392</v>
      </c>
      <c r="J343" s="54">
        <v>30562</v>
      </c>
      <c r="K343" s="55" t="s">
        <v>1393</v>
      </c>
      <c r="L343" s="55" t="str">
        <f>VLOOKUP(C343,'[16]Trips&amp;Operators'!$C$1:$E$9999,3,FALSE)</f>
        <v>STARKS</v>
      </c>
      <c r="M343" s="56" t="s">
        <v>1401</v>
      </c>
      <c r="N343" s="55"/>
      <c r="O343" s="59" t="str">
        <f t="shared" si="5"/>
        <v>KEEP</v>
      </c>
    </row>
    <row r="344" spans="1:15" x14ac:dyDescent="0.25">
      <c r="A344" s="53">
        <v>42496.45140046296</v>
      </c>
      <c r="B344" s="54" t="s">
        <v>1480</v>
      </c>
      <c r="C344" s="54" t="s">
        <v>1706</v>
      </c>
      <c r="D344" s="54" t="s">
        <v>1390</v>
      </c>
      <c r="E344" s="54" t="s">
        <v>1405</v>
      </c>
      <c r="F344" s="54">
        <v>150</v>
      </c>
      <c r="G344" s="54">
        <v>116</v>
      </c>
      <c r="H344" s="54">
        <v>231748</v>
      </c>
      <c r="I344" s="54" t="s">
        <v>1392</v>
      </c>
      <c r="J344" s="54">
        <v>232080</v>
      </c>
      <c r="K344" s="55" t="s">
        <v>1400</v>
      </c>
      <c r="L344" s="55" t="str">
        <f>VLOOKUP(C344,'[16]Trips&amp;Operators'!$C$1:$E$9999,3,FALSE)</f>
        <v>NEWELL</v>
      </c>
      <c r="M344" s="56" t="s">
        <v>1401</v>
      </c>
      <c r="N344" s="55"/>
      <c r="O344" s="59" t="str">
        <f t="shared" si="5"/>
        <v>KEEP</v>
      </c>
    </row>
    <row r="345" spans="1:15" x14ac:dyDescent="0.25">
      <c r="A345" s="53">
        <v>42496.459618055553</v>
      </c>
      <c r="B345" s="54" t="s">
        <v>1389</v>
      </c>
      <c r="C345" s="54" t="s">
        <v>1707</v>
      </c>
      <c r="D345" s="54" t="s">
        <v>1390</v>
      </c>
      <c r="E345" s="54" t="s">
        <v>1405</v>
      </c>
      <c r="F345" s="54">
        <v>450</v>
      </c>
      <c r="G345" s="54">
        <v>453</v>
      </c>
      <c r="H345" s="54">
        <v>192451</v>
      </c>
      <c r="I345" s="54" t="s">
        <v>1392</v>
      </c>
      <c r="J345" s="54">
        <v>191108</v>
      </c>
      <c r="K345" s="55" t="s">
        <v>1393</v>
      </c>
      <c r="L345" s="55" t="str">
        <f>VLOOKUP(C345,'[16]Trips&amp;Operators'!$C$1:$E$9999,3,FALSE)</f>
        <v>CUSHING</v>
      </c>
      <c r="M345" s="56" t="s">
        <v>1401</v>
      </c>
      <c r="N345" s="55"/>
      <c r="O345" s="59" t="str">
        <f t="shared" si="5"/>
        <v>KEEP</v>
      </c>
    </row>
    <row r="346" spans="1:15" x14ac:dyDescent="0.25">
      <c r="A346" s="53">
        <v>42496.608368055553</v>
      </c>
      <c r="B346" s="54" t="s">
        <v>1474</v>
      </c>
      <c r="C346" s="54" t="s">
        <v>1708</v>
      </c>
      <c r="D346" s="54" t="s">
        <v>1390</v>
      </c>
      <c r="E346" s="54" t="s">
        <v>1405</v>
      </c>
      <c r="F346" s="54">
        <v>150</v>
      </c>
      <c r="G346" s="54">
        <v>130</v>
      </c>
      <c r="H346" s="54">
        <v>231450</v>
      </c>
      <c r="I346" s="54" t="s">
        <v>1392</v>
      </c>
      <c r="J346" s="54">
        <v>232107</v>
      </c>
      <c r="K346" s="55" t="s">
        <v>1400</v>
      </c>
      <c r="L346" s="55" t="str">
        <f>VLOOKUP(C346,'[16]Trips&amp;Operators'!$C$1:$E$9999,3,FALSE)</f>
        <v>STEWART</v>
      </c>
      <c r="M346" s="56" t="s">
        <v>1401</v>
      </c>
      <c r="N346" s="55"/>
      <c r="O346" s="59" t="str">
        <f t="shared" si="5"/>
        <v>KEEP</v>
      </c>
    </row>
    <row r="347" spans="1:15" x14ac:dyDescent="0.25">
      <c r="A347" s="53">
        <v>42496.703182870369</v>
      </c>
      <c r="B347" s="54" t="s">
        <v>1552</v>
      </c>
      <c r="C347" s="54" t="s">
        <v>1709</v>
      </c>
      <c r="D347" s="54" t="s">
        <v>1407</v>
      </c>
      <c r="E347" s="54" t="s">
        <v>1405</v>
      </c>
      <c r="F347" s="54">
        <v>600</v>
      </c>
      <c r="G347" s="54">
        <v>650</v>
      </c>
      <c r="H347" s="54">
        <v>123820</v>
      </c>
      <c r="I347" s="54" t="s">
        <v>1392</v>
      </c>
      <c r="J347" s="54">
        <v>119716</v>
      </c>
      <c r="K347" s="55" t="s">
        <v>1400</v>
      </c>
      <c r="L347" s="55" t="str">
        <f>VLOOKUP(C347,'[16]Trips&amp;Operators'!$C$1:$E$9999,3,FALSE)</f>
        <v>SPECTOR</v>
      </c>
      <c r="M347" s="56" t="s">
        <v>1401</v>
      </c>
      <c r="N347" s="55"/>
      <c r="O347" s="59" t="str">
        <f t="shared" si="5"/>
        <v>KEEP</v>
      </c>
    </row>
    <row r="348" spans="1:15" x14ac:dyDescent="0.25">
      <c r="A348" s="53">
        <v>42496.981400462966</v>
      </c>
      <c r="B348" s="54" t="s">
        <v>1413</v>
      </c>
      <c r="C348" s="54" t="s">
        <v>1710</v>
      </c>
      <c r="D348" s="54" t="s">
        <v>1407</v>
      </c>
      <c r="E348" s="54" t="s">
        <v>1405</v>
      </c>
      <c r="F348" s="54">
        <v>600</v>
      </c>
      <c r="G348" s="54">
        <v>652</v>
      </c>
      <c r="H348" s="54">
        <v>184350</v>
      </c>
      <c r="I348" s="54" t="s">
        <v>1392</v>
      </c>
      <c r="J348" s="54">
        <v>190834</v>
      </c>
      <c r="K348" s="55" t="s">
        <v>1393</v>
      </c>
      <c r="L348" s="55" t="str">
        <f>VLOOKUP(C348,'[16]Trips&amp;Operators'!$C$1:$E$9999,3,FALSE)</f>
        <v>STRICKLAND</v>
      </c>
      <c r="M348" s="56" t="s">
        <v>1401</v>
      </c>
      <c r="N348" s="55"/>
      <c r="O348" s="59" t="str">
        <f t="shared" si="5"/>
        <v>KEEP</v>
      </c>
    </row>
    <row r="349" spans="1:15" x14ac:dyDescent="0.25">
      <c r="A349" s="53">
        <v>42496.983043981483</v>
      </c>
      <c r="B349" s="54" t="s">
        <v>1480</v>
      </c>
      <c r="C349" s="54" t="s">
        <v>1711</v>
      </c>
      <c r="D349" s="54" t="s">
        <v>1390</v>
      </c>
      <c r="E349" s="54" t="s">
        <v>1405</v>
      </c>
      <c r="F349" s="54">
        <v>150</v>
      </c>
      <c r="G349" s="54">
        <v>123</v>
      </c>
      <c r="H349" s="54">
        <v>231557</v>
      </c>
      <c r="I349" s="54" t="s">
        <v>1392</v>
      </c>
      <c r="J349" s="54">
        <v>232107</v>
      </c>
      <c r="K349" s="55" t="s">
        <v>1400</v>
      </c>
      <c r="L349" s="55" t="str">
        <f>VLOOKUP(C349,'[16]Trips&amp;Operators'!$C$1:$E$9999,3,FALSE)</f>
        <v>GOLIGHTLY</v>
      </c>
      <c r="M349" s="56" t="s">
        <v>1401</v>
      </c>
      <c r="N349" s="55"/>
      <c r="O349" s="59" t="str">
        <f t="shared" si="5"/>
        <v>KEEP</v>
      </c>
    </row>
    <row r="350" spans="1:15" x14ac:dyDescent="0.25">
      <c r="A350" s="53">
        <v>42496.297025462962</v>
      </c>
      <c r="B350" s="54" t="s">
        <v>1411</v>
      </c>
      <c r="C350" s="54" t="s">
        <v>1712</v>
      </c>
      <c r="D350" s="54" t="s">
        <v>1390</v>
      </c>
      <c r="E350" s="54" t="s">
        <v>1422</v>
      </c>
      <c r="F350" s="54">
        <v>0</v>
      </c>
      <c r="G350" s="54">
        <v>523</v>
      </c>
      <c r="H350" s="54">
        <v>61229</v>
      </c>
      <c r="I350" s="54" t="s">
        <v>1423</v>
      </c>
      <c r="J350" s="54">
        <v>57897</v>
      </c>
      <c r="K350" s="55" t="s">
        <v>1393</v>
      </c>
      <c r="L350" s="55" t="str">
        <f>VLOOKUP(C350,'[16]Trips&amp;Operators'!$C$1:$E$9999,3,FALSE)</f>
        <v>BRUDER</v>
      </c>
      <c r="M350" s="56" t="s">
        <v>1394</v>
      </c>
      <c r="N350" s="55" t="s">
        <v>1713</v>
      </c>
      <c r="O350" s="59" t="str">
        <f t="shared" si="5"/>
        <v>KEEP</v>
      </c>
    </row>
    <row r="351" spans="1:15" x14ac:dyDescent="0.25">
      <c r="A351" s="53">
        <v>42496.375752314816</v>
      </c>
      <c r="B351" s="54" t="s">
        <v>1701</v>
      </c>
      <c r="C351" s="54" t="s">
        <v>872</v>
      </c>
      <c r="D351" s="54" t="s">
        <v>1390</v>
      </c>
      <c r="E351" s="54" t="s">
        <v>1422</v>
      </c>
      <c r="F351" s="54">
        <v>200</v>
      </c>
      <c r="G351" s="54">
        <v>164</v>
      </c>
      <c r="H351" s="54">
        <v>1116</v>
      </c>
      <c r="I351" s="54" t="s">
        <v>1423</v>
      </c>
      <c r="J351" s="54">
        <v>1692</v>
      </c>
      <c r="K351" s="55" t="s">
        <v>1400</v>
      </c>
      <c r="L351" s="55" t="str">
        <f>VLOOKUP(C351,'[16]Trips&amp;Operators'!$C$1:$E$9999,3,FALSE)</f>
        <v>SANTIZO</v>
      </c>
      <c r="M351" s="56" t="s">
        <v>1401</v>
      </c>
      <c r="N351" s="55" t="s">
        <v>1714</v>
      </c>
      <c r="O351" s="59" t="str">
        <f t="shared" si="5"/>
        <v>KEEP</v>
      </c>
    </row>
    <row r="352" spans="1:15" x14ac:dyDescent="0.25">
      <c r="A352" s="53">
        <v>42496.808680555558</v>
      </c>
      <c r="B352" s="54" t="s">
        <v>1548</v>
      </c>
      <c r="C352" s="54" t="s">
        <v>1715</v>
      </c>
      <c r="D352" s="54" t="s">
        <v>1390</v>
      </c>
      <c r="E352" s="54" t="s">
        <v>1422</v>
      </c>
      <c r="F352" s="54">
        <v>0</v>
      </c>
      <c r="G352" s="54">
        <v>331</v>
      </c>
      <c r="H352" s="54">
        <v>128755</v>
      </c>
      <c r="I352" s="54" t="s">
        <v>1423</v>
      </c>
      <c r="J352" s="54">
        <v>127587</v>
      </c>
      <c r="K352" s="55" t="s">
        <v>1393</v>
      </c>
      <c r="L352" s="55" t="str">
        <f>VLOOKUP(C352,'[16]Trips&amp;Operators'!$C$1:$E$9999,3,FALSE)</f>
        <v>HONTZ</v>
      </c>
      <c r="M352" s="56" t="s">
        <v>1401</v>
      </c>
      <c r="N352" s="55" t="s">
        <v>1564</v>
      </c>
      <c r="O352" s="59" t="str">
        <f t="shared" si="5"/>
        <v>KEEP</v>
      </c>
    </row>
    <row r="353" spans="1:15" x14ac:dyDescent="0.25">
      <c r="A353" s="53">
        <v>42496.897407407407</v>
      </c>
      <c r="B353" s="54" t="s">
        <v>1413</v>
      </c>
      <c r="C353" s="54" t="s">
        <v>1716</v>
      </c>
      <c r="D353" s="54" t="s">
        <v>1390</v>
      </c>
      <c r="E353" s="54" t="s">
        <v>1422</v>
      </c>
      <c r="F353" s="54">
        <v>0</v>
      </c>
      <c r="G353" s="54">
        <v>690</v>
      </c>
      <c r="H353" s="54">
        <v>197779</v>
      </c>
      <c r="I353" s="54" t="s">
        <v>1423</v>
      </c>
      <c r="J353" s="54">
        <v>191723</v>
      </c>
      <c r="K353" s="55" t="s">
        <v>1393</v>
      </c>
      <c r="L353" s="55" t="str">
        <f>VLOOKUP(C353,'[16]Trips&amp;Operators'!$C$1:$E$9999,3,FALSE)</f>
        <v>STRICKLAND</v>
      </c>
      <c r="M353" s="56" t="s">
        <v>1401</v>
      </c>
      <c r="N353" s="55" t="s">
        <v>1427</v>
      </c>
      <c r="O353" s="59" t="str">
        <f t="shared" si="5"/>
        <v>KEEP</v>
      </c>
    </row>
    <row r="354" spans="1:15" x14ac:dyDescent="0.25">
      <c r="A354" s="53">
        <v>42496.224814814814</v>
      </c>
      <c r="B354" s="54" t="s">
        <v>1403</v>
      </c>
      <c r="C354" s="54" t="s">
        <v>1717</v>
      </c>
      <c r="D354" s="54" t="s">
        <v>1390</v>
      </c>
      <c r="E354" s="54" t="s">
        <v>1438</v>
      </c>
      <c r="F354" s="54">
        <v>0</v>
      </c>
      <c r="G354" s="54">
        <v>27</v>
      </c>
      <c r="H354" s="54">
        <v>233357</v>
      </c>
      <c r="I354" s="54" t="s">
        <v>1439</v>
      </c>
      <c r="J354" s="54">
        <v>233491</v>
      </c>
      <c r="K354" s="55" t="s">
        <v>1400</v>
      </c>
      <c r="L354" s="55" t="str">
        <f>VLOOKUP(C354,'[16]Trips&amp;Operators'!$C$1:$E$9999,3,FALSE)</f>
        <v>CUSHING</v>
      </c>
      <c r="M354" s="56" t="s">
        <v>1401</v>
      </c>
      <c r="N354" s="55"/>
      <c r="O354" s="59" t="str">
        <f t="shared" si="5"/>
        <v>KEEP</v>
      </c>
    </row>
    <row r="355" spans="1:15" x14ac:dyDescent="0.25">
      <c r="A355" s="53">
        <v>42496.244189814817</v>
      </c>
      <c r="B355" s="54" t="s">
        <v>1474</v>
      </c>
      <c r="C355" s="54" t="s">
        <v>1718</v>
      </c>
      <c r="D355" s="54" t="s">
        <v>1390</v>
      </c>
      <c r="E355" s="54" t="s">
        <v>1438</v>
      </c>
      <c r="F355" s="54">
        <v>0</v>
      </c>
      <c r="G355" s="54">
        <v>8</v>
      </c>
      <c r="H355" s="54">
        <v>233298</v>
      </c>
      <c r="I355" s="54" t="s">
        <v>1439</v>
      </c>
      <c r="J355" s="54">
        <v>233491</v>
      </c>
      <c r="K355" s="55" t="s">
        <v>1400</v>
      </c>
      <c r="L355" s="55" t="str">
        <f>VLOOKUP(C355,'[16]Trips&amp;Operators'!$C$1:$E$9999,3,FALSE)</f>
        <v>LEDERHAUSE</v>
      </c>
      <c r="M355" s="56" t="s">
        <v>1401</v>
      </c>
      <c r="N355" s="55"/>
      <c r="O355" s="59" t="str">
        <f t="shared" si="5"/>
        <v>OMIT</v>
      </c>
    </row>
    <row r="356" spans="1:15" x14ac:dyDescent="0.25">
      <c r="A356" s="53">
        <v>42496.25440972222</v>
      </c>
      <c r="B356" s="54" t="s">
        <v>1701</v>
      </c>
      <c r="C356" s="54" t="s">
        <v>1719</v>
      </c>
      <c r="D356" s="54" t="s">
        <v>1390</v>
      </c>
      <c r="E356" s="54" t="s">
        <v>1438</v>
      </c>
      <c r="F356" s="54">
        <v>0</v>
      </c>
      <c r="G356" s="54">
        <v>9</v>
      </c>
      <c r="H356" s="54">
        <v>233458</v>
      </c>
      <c r="I356" s="54" t="s">
        <v>1439</v>
      </c>
      <c r="J356" s="54">
        <v>233491</v>
      </c>
      <c r="K356" s="55" t="s">
        <v>1400</v>
      </c>
      <c r="L356" s="55" t="str">
        <f>VLOOKUP(C356,'[16]Trips&amp;Operators'!$C$1:$E$9999,3,FALSE)</f>
        <v>SANTIZO</v>
      </c>
      <c r="M356" s="56" t="s">
        <v>1401</v>
      </c>
      <c r="N356" s="55"/>
      <c r="O356" s="59" t="str">
        <f t="shared" si="5"/>
        <v>OMIT</v>
      </c>
    </row>
    <row r="357" spans="1:15" x14ac:dyDescent="0.25">
      <c r="A357" s="53">
        <v>42496.318993055553</v>
      </c>
      <c r="B357" s="54" t="s">
        <v>1548</v>
      </c>
      <c r="C357" s="54" t="s">
        <v>1698</v>
      </c>
      <c r="D357" s="54" t="s">
        <v>1390</v>
      </c>
      <c r="E357" s="54" t="s">
        <v>1438</v>
      </c>
      <c r="F357" s="54">
        <v>0</v>
      </c>
      <c r="G357" s="54">
        <v>51</v>
      </c>
      <c r="H357" s="54">
        <v>187</v>
      </c>
      <c r="I357" s="54" t="s">
        <v>1439</v>
      </c>
      <c r="J357" s="54">
        <v>1</v>
      </c>
      <c r="K357" s="55" t="s">
        <v>1393</v>
      </c>
      <c r="L357" s="55" t="str">
        <f>VLOOKUP(C357,'[16]Trips&amp;Operators'!$C$1:$E$9999,3,FALSE)</f>
        <v>STARKS</v>
      </c>
      <c r="M357" s="56" t="s">
        <v>1401</v>
      </c>
      <c r="N357" s="55"/>
      <c r="O357" s="59" t="str">
        <f t="shared" si="5"/>
        <v>KEEP</v>
      </c>
    </row>
    <row r="358" spans="1:15" x14ac:dyDescent="0.25">
      <c r="A358" s="53">
        <v>42496.329583333332</v>
      </c>
      <c r="B358" s="54" t="s">
        <v>1701</v>
      </c>
      <c r="C358" s="54" t="s">
        <v>1702</v>
      </c>
      <c r="D358" s="54" t="s">
        <v>1390</v>
      </c>
      <c r="E358" s="54" t="s">
        <v>1438</v>
      </c>
      <c r="F358" s="54">
        <v>0</v>
      </c>
      <c r="G358" s="54">
        <v>38</v>
      </c>
      <c r="H358" s="54">
        <v>233343</v>
      </c>
      <c r="I358" s="54" t="s">
        <v>1439</v>
      </c>
      <c r="J358" s="54">
        <v>233491</v>
      </c>
      <c r="K358" s="55" t="s">
        <v>1400</v>
      </c>
      <c r="L358" s="55" t="str">
        <f>VLOOKUP(C358,'[16]Trips&amp;Operators'!$C$1:$E$9999,3,FALSE)</f>
        <v>SANTIZO</v>
      </c>
      <c r="M358" s="56" t="s">
        <v>1401</v>
      </c>
      <c r="N358" s="55"/>
      <c r="O358" s="59" t="str">
        <f t="shared" si="5"/>
        <v>KEEP</v>
      </c>
    </row>
    <row r="359" spans="1:15" x14ac:dyDescent="0.25">
      <c r="A359" s="53">
        <v>42496.348414351851</v>
      </c>
      <c r="B359" s="54" t="s">
        <v>1552</v>
      </c>
      <c r="C359" s="54" t="s">
        <v>1700</v>
      </c>
      <c r="D359" s="54" t="s">
        <v>1390</v>
      </c>
      <c r="E359" s="54" t="s">
        <v>1438</v>
      </c>
      <c r="F359" s="54">
        <v>0</v>
      </c>
      <c r="G359" s="54">
        <v>62</v>
      </c>
      <c r="H359" s="54">
        <v>233249</v>
      </c>
      <c r="I359" s="54" t="s">
        <v>1439</v>
      </c>
      <c r="J359" s="54">
        <v>233491</v>
      </c>
      <c r="K359" s="55" t="s">
        <v>1400</v>
      </c>
      <c r="L359" s="55" t="str">
        <f>VLOOKUP(C359,'[16]Trips&amp;Operators'!$C$1:$E$9999,3,FALSE)</f>
        <v>STARKS</v>
      </c>
      <c r="M359" s="56" t="s">
        <v>1401</v>
      </c>
      <c r="N359" s="55"/>
      <c r="O359" s="59" t="str">
        <f t="shared" si="5"/>
        <v>KEEP</v>
      </c>
    </row>
    <row r="360" spans="1:15" x14ac:dyDescent="0.25">
      <c r="A360" s="53">
        <v>42496.368518518517</v>
      </c>
      <c r="B360" s="54" t="s">
        <v>1403</v>
      </c>
      <c r="C360" s="54" t="s">
        <v>1720</v>
      </c>
      <c r="D360" s="54" t="s">
        <v>1390</v>
      </c>
      <c r="E360" s="54" t="s">
        <v>1438</v>
      </c>
      <c r="F360" s="54">
        <v>0</v>
      </c>
      <c r="G360" s="54">
        <v>73</v>
      </c>
      <c r="H360" s="54">
        <v>233247</v>
      </c>
      <c r="I360" s="54" t="s">
        <v>1439</v>
      </c>
      <c r="J360" s="54">
        <v>233491</v>
      </c>
      <c r="K360" s="55" t="s">
        <v>1400</v>
      </c>
      <c r="L360" s="55" t="str">
        <f>VLOOKUP(C360,'[16]Trips&amp;Operators'!$C$1:$E$9999,3,FALSE)</f>
        <v>CUSHING</v>
      </c>
      <c r="M360" s="56" t="s">
        <v>1401</v>
      </c>
      <c r="N360" s="55"/>
      <c r="O360" s="59" t="str">
        <f t="shared" si="5"/>
        <v>KEEP</v>
      </c>
    </row>
    <row r="361" spans="1:15" x14ac:dyDescent="0.25">
      <c r="A361" s="53">
        <v>42496.442824074074</v>
      </c>
      <c r="B361" s="54" t="s">
        <v>1403</v>
      </c>
      <c r="C361" s="54" t="s">
        <v>1721</v>
      </c>
      <c r="D361" s="54" t="s">
        <v>1390</v>
      </c>
      <c r="E361" s="54" t="s">
        <v>1438</v>
      </c>
      <c r="F361" s="54">
        <v>0</v>
      </c>
      <c r="G361" s="54">
        <v>29</v>
      </c>
      <c r="H361" s="54">
        <v>233425</v>
      </c>
      <c r="I361" s="54" t="s">
        <v>1439</v>
      </c>
      <c r="J361" s="54">
        <v>233491</v>
      </c>
      <c r="K361" s="55" t="s">
        <v>1400</v>
      </c>
      <c r="L361" s="55" t="str">
        <f>VLOOKUP(C361,'[16]Trips&amp;Operators'!$C$1:$E$9999,3,FALSE)</f>
        <v>CUSHING</v>
      </c>
      <c r="M361" s="56" t="s">
        <v>1401</v>
      </c>
      <c r="N361" s="55"/>
      <c r="O361" s="59" t="str">
        <f t="shared" si="5"/>
        <v>KEEP</v>
      </c>
    </row>
    <row r="362" spans="1:15" x14ac:dyDescent="0.25">
      <c r="A362" s="53">
        <v>42496.452604166669</v>
      </c>
      <c r="B362" s="54" t="s">
        <v>1480</v>
      </c>
      <c r="C362" s="54" t="s">
        <v>1706</v>
      </c>
      <c r="D362" s="54" t="s">
        <v>1390</v>
      </c>
      <c r="E362" s="54" t="s">
        <v>1438</v>
      </c>
      <c r="F362" s="54">
        <v>0</v>
      </c>
      <c r="G362" s="54">
        <v>7</v>
      </c>
      <c r="H362" s="54">
        <v>233326</v>
      </c>
      <c r="I362" s="54" t="s">
        <v>1439</v>
      </c>
      <c r="J362" s="54">
        <v>233491</v>
      </c>
      <c r="K362" s="55" t="s">
        <v>1400</v>
      </c>
      <c r="L362" s="55" t="str">
        <f>VLOOKUP(C362,'[16]Trips&amp;Operators'!$C$1:$E$9999,3,FALSE)</f>
        <v>NEWELL</v>
      </c>
      <c r="M362" s="56" t="s">
        <v>1401</v>
      </c>
      <c r="N362" s="55"/>
      <c r="O362" s="59" t="str">
        <f t="shared" si="5"/>
        <v>OMIT</v>
      </c>
    </row>
    <row r="363" spans="1:15" x14ac:dyDescent="0.25">
      <c r="A363" s="53">
        <v>42496.462731481479</v>
      </c>
      <c r="B363" s="54" t="s">
        <v>1474</v>
      </c>
      <c r="C363" s="54" t="s">
        <v>1722</v>
      </c>
      <c r="D363" s="54" t="s">
        <v>1390</v>
      </c>
      <c r="E363" s="54" t="s">
        <v>1438</v>
      </c>
      <c r="F363" s="54">
        <v>0</v>
      </c>
      <c r="G363" s="54">
        <v>35</v>
      </c>
      <c r="H363" s="54">
        <v>233325</v>
      </c>
      <c r="I363" s="54" t="s">
        <v>1439</v>
      </c>
      <c r="J363" s="54">
        <v>233491</v>
      </c>
      <c r="K363" s="55" t="s">
        <v>1400</v>
      </c>
      <c r="L363" s="55" t="str">
        <f>VLOOKUP(C363,'[16]Trips&amp;Operators'!$C$1:$E$9999,3,FALSE)</f>
        <v>GEBRETEKLE</v>
      </c>
      <c r="M363" s="56" t="s">
        <v>1401</v>
      </c>
      <c r="N363" s="55"/>
      <c r="O363" s="59" t="str">
        <f t="shared" si="5"/>
        <v>KEEP</v>
      </c>
    </row>
    <row r="364" spans="1:15" x14ac:dyDescent="0.25">
      <c r="A364" s="53">
        <v>42496.472430555557</v>
      </c>
      <c r="B364" s="54" t="s">
        <v>1701</v>
      </c>
      <c r="C364" s="54" t="s">
        <v>1723</v>
      </c>
      <c r="D364" s="54" t="s">
        <v>1390</v>
      </c>
      <c r="E364" s="54" t="s">
        <v>1438</v>
      </c>
      <c r="F364" s="54">
        <v>0</v>
      </c>
      <c r="G364" s="54">
        <v>20</v>
      </c>
      <c r="H364" s="54">
        <v>233456</v>
      </c>
      <c r="I364" s="54" t="s">
        <v>1439</v>
      </c>
      <c r="J364" s="54">
        <v>233491</v>
      </c>
      <c r="K364" s="55" t="s">
        <v>1400</v>
      </c>
      <c r="L364" s="55" t="str">
        <f>VLOOKUP(C364,'[16]Trips&amp;Operators'!$C$1:$E$9999,3,FALSE)</f>
        <v>ROCHA</v>
      </c>
      <c r="M364" s="56" t="s">
        <v>1401</v>
      </c>
      <c r="N364" s="55"/>
      <c r="O364" s="59" t="str">
        <f t="shared" si="5"/>
        <v>KEEP</v>
      </c>
    </row>
    <row r="365" spans="1:15" x14ac:dyDescent="0.25">
      <c r="A365" s="53">
        <v>42496.51425925926</v>
      </c>
      <c r="B365" s="54" t="s">
        <v>1403</v>
      </c>
      <c r="C365" s="54" t="s">
        <v>1724</v>
      </c>
      <c r="D365" s="54" t="s">
        <v>1390</v>
      </c>
      <c r="E365" s="54" t="s">
        <v>1438</v>
      </c>
      <c r="F365" s="54">
        <v>0</v>
      </c>
      <c r="G365" s="54">
        <v>32</v>
      </c>
      <c r="H365" s="54">
        <v>233433</v>
      </c>
      <c r="I365" s="54" t="s">
        <v>1439</v>
      </c>
      <c r="J365" s="54">
        <v>233491</v>
      </c>
      <c r="K365" s="55" t="s">
        <v>1400</v>
      </c>
      <c r="L365" s="55" t="str">
        <f>VLOOKUP(C365,'[16]Trips&amp;Operators'!$C$1:$E$9999,3,FALSE)</f>
        <v>BUTLER</v>
      </c>
      <c r="M365" s="56" t="s">
        <v>1401</v>
      </c>
      <c r="N365" s="55"/>
      <c r="O365" s="59" t="str">
        <f t="shared" si="5"/>
        <v>KEEP</v>
      </c>
    </row>
    <row r="366" spans="1:15" x14ac:dyDescent="0.25">
      <c r="A366" s="53">
        <v>42496.532997685186</v>
      </c>
      <c r="B366" s="54" t="s">
        <v>1548</v>
      </c>
      <c r="C366" s="54" t="s">
        <v>1725</v>
      </c>
      <c r="D366" s="54" t="s">
        <v>1390</v>
      </c>
      <c r="E366" s="54" t="s">
        <v>1438</v>
      </c>
      <c r="F366" s="54">
        <v>0</v>
      </c>
      <c r="G366" s="54">
        <v>44</v>
      </c>
      <c r="H366" s="54">
        <v>156</v>
      </c>
      <c r="I366" s="54" t="s">
        <v>1439</v>
      </c>
      <c r="J366" s="54">
        <v>1</v>
      </c>
      <c r="K366" s="55" t="s">
        <v>1393</v>
      </c>
      <c r="L366" s="55" t="str">
        <f>VLOOKUP(C366,'[16]Trips&amp;Operators'!$C$1:$E$9999,3,FALSE)</f>
        <v>SPECTOR</v>
      </c>
      <c r="M366" s="56" t="s">
        <v>1401</v>
      </c>
      <c r="N366" s="55"/>
      <c r="O366" s="59" t="str">
        <f t="shared" si="5"/>
        <v>KEEP</v>
      </c>
    </row>
    <row r="367" spans="1:15" x14ac:dyDescent="0.25">
      <c r="A367" s="53">
        <v>42496.535046296296</v>
      </c>
      <c r="B367" s="54" t="s">
        <v>1474</v>
      </c>
      <c r="C367" s="54" t="s">
        <v>1726</v>
      </c>
      <c r="D367" s="54" t="s">
        <v>1390</v>
      </c>
      <c r="E367" s="54" t="s">
        <v>1438</v>
      </c>
      <c r="F367" s="54">
        <v>0</v>
      </c>
      <c r="G367" s="54">
        <v>77</v>
      </c>
      <c r="H367" s="54">
        <v>233190</v>
      </c>
      <c r="I367" s="54" t="s">
        <v>1439</v>
      </c>
      <c r="J367" s="54">
        <v>233491</v>
      </c>
      <c r="K367" s="55" t="s">
        <v>1400</v>
      </c>
      <c r="L367" s="55" t="str">
        <f>VLOOKUP(C367,'[16]Trips&amp;Operators'!$C$1:$E$9999,3,FALSE)</f>
        <v>STEWART</v>
      </c>
      <c r="M367" s="56" t="s">
        <v>1401</v>
      </c>
      <c r="N367" s="55"/>
      <c r="O367" s="59" t="str">
        <f t="shared" si="5"/>
        <v>KEEP</v>
      </c>
    </row>
    <row r="368" spans="1:15" x14ac:dyDescent="0.25">
      <c r="A368" s="53">
        <v>42496.555960648147</v>
      </c>
      <c r="B368" s="54" t="s">
        <v>1416</v>
      </c>
      <c r="C368" s="54" t="s">
        <v>1727</v>
      </c>
      <c r="D368" s="54" t="s">
        <v>1390</v>
      </c>
      <c r="E368" s="54" t="s">
        <v>1438</v>
      </c>
      <c r="F368" s="54">
        <v>0</v>
      </c>
      <c r="G368" s="54">
        <v>8</v>
      </c>
      <c r="H368" s="54">
        <v>233337</v>
      </c>
      <c r="I368" s="54" t="s">
        <v>1439</v>
      </c>
      <c r="J368" s="54">
        <v>233491</v>
      </c>
      <c r="K368" s="55" t="s">
        <v>1400</v>
      </c>
      <c r="L368" s="55" t="str">
        <f>VLOOKUP(C368,'[16]Trips&amp;Operators'!$C$1:$E$9999,3,FALSE)</f>
        <v>WEBSTER</v>
      </c>
      <c r="M368" s="56" t="s">
        <v>1401</v>
      </c>
      <c r="N368" s="55"/>
      <c r="O368" s="59" t="str">
        <f t="shared" si="5"/>
        <v>OMIT</v>
      </c>
    </row>
    <row r="369" spans="1:15" x14ac:dyDescent="0.25">
      <c r="A369" s="53">
        <v>42496.585451388892</v>
      </c>
      <c r="B369" s="54" t="s">
        <v>1728</v>
      </c>
      <c r="C369" s="54" t="s">
        <v>1729</v>
      </c>
      <c r="D369" s="54" t="s">
        <v>1390</v>
      </c>
      <c r="E369" s="54" t="s">
        <v>1438</v>
      </c>
      <c r="F369" s="54">
        <v>0</v>
      </c>
      <c r="G369" s="54">
        <v>38</v>
      </c>
      <c r="H369" s="54">
        <v>141</v>
      </c>
      <c r="I369" s="54" t="s">
        <v>1439</v>
      </c>
      <c r="J369" s="54">
        <v>1</v>
      </c>
      <c r="K369" s="55" t="s">
        <v>1393</v>
      </c>
      <c r="L369" s="55" t="str">
        <f>VLOOKUP(C369,'[16]Trips&amp;Operators'!$C$1:$E$9999,3,FALSE)</f>
        <v>ROCHA</v>
      </c>
      <c r="M369" s="56" t="s">
        <v>1401</v>
      </c>
      <c r="N369" s="55"/>
      <c r="O369" s="59" t="str">
        <f t="shared" si="5"/>
        <v>KEEP</v>
      </c>
    </row>
    <row r="370" spans="1:15" x14ac:dyDescent="0.25">
      <c r="A370" s="53">
        <v>42496.589363425926</v>
      </c>
      <c r="B370" s="54" t="s">
        <v>1403</v>
      </c>
      <c r="C370" s="54" t="s">
        <v>1730</v>
      </c>
      <c r="D370" s="54" t="s">
        <v>1390</v>
      </c>
      <c r="E370" s="54" t="s">
        <v>1438</v>
      </c>
      <c r="F370" s="54">
        <v>0</v>
      </c>
      <c r="G370" s="54">
        <v>41</v>
      </c>
      <c r="H370" s="54">
        <v>233374</v>
      </c>
      <c r="I370" s="54" t="s">
        <v>1439</v>
      </c>
      <c r="J370" s="54">
        <v>233491</v>
      </c>
      <c r="K370" s="55" t="s">
        <v>1400</v>
      </c>
      <c r="L370" s="55" t="str">
        <f>VLOOKUP(C370,'[16]Trips&amp;Operators'!$C$1:$E$9999,3,FALSE)</f>
        <v>BUTLER</v>
      </c>
      <c r="M370" s="56" t="s">
        <v>1401</v>
      </c>
      <c r="N370" s="55"/>
      <c r="O370" s="59" t="str">
        <f t="shared" si="5"/>
        <v>KEEP</v>
      </c>
    </row>
    <row r="371" spans="1:15" x14ac:dyDescent="0.25">
      <c r="A371" s="53">
        <v>42496.609363425923</v>
      </c>
      <c r="B371" s="54" t="s">
        <v>1474</v>
      </c>
      <c r="C371" s="54" t="s">
        <v>1708</v>
      </c>
      <c r="D371" s="54" t="s">
        <v>1390</v>
      </c>
      <c r="E371" s="54" t="s">
        <v>1438</v>
      </c>
      <c r="F371" s="54">
        <v>0</v>
      </c>
      <c r="G371" s="54">
        <v>76</v>
      </c>
      <c r="H371" s="54">
        <v>233191</v>
      </c>
      <c r="I371" s="54" t="s">
        <v>1439</v>
      </c>
      <c r="J371" s="54">
        <v>233491</v>
      </c>
      <c r="K371" s="55" t="s">
        <v>1400</v>
      </c>
      <c r="L371" s="55" t="str">
        <f>VLOOKUP(C371,'[16]Trips&amp;Operators'!$C$1:$E$9999,3,FALSE)</f>
        <v>STEWART</v>
      </c>
      <c r="M371" s="56" t="s">
        <v>1401</v>
      </c>
      <c r="N371" s="55"/>
      <c r="O371" s="59" t="str">
        <f t="shared" si="5"/>
        <v>KEEP</v>
      </c>
    </row>
    <row r="372" spans="1:15" x14ac:dyDescent="0.25">
      <c r="A372" s="53">
        <v>42496.66233796296</v>
      </c>
      <c r="B372" s="54" t="s">
        <v>1403</v>
      </c>
      <c r="C372" s="54" t="s">
        <v>1731</v>
      </c>
      <c r="D372" s="54" t="s">
        <v>1390</v>
      </c>
      <c r="E372" s="54" t="s">
        <v>1438</v>
      </c>
      <c r="F372" s="54">
        <v>0</v>
      </c>
      <c r="G372" s="54">
        <v>27</v>
      </c>
      <c r="H372" s="54">
        <v>233441</v>
      </c>
      <c r="I372" s="54" t="s">
        <v>1439</v>
      </c>
      <c r="J372" s="54">
        <v>233491</v>
      </c>
      <c r="K372" s="55" t="s">
        <v>1400</v>
      </c>
      <c r="L372" s="55" t="str">
        <f>VLOOKUP(C372,'[16]Trips&amp;Operators'!$C$1:$E$9999,3,FALSE)</f>
        <v>BUTLER</v>
      </c>
      <c r="M372" s="56" t="s">
        <v>1401</v>
      </c>
      <c r="N372" s="55"/>
      <c r="O372" s="59" t="str">
        <f t="shared" si="5"/>
        <v>KEEP</v>
      </c>
    </row>
    <row r="373" spans="1:15" x14ac:dyDescent="0.25">
      <c r="A373" s="53">
        <v>42496.67114583333</v>
      </c>
      <c r="B373" s="54" t="s">
        <v>1480</v>
      </c>
      <c r="C373" s="54" t="s">
        <v>1732</v>
      </c>
      <c r="D373" s="54" t="s">
        <v>1390</v>
      </c>
      <c r="E373" s="54" t="s">
        <v>1438</v>
      </c>
      <c r="F373" s="54">
        <v>0</v>
      </c>
      <c r="G373" s="54">
        <v>7</v>
      </c>
      <c r="H373" s="54">
        <v>233334</v>
      </c>
      <c r="I373" s="54" t="s">
        <v>1439</v>
      </c>
      <c r="J373" s="54">
        <v>233491</v>
      </c>
      <c r="K373" s="55" t="s">
        <v>1400</v>
      </c>
      <c r="L373" s="55" t="str">
        <f>VLOOKUP(C373,'[16]Trips&amp;Operators'!$C$1:$E$9999,3,FALSE)</f>
        <v>NEWELL</v>
      </c>
      <c r="M373" s="56" t="s">
        <v>1401</v>
      </c>
      <c r="N373" s="55"/>
      <c r="O373" s="59" t="str">
        <f t="shared" si="5"/>
        <v>OMIT</v>
      </c>
    </row>
    <row r="374" spans="1:15" x14ac:dyDescent="0.25">
      <c r="A374" s="53">
        <v>42496.681064814817</v>
      </c>
      <c r="B374" s="54" t="s">
        <v>1474</v>
      </c>
      <c r="C374" s="54" t="s">
        <v>1733</v>
      </c>
      <c r="D374" s="54" t="s">
        <v>1390</v>
      </c>
      <c r="E374" s="54" t="s">
        <v>1438</v>
      </c>
      <c r="F374" s="54">
        <v>0</v>
      </c>
      <c r="G374" s="54">
        <v>8</v>
      </c>
      <c r="H374" s="54">
        <v>233324</v>
      </c>
      <c r="I374" s="54" t="s">
        <v>1439</v>
      </c>
      <c r="J374" s="54">
        <v>233491</v>
      </c>
      <c r="K374" s="55" t="s">
        <v>1400</v>
      </c>
      <c r="L374" s="55" t="str">
        <f>VLOOKUP(C374,'[16]Trips&amp;Operators'!$C$1:$E$9999,3,FALSE)</f>
        <v>STEWART</v>
      </c>
      <c r="M374" s="56" t="s">
        <v>1401</v>
      </c>
      <c r="N374" s="55"/>
      <c r="O374" s="59" t="str">
        <f t="shared" si="5"/>
        <v>OMIT</v>
      </c>
    </row>
    <row r="375" spans="1:15" x14ac:dyDescent="0.25">
      <c r="A375" s="53">
        <v>42496.692349537036</v>
      </c>
      <c r="B375" s="54" t="s">
        <v>1701</v>
      </c>
      <c r="C375" s="54" t="s">
        <v>1734</v>
      </c>
      <c r="D375" s="54" t="s">
        <v>1390</v>
      </c>
      <c r="E375" s="54" t="s">
        <v>1438</v>
      </c>
      <c r="F375" s="54">
        <v>0</v>
      </c>
      <c r="G375" s="54">
        <v>24</v>
      </c>
      <c r="H375" s="54">
        <v>233442</v>
      </c>
      <c r="I375" s="54" t="s">
        <v>1439</v>
      </c>
      <c r="J375" s="54">
        <v>233491</v>
      </c>
      <c r="K375" s="55" t="s">
        <v>1400</v>
      </c>
      <c r="L375" s="55" t="str">
        <f>VLOOKUP(C375,'[16]Trips&amp;Operators'!$C$1:$E$9999,3,FALSE)</f>
        <v>ROCHA</v>
      </c>
      <c r="M375" s="56" t="s">
        <v>1401</v>
      </c>
      <c r="N375" s="55"/>
      <c r="O375" s="59" t="str">
        <f t="shared" si="5"/>
        <v>KEEP</v>
      </c>
    </row>
    <row r="376" spans="1:15" x14ac:dyDescent="0.25">
      <c r="A376" s="53">
        <v>42496.73332175926</v>
      </c>
      <c r="B376" s="54" t="s">
        <v>1403</v>
      </c>
      <c r="C376" s="54" t="s">
        <v>1735</v>
      </c>
      <c r="D376" s="54" t="s">
        <v>1390</v>
      </c>
      <c r="E376" s="54" t="s">
        <v>1438</v>
      </c>
      <c r="F376" s="54">
        <v>0</v>
      </c>
      <c r="G376" s="54">
        <v>20</v>
      </c>
      <c r="H376" s="54">
        <v>233461</v>
      </c>
      <c r="I376" s="54" t="s">
        <v>1439</v>
      </c>
      <c r="J376" s="54">
        <v>233491</v>
      </c>
      <c r="K376" s="55" t="s">
        <v>1400</v>
      </c>
      <c r="L376" s="55" t="str">
        <f>VLOOKUP(C376,'[16]Trips&amp;Operators'!$C$1:$E$9999,3,FALSE)</f>
        <v>BUTLER</v>
      </c>
      <c r="M376" s="56" t="s">
        <v>1401</v>
      </c>
      <c r="N376" s="55"/>
      <c r="O376" s="59" t="str">
        <f t="shared" si="5"/>
        <v>KEEP</v>
      </c>
    </row>
    <row r="377" spans="1:15" x14ac:dyDescent="0.25">
      <c r="A377" s="53">
        <v>42496.744201388887</v>
      </c>
      <c r="B377" s="54" t="s">
        <v>1480</v>
      </c>
      <c r="C377" s="54" t="s">
        <v>1736</v>
      </c>
      <c r="D377" s="54" t="s">
        <v>1390</v>
      </c>
      <c r="E377" s="54" t="s">
        <v>1438</v>
      </c>
      <c r="F377" s="54">
        <v>0</v>
      </c>
      <c r="G377" s="54">
        <v>9</v>
      </c>
      <c r="H377" s="54">
        <v>233320</v>
      </c>
      <c r="I377" s="54" t="s">
        <v>1439</v>
      </c>
      <c r="J377" s="54">
        <v>233491</v>
      </c>
      <c r="K377" s="55" t="s">
        <v>1400</v>
      </c>
      <c r="L377" s="55" t="str">
        <f>VLOOKUP(C377,'[16]Trips&amp;Operators'!$C$1:$E$9999,3,FALSE)</f>
        <v>NEWELL</v>
      </c>
      <c r="M377" s="56" t="s">
        <v>1401</v>
      </c>
      <c r="N377" s="55"/>
      <c r="O377" s="59" t="str">
        <f t="shared" si="5"/>
        <v>OMIT</v>
      </c>
    </row>
    <row r="378" spans="1:15" x14ac:dyDescent="0.25">
      <c r="A378" s="53">
        <v>42496.752025462964</v>
      </c>
      <c r="B378" s="54" t="s">
        <v>1548</v>
      </c>
      <c r="C378" s="54" t="s">
        <v>1737</v>
      </c>
      <c r="D378" s="54" t="s">
        <v>1390</v>
      </c>
      <c r="E378" s="54" t="s">
        <v>1438</v>
      </c>
      <c r="F378" s="54">
        <v>0</v>
      </c>
      <c r="G378" s="54">
        <v>5</v>
      </c>
      <c r="H378" s="54">
        <v>125</v>
      </c>
      <c r="I378" s="54" t="s">
        <v>1439</v>
      </c>
      <c r="J378" s="54">
        <v>1</v>
      </c>
      <c r="K378" s="55" t="s">
        <v>1393</v>
      </c>
      <c r="L378" s="55" t="str">
        <f>VLOOKUP(C378,'[16]Trips&amp;Operators'!$C$1:$E$9999,3,FALSE)</f>
        <v>SPECTOR</v>
      </c>
      <c r="M378" s="56" t="s">
        <v>1401</v>
      </c>
      <c r="N378" s="55"/>
      <c r="O378" s="59" t="str">
        <f t="shared" si="5"/>
        <v>OMIT</v>
      </c>
    </row>
    <row r="379" spans="1:15" x14ac:dyDescent="0.25">
      <c r="A379" s="53">
        <v>42496.754699074074</v>
      </c>
      <c r="B379" s="54" t="s">
        <v>1474</v>
      </c>
      <c r="C379" s="54" t="s">
        <v>1738</v>
      </c>
      <c r="D379" s="54" t="s">
        <v>1390</v>
      </c>
      <c r="E379" s="54" t="s">
        <v>1438</v>
      </c>
      <c r="F379" s="54">
        <v>0</v>
      </c>
      <c r="G379" s="54">
        <v>48</v>
      </c>
      <c r="H379" s="54">
        <v>233300</v>
      </c>
      <c r="I379" s="54" t="s">
        <v>1439</v>
      </c>
      <c r="J379" s="54">
        <v>233491</v>
      </c>
      <c r="K379" s="55" t="s">
        <v>1400</v>
      </c>
      <c r="L379" s="55" t="str">
        <f>VLOOKUP(C379,'[16]Trips&amp;Operators'!$C$1:$E$9999,3,FALSE)</f>
        <v>STEWART</v>
      </c>
      <c r="M379" s="56" t="s">
        <v>1401</v>
      </c>
      <c r="N379" s="55"/>
      <c r="O379" s="59" t="str">
        <f t="shared" si="5"/>
        <v>KEEP</v>
      </c>
    </row>
    <row r="380" spans="1:15" x14ac:dyDescent="0.25">
      <c r="A380" s="53">
        <v>42496.761770833335</v>
      </c>
      <c r="B380" s="54" t="s">
        <v>1413</v>
      </c>
      <c r="C380" s="54" t="s">
        <v>1739</v>
      </c>
      <c r="D380" s="54" t="s">
        <v>1390</v>
      </c>
      <c r="E380" s="54" t="s">
        <v>1438</v>
      </c>
      <c r="F380" s="54">
        <v>0</v>
      </c>
      <c r="G380" s="54">
        <v>77</v>
      </c>
      <c r="H380" s="54">
        <v>289</v>
      </c>
      <c r="I380" s="54" t="s">
        <v>1439</v>
      </c>
      <c r="J380" s="54">
        <v>1</v>
      </c>
      <c r="K380" s="55" t="s">
        <v>1393</v>
      </c>
      <c r="L380" s="55" t="str">
        <f>VLOOKUP(C380,'[16]Trips&amp;Operators'!$C$1:$E$9999,3,FALSE)</f>
        <v>LOZA</v>
      </c>
      <c r="M380" s="56" t="s">
        <v>1401</v>
      </c>
      <c r="N380" s="55"/>
      <c r="O380" s="59" t="str">
        <f t="shared" si="5"/>
        <v>KEEP</v>
      </c>
    </row>
    <row r="381" spans="1:15" x14ac:dyDescent="0.25">
      <c r="A381" s="53">
        <v>42496.76226851852</v>
      </c>
      <c r="B381" s="54" t="s">
        <v>1413</v>
      </c>
      <c r="C381" s="54" t="s">
        <v>1739</v>
      </c>
      <c r="D381" s="54" t="s">
        <v>1390</v>
      </c>
      <c r="E381" s="54" t="s">
        <v>1438</v>
      </c>
      <c r="F381" s="54">
        <v>0</v>
      </c>
      <c r="G381" s="54">
        <v>6</v>
      </c>
      <c r="H381" s="54">
        <v>207</v>
      </c>
      <c r="I381" s="54" t="s">
        <v>1439</v>
      </c>
      <c r="J381" s="54">
        <v>1</v>
      </c>
      <c r="K381" s="55" t="s">
        <v>1393</v>
      </c>
      <c r="L381" s="55" t="str">
        <f>VLOOKUP(C381,'[16]Trips&amp;Operators'!$C$1:$E$9999,3,FALSE)</f>
        <v>LOZA</v>
      </c>
      <c r="M381" s="56" t="s">
        <v>1401</v>
      </c>
      <c r="N381" s="55"/>
      <c r="O381" s="59" t="str">
        <f t="shared" si="5"/>
        <v>OMIT</v>
      </c>
    </row>
    <row r="382" spans="1:15" x14ac:dyDescent="0.25">
      <c r="A382" s="53">
        <v>42496.783321759256</v>
      </c>
      <c r="B382" s="54" t="s">
        <v>1476</v>
      </c>
      <c r="C382" s="54" t="s">
        <v>1740</v>
      </c>
      <c r="D382" s="54" t="s">
        <v>1390</v>
      </c>
      <c r="E382" s="54" t="s">
        <v>1438</v>
      </c>
      <c r="F382" s="54">
        <v>0</v>
      </c>
      <c r="G382" s="54">
        <v>5</v>
      </c>
      <c r="H382" s="54">
        <v>129</v>
      </c>
      <c r="I382" s="54" t="s">
        <v>1439</v>
      </c>
      <c r="J382" s="54">
        <v>1</v>
      </c>
      <c r="K382" s="55" t="s">
        <v>1393</v>
      </c>
      <c r="L382" s="55" t="str">
        <f>VLOOKUP(C382,'[16]Trips&amp;Operators'!$C$1:$E$9999,3,FALSE)</f>
        <v>NEWELL</v>
      </c>
      <c r="M382" s="56" t="s">
        <v>1401</v>
      </c>
      <c r="N382" s="55"/>
      <c r="O382" s="59" t="str">
        <f t="shared" si="5"/>
        <v>OMIT</v>
      </c>
    </row>
    <row r="383" spans="1:15" x14ac:dyDescent="0.25">
      <c r="A383" s="53">
        <v>42496.784837962965</v>
      </c>
      <c r="B383" s="54" t="s">
        <v>1552</v>
      </c>
      <c r="C383" s="54" t="s">
        <v>1741</v>
      </c>
      <c r="D383" s="54" t="s">
        <v>1390</v>
      </c>
      <c r="E383" s="54" t="s">
        <v>1438</v>
      </c>
      <c r="F383" s="54">
        <v>0</v>
      </c>
      <c r="G383" s="54">
        <v>6</v>
      </c>
      <c r="H383" s="54">
        <v>233397</v>
      </c>
      <c r="I383" s="54" t="s">
        <v>1439</v>
      </c>
      <c r="J383" s="54">
        <v>233491</v>
      </c>
      <c r="K383" s="55" t="s">
        <v>1400</v>
      </c>
      <c r="L383" s="55" t="str">
        <f>VLOOKUP(C383,'[16]Trips&amp;Operators'!$C$1:$E$9999,3,FALSE)</f>
        <v>HONTZ</v>
      </c>
      <c r="M383" s="56" t="s">
        <v>1401</v>
      </c>
      <c r="N383" s="55"/>
      <c r="O383" s="59" t="str">
        <f t="shared" si="5"/>
        <v>OMIT</v>
      </c>
    </row>
    <row r="384" spans="1:15" x14ac:dyDescent="0.25">
      <c r="A384" s="53">
        <v>42496.818032407406</v>
      </c>
      <c r="B384" s="54" t="s">
        <v>1480</v>
      </c>
      <c r="C384" s="54" t="s">
        <v>1742</v>
      </c>
      <c r="D384" s="54" t="s">
        <v>1390</v>
      </c>
      <c r="E384" s="54" t="s">
        <v>1438</v>
      </c>
      <c r="F384" s="54">
        <v>0</v>
      </c>
      <c r="G384" s="54">
        <v>9</v>
      </c>
      <c r="H384" s="54">
        <v>233336</v>
      </c>
      <c r="I384" s="54" t="s">
        <v>1439</v>
      </c>
      <c r="J384" s="54">
        <v>233491</v>
      </c>
      <c r="K384" s="55" t="s">
        <v>1400</v>
      </c>
      <c r="L384" s="55" t="str">
        <f>VLOOKUP(C384,'[16]Trips&amp;Operators'!$C$1:$E$9999,3,FALSE)</f>
        <v>GOLIGHTLY</v>
      </c>
      <c r="M384" s="56" t="s">
        <v>1401</v>
      </c>
      <c r="N384" s="55"/>
      <c r="O384" s="59" t="str">
        <f t="shared" si="5"/>
        <v>OMIT</v>
      </c>
    </row>
    <row r="385" spans="1:15" x14ac:dyDescent="0.25">
      <c r="A385" s="53">
        <v>42496.858287037037</v>
      </c>
      <c r="B385" s="54" t="s">
        <v>1552</v>
      </c>
      <c r="C385" s="54" t="s">
        <v>1743</v>
      </c>
      <c r="D385" s="54" t="s">
        <v>1390</v>
      </c>
      <c r="E385" s="54" t="s">
        <v>1438</v>
      </c>
      <c r="F385" s="54">
        <v>0</v>
      </c>
      <c r="G385" s="54">
        <v>3</v>
      </c>
      <c r="H385" s="54">
        <v>233418</v>
      </c>
      <c r="I385" s="54" t="s">
        <v>1439</v>
      </c>
      <c r="J385" s="54">
        <v>233491</v>
      </c>
      <c r="K385" s="55" t="s">
        <v>1400</v>
      </c>
      <c r="L385" s="55" t="str">
        <f>VLOOKUP(C385,'[16]Trips&amp;Operators'!$C$1:$E$9999,3,FALSE)</f>
        <v>HONTZ</v>
      </c>
      <c r="M385" s="56" t="s">
        <v>1401</v>
      </c>
      <c r="N385" s="55"/>
      <c r="O385" s="59" t="str">
        <f t="shared" si="5"/>
        <v>OMIT</v>
      </c>
    </row>
    <row r="386" spans="1:15" x14ac:dyDescent="0.25">
      <c r="A386" s="53">
        <v>42496.900578703702</v>
      </c>
      <c r="B386" s="54" t="s">
        <v>1480</v>
      </c>
      <c r="C386" s="54" t="s">
        <v>879</v>
      </c>
      <c r="D386" s="54" t="s">
        <v>1390</v>
      </c>
      <c r="E386" s="54" t="s">
        <v>1438</v>
      </c>
      <c r="F386" s="54">
        <v>0</v>
      </c>
      <c r="G386" s="54">
        <v>8</v>
      </c>
      <c r="H386" s="54">
        <v>233339</v>
      </c>
      <c r="I386" s="54" t="s">
        <v>1439</v>
      </c>
      <c r="J386" s="54">
        <v>233491</v>
      </c>
      <c r="K386" s="55" t="s">
        <v>1400</v>
      </c>
      <c r="L386" s="55" t="str">
        <f>VLOOKUP(C386,'[16]Trips&amp;Operators'!$C$1:$E$9999,3,FALSE)</f>
        <v>GOLIGHTLY</v>
      </c>
      <c r="M386" s="56" t="s">
        <v>1401</v>
      </c>
      <c r="N386" s="55"/>
      <c r="O386" s="59" t="str">
        <f t="shared" si="5"/>
        <v>OMIT</v>
      </c>
    </row>
    <row r="387" spans="1:15" x14ac:dyDescent="0.25">
      <c r="A387" s="53">
        <v>42496.901388888888</v>
      </c>
      <c r="B387" s="54" t="s">
        <v>1548</v>
      </c>
      <c r="C387" s="54" t="s">
        <v>1744</v>
      </c>
      <c r="D387" s="54" t="s">
        <v>1390</v>
      </c>
      <c r="E387" s="54" t="s">
        <v>1438</v>
      </c>
      <c r="F387" s="54">
        <v>0</v>
      </c>
      <c r="G387" s="54">
        <v>5</v>
      </c>
      <c r="H387" s="54">
        <v>123</v>
      </c>
      <c r="I387" s="54" t="s">
        <v>1439</v>
      </c>
      <c r="J387" s="54">
        <v>1</v>
      </c>
      <c r="K387" s="55" t="s">
        <v>1393</v>
      </c>
      <c r="L387" s="55" t="str">
        <f>VLOOKUP(C387,'[16]Trips&amp;Operators'!$C$1:$E$9999,3,FALSE)</f>
        <v>HONTZ</v>
      </c>
      <c r="M387" s="56" t="s">
        <v>1401</v>
      </c>
      <c r="N387" s="55"/>
      <c r="O387" s="59" t="str">
        <f t="shared" ref="O387:O450" si="6">IF(AND(E387="TRACK WARRANT AUTHORITY",G387&lt;10),"OMIT","KEEP")</f>
        <v>OMIT</v>
      </c>
    </row>
    <row r="388" spans="1:15" x14ac:dyDescent="0.25">
      <c r="A388" s="53">
        <v>42496.941493055558</v>
      </c>
      <c r="B388" s="54" t="s">
        <v>1552</v>
      </c>
      <c r="C388" s="54" t="s">
        <v>1745</v>
      </c>
      <c r="D388" s="54" t="s">
        <v>1390</v>
      </c>
      <c r="E388" s="54" t="s">
        <v>1438</v>
      </c>
      <c r="F388" s="54">
        <v>0</v>
      </c>
      <c r="G388" s="54">
        <v>6</v>
      </c>
      <c r="H388" s="54">
        <v>233402</v>
      </c>
      <c r="I388" s="54" t="s">
        <v>1439</v>
      </c>
      <c r="J388" s="54">
        <v>233491</v>
      </c>
      <c r="K388" s="55" t="s">
        <v>1400</v>
      </c>
      <c r="L388" s="55" t="str">
        <f>VLOOKUP(C388,'[16]Trips&amp;Operators'!$C$1:$E$9999,3,FALSE)</f>
        <v>HONTZ</v>
      </c>
      <c r="M388" s="56" t="s">
        <v>1401</v>
      </c>
      <c r="N388" s="55"/>
      <c r="O388" s="59" t="str">
        <f t="shared" si="6"/>
        <v>OMIT</v>
      </c>
    </row>
    <row r="389" spans="1:15" x14ac:dyDescent="0.25">
      <c r="A389" s="53">
        <v>42496.962094907409</v>
      </c>
      <c r="B389" s="54" t="s">
        <v>1411</v>
      </c>
      <c r="C389" s="54" t="s">
        <v>1746</v>
      </c>
      <c r="D389" s="54" t="s">
        <v>1390</v>
      </c>
      <c r="E389" s="54" t="s">
        <v>1438</v>
      </c>
      <c r="F389" s="54">
        <v>0</v>
      </c>
      <c r="G389" s="54">
        <v>8</v>
      </c>
      <c r="H389" s="54">
        <v>129</v>
      </c>
      <c r="I389" s="54" t="s">
        <v>1439</v>
      </c>
      <c r="J389" s="54">
        <v>1</v>
      </c>
      <c r="K389" s="55" t="s">
        <v>1393</v>
      </c>
      <c r="L389" s="55" t="str">
        <f>VLOOKUP(C389,'[16]Trips&amp;Operators'!$C$1:$E$9999,3,FALSE)</f>
        <v>REBOLETTI</v>
      </c>
      <c r="M389" s="56" t="s">
        <v>1401</v>
      </c>
      <c r="N389" s="55"/>
      <c r="O389" s="59" t="str">
        <f t="shared" si="6"/>
        <v>OMIT</v>
      </c>
    </row>
    <row r="390" spans="1:15" x14ac:dyDescent="0.25">
      <c r="A390" s="53">
        <v>42496.982812499999</v>
      </c>
      <c r="B390" s="54" t="s">
        <v>1548</v>
      </c>
      <c r="C390" s="54" t="s">
        <v>1747</v>
      </c>
      <c r="D390" s="54" t="s">
        <v>1390</v>
      </c>
      <c r="E390" s="54" t="s">
        <v>1438</v>
      </c>
      <c r="F390" s="54">
        <v>0</v>
      </c>
      <c r="G390" s="54">
        <v>9</v>
      </c>
      <c r="H390" s="54">
        <v>121</v>
      </c>
      <c r="I390" s="54" t="s">
        <v>1439</v>
      </c>
      <c r="J390" s="54">
        <v>1</v>
      </c>
      <c r="K390" s="55" t="s">
        <v>1393</v>
      </c>
      <c r="L390" s="55" t="str">
        <f>VLOOKUP(C390,'[16]Trips&amp;Operators'!$C$1:$E$9999,3,FALSE)</f>
        <v>HONTZ</v>
      </c>
      <c r="M390" s="56" t="s">
        <v>1401</v>
      </c>
      <c r="N390" s="55"/>
      <c r="O390" s="59" t="str">
        <f t="shared" si="6"/>
        <v>OMIT</v>
      </c>
    </row>
    <row r="391" spans="1:15" x14ac:dyDescent="0.25">
      <c r="A391" s="53">
        <v>42496.984224537038</v>
      </c>
      <c r="B391" s="54" t="s">
        <v>1480</v>
      </c>
      <c r="C391" s="54" t="s">
        <v>1711</v>
      </c>
      <c r="D391" s="54" t="s">
        <v>1390</v>
      </c>
      <c r="E391" s="54" t="s">
        <v>1438</v>
      </c>
      <c r="F391" s="54">
        <v>0</v>
      </c>
      <c r="G391" s="54">
        <v>9</v>
      </c>
      <c r="H391" s="54">
        <v>233342</v>
      </c>
      <c r="I391" s="54" t="s">
        <v>1439</v>
      </c>
      <c r="J391" s="54">
        <v>233491</v>
      </c>
      <c r="K391" s="55" t="s">
        <v>1400</v>
      </c>
      <c r="L391" s="55" t="str">
        <f>VLOOKUP(C391,'[16]Trips&amp;Operators'!$C$1:$E$9999,3,FALSE)</f>
        <v>GOLIGHTLY</v>
      </c>
      <c r="M391" s="56" t="s">
        <v>1401</v>
      </c>
      <c r="N391" s="55"/>
      <c r="O391" s="59" t="str">
        <f t="shared" si="6"/>
        <v>OMIT</v>
      </c>
    </row>
    <row r="392" spans="1:15" x14ac:dyDescent="0.25">
      <c r="A392" s="53">
        <v>42497.025034722225</v>
      </c>
      <c r="B392" s="54" t="s">
        <v>1552</v>
      </c>
      <c r="C392" s="54" t="s">
        <v>1748</v>
      </c>
      <c r="D392" s="54" t="s">
        <v>1390</v>
      </c>
      <c r="E392" s="54" t="s">
        <v>1438</v>
      </c>
      <c r="F392" s="54">
        <v>0</v>
      </c>
      <c r="G392" s="54">
        <v>9</v>
      </c>
      <c r="H392" s="54">
        <v>233417</v>
      </c>
      <c r="I392" s="54" t="s">
        <v>1439</v>
      </c>
      <c r="J392" s="54">
        <v>233491</v>
      </c>
      <c r="K392" s="55" t="s">
        <v>1400</v>
      </c>
      <c r="L392" s="55" t="str">
        <f>VLOOKUP(C392,'[16]Trips&amp;Operators'!$C$1:$E$9999,3,FALSE)</f>
        <v>HONTZ</v>
      </c>
      <c r="M392" s="56" t="s">
        <v>1401</v>
      </c>
      <c r="N392" s="55"/>
      <c r="O392" s="59" t="str">
        <f t="shared" si="6"/>
        <v>OMIT</v>
      </c>
    </row>
    <row r="393" spans="1:15" x14ac:dyDescent="0.25">
      <c r="A393" s="53">
        <v>42497.309664351851</v>
      </c>
      <c r="B393" s="54" t="s">
        <v>1411</v>
      </c>
      <c r="C393" s="54" t="s">
        <v>80</v>
      </c>
      <c r="D393" s="54" t="s">
        <v>1390</v>
      </c>
      <c r="E393" s="54" t="s">
        <v>1391</v>
      </c>
      <c r="F393" s="54">
        <v>790</v>
      </c>
      <c r="G393" s="54">
        <v>30</v>
      </c>
      <c r="H393" s="54">
        <v>36736</v>
      </c>
      <c r="I393" s="54" t="s">
        <v>1392</v>
      </c>
      <c r="J393" s="54">
        <v>68497</v>
      </c>
      <c r="K393" s="55" t="s">
        <v>1393</v>
      </c>
      <c r="L393" s="55" t="str">
        <f>VLOOKUP(C393,'[17]Trips&amp;Operators'!$C$1:$E$9999,3,FALSE)</f>
        <v>MALAVE</v>
      </c>
      <c r="M393" s="56" t="s">
        <v>1394</v>
      </c>
      <c r="N393" s="55" t="s">
        <v>111</v>
      </c>
      <c r="O393" s="59" t="str">
        <f t="shared" si="6"/>
        <v>KEEP</v>
      </c>
    </row>
    <row r="394" spans="1:15" x14ac:dyDescent="0.25">
      <c r="A394" s="53">
        <v>42497.613703703704</v>
      </c>
      <c r="B394" s="54" t="s">
        <v>1537</v>
      </c>
      <c r="C394" s="54" t="s">
        <v>82</v>
      </c>
      <c r="D394" s="54" t="s">
        <v>1390</v>
      </c>
      <c r="E394" s="54" t="s">
        <v>1391</v>
      </c>
      <c r="F394" s="54">
        <v>790</v>
      </c>
      <c r="G394" s="54">
        <v>186</v>
      </c>
      <c r="H394" s="54">
        <v>28018</v>
      </c>
      <c r="I394" s="54" t="s">
        <v>1392</v>
      </c>
      <c r="J394" s="54">
        <v>68497</v>
      </c>
      <c r="K394" s="55" t="s">
        <v>1393</v>
      </c>
      <c r="L394" s="55" t="str">
        <f>VLOOKUP(C394,'[17]Trips&amp;Operators'!$C$1:$E$9999,3,FALSE)</f>
        <v>BUTLER</v>
      </c>
      <c r="M394" s="56" t="s">
        <v>1394</v>
      </c>
      <c r="N394" s="55" t="s">
        <v>111</v>
      </c>
      <c r="O394" s="59" t="str">
        <f t="shared" si="6"/>
        <v>KEEP</v>
      </c>
    </row>
    <row r="395" spans="1:15" x14ac:dyDescent="0.25">
      <c r="A395" s="53">
        <v>42497.199837962966</v>
      </c>
      <c r="B395" s="54" t="s">
        <v>1425</v>
      </c>
      <c r="C395" s="54" t="s">
        <v>1749</v>
      </c>
      <c r="D395" s="54" t="s">
        <v>1390</v>
      </c>
      <c r="E395" s="54" t="s">
        <v>1405</v>
      </c>
      <c r="F395" s="54">
        <v>450</v>
      </c>
      <c r="G395" s="54">
        <v>452</v>
      </c>
      <c r="H395" s="54">
        <v>191296</v>
      </c>
      <c r="I395" s="54" t="s">
        <v>1392</v>
      </c>
      <c r="J395" s="54">
        <v>191108</v>
      </c>
      <c r="K395" s="55" t="s">
        <v>1393</v>
      </c>
      <c r="L395" s="55" t="str">
        <f>VLOOKUP(C395,'[17]Trips&amp;Operators'!$C$1:$E$9999,3,FALSE)</f>
        <v>STURGEON</v>
      </c>
      <c r="M395" s="56" t="s">
        <v>1401</v>
      </c>
      <c r="N395" s="55"/>
      <c r="O395" s="59" t="str">
        <f t="shared" si="6"/>
        <v>KEEP</v>
      </c>
    </row>
    <row r="396" spans="1:15" x14ac:dyDescent="0.25">
      <c r="A396" s="53">
        <v>42497.259444444448</v>
      </c>
      <c r="B396" s="54" t="s">
        <v>1511</v>
      </c>
      <c r="C396" s="54" t="s">
        <v>1750</v>
      </c>
      <c r="D396" s="54" t="s">
        <v>1407</v>
      </c>
      <c r="E396" s="54" t="s">
        <v>1405</v>
      </c>
      <c r="F396" s="54">
        <v>350</v>
      </c>
      <c r="G396" s="54">
        <v>401</v>
      </c>
      <c r="H396" s="54">
        <v>224534</v>
      </c>
      <c r="I396" s="54" t="s">
        <v>1392</v>
      </c>
      <c r="J396" s="54">
        <v>232107</v>
      </c>
      <c r="K396" s="55" t="s">
        <v>1393</v>
      </c>
      <c r="L396" s="55" t="str">
        <f>VLOOKUP(C396,'[17]Trips&amp;Operators'!$C$1:$E$9999,3,FALSE)</f>
        <v>LEVIN</v>
      </c>
      <c r="M396" s="56" t="s">
        <v>1401</v>
      </c>
      <c r="N396" s="55"/>
      <c r="O396" s="59" t="str">
        <f t="shared" si="6"/>
        <v>KEEP</v>
      </c>
    </row>
    <row r="397" spans="1:15" x14ac:dyDescent="0.25">
      <c r="A397" s="53">
        <v>42497.273344907408</v>
      </c>
      <c r="B397" s="54" t="s">
        <v>1448</v>
      </c>
      <c r="C397" s="54" t="s">
        <v>1751</v>
      </c>
      <c r="D397" s="54" t="s">
        <v>1407</v>
      </c>
      <c r="E397" s="54" t="s">
        <v>1405</v>
      </c>
      <c r="F397" s="54">
        <v>600</v>
      </c>
      <c r="G397" s="54">
        <v>654</v>
      </c>
      <c r="H397" s="54">
        <v>184222</v>
      </c>
      <c r="I397" s="54" t="s">
        <v>1392</v>
      </c>
      <c r="J397" s="54">
        <v>190834</v>
      </c>
      <c r="K397" s="55" t="s">
        <v>1393</v>
      </c>
      <c r="L397" s="55" t="str">
        <f>VLOOKUP(C397,'[17]Trips&amp;Operators'!$C$1:$E$9999,3,FALSE)</f>
        <v>STARKS</v>
      </c>
      <c r="M397" s="56" t="s">
        <v>1401</v>
      </c>
      <c r="N397" s="55"/>
      <c r="O397" s="59" t="str">
        <f t="shared" si="6"/>
        <v>KEEP</v>
      </c>
    </row>
    <row r="398" spans="1:15" x14ac:dyDescent="0.25">
      <c r="A398" s="53">
        <v>42497.466469907406</v>
      </c>
      <c r="B398" s="54" t="s">
        <v>1411</v>
      </c>
      <c r="C398" s="54" t="s">
        <v>1752</v>
      </c>
      <c r="D398" s="54" t="s">
        <v>1407</v>
      </c>
      <c r="E398" s="54" t="s">
        <v>1405</v>
      </c>
      <c r="F398" s="54">
        <v>400</v>
      </c>
      <c r="G398" s="54">
        <v>450</v>
      </c>
      <c r="H398" s="54">
        <v>116873</v>
      </c>
      <c r="I398" s="54" t="s">
        <v>1392</v>
      </c>
      <c r="J398" s="54">
        <v>119716</v>
      </c>
      <c r="K398" s="55" t="s">
        <v>1393</v>
      </c>
      <c r="L398" s="55" t="str">
        <f>VLOOKUP(C398,'[17]Trips&amp;Operators'!$C$1:$E$9999,3,FALSE)</f>
        <v>MALAVE</v>
      </c>
      <c r="M398" s="56" t="s">
        <v>1401</v>
      </c>
      <c r="N398" s="55"/>
      <c r="O398" s="59" t="str">
        <f t="shared" si="6"/>
        <v>KEEP</v>
      </c>
    </row>
    <row r="399" spans="1:15" x14ac:dyDescent="0.25">
      <c r="A399" s="53">
        <v>42497.467974537038</v>
      </c>
      <c r="B399" s="54" t="s">
        <v>1548</v>
      </c>
      <c r="C399" s="54" t="s">
        <v>1753</v>
      </c>
      <c r="D399" s="54" t="s">
        <v>1390</v>
      </c>
      <c r="E399" s="54" t="s">
        <v>1405</v>
      </c>
      <c r="F399" s="54">
        <v>450</v>
      </c>
      <c r="G399" s="54">
        <v>455</v>
      </c>
      <c r="H399" s="54">
        <v>17330</v>
      </c>
      <c r="I399" s="54" t="s">
        <v>1392</v>
      </c>
      <c r="J399" s="54">
        <v>15167</v>
      </c>
      <c r="K399" s="55" t="s">
        <v>1393</v>
      </c>
      <c r="L399" s="55" t="str">
        <f>VLOOKUP(C399,'[17]Trips&amp;Operators'!$C$1:$E$9999,3,FALSE)</f>
        <v>SANTIZO</v>
      </c>
      <c r="M399" s="56" t="s">
        <v>1401</v>
      </c>
      <c r="N399" s="55"/>
      <c r="O399" s="59" t="str">
        <f t="shared" si="6"/>
        <v>KEEP</v>
      </c>
    </row>
    <row r="400" spans="1:15" x14ac:dyDescent="0.25">
      <c r="A400" s="53">
        <v>42497.475648148145</v>
      </c>
      <c r="B400" s="54" t="s">
        <v>1411</v>
      </c>
      <c r="C400" s="54" t="s">
        <v>1752</v>
      </c>
      <c r="D400" s="54" t="s">
        <v>1390</v>
      </c>
      <c r="E400" s="54" t="s">
        <v>1405</v>
      </c>
      <c r="F400" s="54">
        <v>200</v>
      </c>
      <c r="G400" s="54">
        <v>177</v>
      </c>
      <c r="H400" s="54">
        <v>30582</v>
      </c>
      <c r="I400" s="54" t="s">
        <v>1392</v>
      </c>
      <c r="J400" s="54">
        <v>30562</v>
      </c>
      <c r="K400" s="55" t="s">
        <v>1393</v>
      </c>
      <c r="L400" s="55" t="str">
        <f>VLOOKUP(C400,'[17]Trips&amp;Operators'!$C$1:$E$9999,3,FALSE)</f>
        <v>MALAVE</v>
      </c>
      <c r="M400" s="56" t="s">
        <v>1401</v>
      </c>
      <c r="N400" s="55"/>
      <c r="O400" s="59" t="str">
        <f t="shared" si="6"/>
        <v>KEEP</v>
      </c>
    </row>
    <row r="401" spans="1:15" x14ac:dyDescent="0.25">
      <c r="A401" s="53">
        <v>42497.935752314814</v>
      </c>
      <c r="B401" s="54" t="s">
        <v>1411</v>
      </c>
      <c r="C401" s="54" t="s">
        <v>1754</v>
      </c>
      <c r="D401" s="54" t="s">
        <v>1390</v>
      </c>
      <c r="E401" s="54" t="s">
        <v>1405</v>
      </c>
      <c r="F401" s="54">
        <v>300</v>
      </c>
      <c r="G401" s="54">
        <v>354</v>
      </c>
      <c r="H401" s="54">
        <v>22464</v>
      </c>
      <c r="I401" s="54" t="s">
        <v>1392</v>
      </c>
      <c r="J401" s="54">
        <v>21848</v>
      </c>
      <c r="K401" s="55" t="s">
        <v>1393</v>
      </c>
      <c r="L401" s="55" t="str">
        <f>VLOOKUP(C401,'[17]Trips&amp;Operators'!$C$1:$E$9999,3,FALSE)</f>
        <v>GOLIGHTLY</v>
      </c>
      <c r="M401" s="56" t="s">
        <v>1401</v>
      </c>
      <c r="N401" s="55"/>
      <c r="O401" s="59" t="str">
        <f t="shared" si="6"/>
        <v>KEEP</v>
      </c>
    </row>
    <row r="402" spans="1:15" x14ac:dyDescent="0.25">
      <c r="A402" s="53">
        <v>42497.21502314815</v>
      </c>
      <c r="B402" s="54" t="s">
        <v>1546</v>
      </c>
      <c r="C402" s="54" t="s">
        <v>74</v>
      </c>
      <c r="D402" s="54" t="s">
        <v>1407</v>
      </c>
      <c r="E402" s="54" t="s">
        <v>1422</v>
      </c>
      <c r="F402" s="54">
        <v>0</v>
      </c>
      <c r="G402" s="54">
        <v>218</v>
      </c>
      <c r="H402" s="54">
        <v>36823</v>
      </c>
      <c r="I402" s="54" t="s">
        <v>1423</v>
      </c>
      <c r="J402" s="54">
        <v>36645</v>
      </c>
      <c r="K402" s="55" t="s">
        <v>1400</v>
      </c>
      <c r="L402" s="55" t="str">
        <f>VLOOKUP(C402,'[17]Trips&amp;Operators'!$C$1:$E$9999,3,FALSE)</f>
        <v>GEBRETEKLE</v>
      </c>
      <c r="M402" s="56" t="s">
        <v>1394</v>
      </c>
      <c r="N402" s="55" t="s">
        <v>1713</v>
      </c>
      <c r="O402" s="59" t="str">
        <f t="shared" si="6"/>
        <v>KEEP</v>
      </c>
    </row>
    <row r="403" spans="1:15" x14ac:dyDescent="0.25">
      <c r="A403" s="53">
        <v>42497.506666666668</v>
      </c>
      <c r="B403" s="54" t="s">
        <v>1425</v>
      </c>
      <c r="C403" s="54" t="s">
        <v>1755</v>
      </c>
      <c r="D403" s="54" t="s">
        <v>1390</v>
      </c>
      <c r="E403" s="54" t="s">
        <v>1422</v>
      </c>
      <c r="F403" s="54">
        <v>0</v>
      </c>
      <c r="G403" s="54">
        <v>399</v>
      </c>
      <c r="H403" s="54">
        <v>130583</v>
      </c>
      <c r="I403" s="54" t="s">
        <v>1423</v>
      </c>
      <c r="J403" s="54">
        <v>127587</v>
      </c>
      <c r="K403" s="55" t="s">
        <v>1393</v>
      </c>
      <c r="L403" s="55" t="str">
        <f>VLOOKUP(C403,'[17]Trips&amp;Operators'!$C$1:$E$9999,3,FALSE)</f>
        <v>STARKS</v>
      </c>
      <c r="M403" s="56" t="s">
        <v>1401</v>
      </c>
      <c r="N403" s="55" t="s">
        <v>1564</v>
      </c>
      <c r="O403" s="59" t="str">
        <f t="shared" si="6"/>
        <v>KEEP</v>
      </c>
    </row>
    <row r="404" spans="1:15" x14ac:dyDescent="0.25">
      <c r="A404" s="53">
        <v>42497.778819444444</v>
      </c>
      <c r="B404" s="54" t="s">
        <v>1408</v>
      </c>
      <c r="C404" s="54" t="s">
        <v>1756</v>
      </c>
      <c r="D404" s="54" t="s">
        <v>1390</v>
      </c>
      <c r="E404" s="54" t="s">
        <v>1422</v>
      </c>
      <c r="F404" s="54">
        <v>0</v>
      </c>
      <c r="G404" s="54">
        <v>309</v>
      </c>
      <c r="H404" s="54">
        <v>22149</v>
      </c>
      <c r="I404" s="54" t="s">
        <v>1423</v>
      </c>
      <c r="J404" s="54">
        <v>20632</v>
      </c>
      <c r="K404" s="55" t="s">
        <v>1393</v>
      </c>
      <c r="L404" s="55" t="str">
        <f>VLOOKUP(C404,'[17]Trips&amp;Operators'!$C$1:$E$9999,3,FALSE)</f>
        <v>BUTLER</v>
      </c>
      <c r="M404" s="56" t="s">
        <v>1394</v>
      </c>
      <c r="N404" s="55" t="s">
        <v>1757</v>
      </c>
      <c r="O404" s="59" t="str">
        <f t="shared" si="6"/>
        <v>KEEP</v>
      </c>
    </row>
    <row r="405" spans="1:15" x14ac:dyDescent="0.25">
      <c r="A405" s="53">
        <v>42497.161631944444</v>
      </c>
      <c r="B405" s="54" t="s">
        <v>1546</v>
      </c>
      <c r="C405" s="54" t="s">
        <v>1758</v>
      </c>
      <c r="D405" s="54" t="s">
        <v>1390</v>
      </c>
      <c r="E405" s="54" t="s">
        <v>1438</v>
      </c>
      <c r="F405" s="54">
        <v>0</v>
      </c>
      <c r="G405" s="54">
        <v>7</v>
      </c>
      <c r="H405" s="54">
        <v>233351</v>
      </c>
      <c r="I405" s="54" t="s">
        <v>1439</v>
      </c>
      <c r="J405" s="54">
        <v>233491</v>
      </c>
      <c r="K405" s="55" t="s">
        <v>1400</v>
      </c>
      <c r="L405" s="55" t="str">
        <f>VLOOKUP(C405,'[17]Trips&amp;Operators'!$C$1:$E$9999,3,FALSE)</f>
        <v>LEVIN</v>
      </c>
      <c r="M405" s="56" t="s">
        <v>1401</v>
      </c>
      <c r="N405" s="55"/>
      <c r="O405" s="59" t="str">
        <f t="shared" si="6"/>
        <v>OMIT</v>
      </c>
    </row>
    <row r="406" spans="1:15" x14ac:dyDescent="0.25">
      <c r="A406" s="53">
        <v>42497.222812499997</v>
      </c>
      <c r="B406" s="54" t="s">
        <v>1428</v>
      </c>
      <c r="C406" s="54" t="s">
        <v>1759</v>
      </c>
      <c r="D406" s="54" t="s">
        <v>1390</v>
      </c>
      <c r="E406" s="54" t="s">
        <v>1438</v>
      </c>
      <c r="F406" s="54">
        <v>0</v>
      </c>
      <c r="G406" s="54">
        <v>7</v>
      </c>
      <c r="H406" s="54">
        <v>233344</v>
      </c>
      <c r="I406" s="54" t="s">
        <v>1439</v>
      </c>
      <c r="J406" s="54">
        <v>233491</v>
      </c>
      <c r="K406" s="55" t="s">
        <v>1400</v>
      </c>
      <c r="L406" s="55" t="str">
        <f>VLOOKUP(C406,'[17]Trips&amp;Operators'!$C$1:$E$9999,3,FALSE)</f>
        <v>MALAVE</v>
      </c>
      <c r="M406" s="56" t="s">
        <v>1401</v>
      </c>
      <c r="N406" s="55"/>
      <c r="O406" s="59" t="str">
        <f t="shared" si="6"/>
        <v>OMIT</v>
      </c>
    </row>
    <row r="407" spans="1:15" x14ac:dyDescent="0.25">
      <c r="A407" s="53">
        <v>42497.262187499997</v>
      </c>
      <c r="B407" s="54" t="s">
        <v>1411</v>
      </c>
      <c r="C407" s="54" t="s">
        <v>1760</v>
      </c>
      <c r="D407" s="54" t="s">
        <v>1390</v>
      </c>
      <c r="E407" s="54" t="s">
        <v>1438</v>
      </c>
      <c r="F407" s="54">
        <v>0</v>
      </c>
      <c r="G407" s="54">
        <v>3</v>
      </c>
      <c r="H407" s="54">
        <v>121</v>
      </c>
      <c r="I407" s="54" t="s">
        <v>1439</v>
      </c>
      <c r="J407" s="54">
        <v>1</v>
      </c>
      <c r="K407" s="55" t="s">
        <v>1393</v>
      </c>
      <c r="L407" s="55" t="str">
        <f>VLOOKUP(C407,'[17]Trips&amp;Operators'!$C$1:$E$9999,3,FALSE)</f>
        <v>MALAVE</v>
      </c>
      <c r="M407" s="56" t="s">
        <v>1401</v>
      </c>
      <c r="N407" s="55"/>
      <c r="O407" s="59" t="str">
        <f t="shared" si="6"/>
        <v>OMIT</v>
      </c>
    </row>
    <row r="408" spans="1:15" x14ac:dyDescent="0.25">
      <c r="A408" s="53">
        <v>42497.295254629629</v>
      </c>
      <c r="B408" s="54" t="s">
        <v>1428</v>
      </c>
      <c r="C408" s="54" t="s">
        <v>1761</v>
      </c>
      <c r="D408" s="54" t="s">
        <v>1390</v>
      </c>
      <c r="E408" s="54" t="s">
        <v>1438</v>
      </c>
      <c r="F408" s="54">
        <v>0</v>
      </c>
      <c r="G408" s="54">
        <v>5</v>
      </c>
      <c r="H408" s="54">
        <v>233316</v>
      </c>
      <c r="I408" s="54" t="s">
        <v>1439</v>
      </c>
      <c r="J408" s="54">
        <v>233491</v>
      </c>
      <c r="K408" s="55" t="s">
        <v>1400</v>
      </c>
      <c r="L408" s="55" t="str">
        <f>VLOOKUP(C408,'[17]Trips&amp;Operators'!$C$1:$E$9999,3,FALSE)</f>
        <v>MALAVE</v>
      </c>
      <c r="M408" s="56" t="s">
        <v>1401</v>
      </c>
      <c r="N408" s="55"/>
      <c r="O408" s="59" t="str">
        <f t="shared" si="6"/>
        <v>OMIT</v>
      </c>
    </row>
    <row r="409" spans="1:15" x14ac:dyDescent="0.25">
      <c r="A409" s="53">
        <v>42497.305960648147</v>
      </c>
      <c r="B409" s="54" t="s">
        <v>1546</v>
      </c>
      <c r="C409" s="54" t="s">
        <v>74</v>
      </c>
      <c r="D409" s="54" t="s">
        <v>1390</v>
      </c>
      <c r="E409" s="54" t="s">
        <v>1438</v>
      </c>
      <c r="F409" s="54">
        <v>0</v>
      </c>
      <c r="G409" s="54">
        <v>4</v>
      </c>
      <c r="H409" s="54">
        <v>233338</v>
      </c>
      <c r="I409" s="54" t="s">
        <v>1439</v>
      </c>
      <c r="J409" s="54">
        <v>233491</v>
      </c>
      <c r="K409" s="55" t="s">
        <v>1400</v>
      </c>
      <c r="L409" s="55" t="str">
        <f>VLOOKUP(C409,'[17]Trips&amp;Operators'!$C$1:$E$9999,3,FALSE)</f>
        <v>GEBRETEKLE</v>
      </c>
      <c r="M409" s="56" t="s">
        <v>1401</v>
      </c>
      <c r="N409" s="55"/>
      <c r="O409" s="59" t="str">
        <f t="shared" si="6"/>
        <v>OMIT</v>
      </c>
    </row>
    <row r="410" spans="1:15" x14ac:dyDescent="0.25">
      <c r="A410" s="53">
        <v>42497.327916666669</v>
      </c>
      <c r="B410" s="54" t="s">
        <v>1420</v>
      </c>
      <c r="C410" s="54" t="s">
        <v>1762</v>
      </c>
      <c r="D410" s="54" t="s">
        <v>1390</v>
      </c>
      <c r="E410" s="54" t="s">
        <v>1438</v>
      </c>
      <c r="F410" s="54">
        <v>0</v>
      </c>
      <c r="G410" s="54">
        <v>37</v>
      </c>
      <c r="H410" s="54">
        <v>233342</v>
      </c>
      <c r="I410" s="54" t="s">
        <v>1439</v>
      </c>
      <c r="J410" s="54">
        <v>233491</v>
      </c>
      <c r="K410" s="55" t="s">
        <v>1400</v>
      </c>
      <c r="L410" s="55" t="str">
        <f>VLOOKUP(C410,'[17]Trips&amp;Operators'!$C$1:$E$9999,3,FALSE)</f>
        <v>STARKS</v>
      </c>
      <c r="M410" s="56" t="s">
        <v>1401</v>
      </c>
      <c r="N410" s="55"/>
      <c r="O410" s="59" t="str">
        <f t="shared" si="6"/>
        <v>KEEP</v>
      </c>
    </row>
    <row r="411" spans="1:15" x14ac:dyDescent="0.25">
      <c r="A411" s="53">
        <v>42497.397592592592</v>
      </c>
      <c r="B411" s="54" t="s">
        <v>1548</v>
      </c>
      <c r="C411" s="54" t="s">
        <v>1763</v>
      </c>
      <c r="D411" s="54" t="s">
        <v>1390</v>
      </c>
      <c r="E411" s="54" t="s">
        <v>1438</v>
      </c>
      <c r="F411" s="54">
        <v>0</v>
      </c>
      <c r="G411" s="54">
        <v>45</v>
      </c>
      <c r="H411" s="54">
        <v>145</v>
      </c>
      <c r="I411" s="54" t="s">
        <v>1439</v>
      </c>
      <c r="J411" s="54">
        <v>1</v>
      </c>
      <c r="K411" s="55" t="s">
        <v>1393</v>
      </c>
      <c r="L411" s="55" t="str">
        <f>VLOOKUP(C411,'[17]Trips&amp;Operators'!$C$1:$E$9999,3,FALSE)</f>
        <v>SANTIZO</v>
      </c>
      <c r="M411" s="56" t="s">
        <v>1401</v>
      </c>
      <c r="N411" s="55"/>
      <c r="O411" s="59" t="str">
        <f t="shared" si="6"/>
        <v>KEEP</v>
      </c>
    </row>
    <row r="412" spans="1:15" x14ac:dyDescent="0.25">
      <c r="A412" s="53">
        <v>42497.409224537034</v>
      </c>
      <c r="B412" s="54" t="s">
        <v>1411</v>
      </c>
      <c r="C412" s="54" t="s">
        <v>78</v>
      </c>
      <c r="D412" s="54" t="s">
        <v>1390</v>
      </c>
      <c r="E412" s="54" t="s">
        <v>1438</v>
      </c>
      <c r="F412" s="54">
        <v>0</v>
      </c>
      <c r="G412" s="54">
        <v>5</v>
      </c>
      <c r="H412" s="54">
        <v>121</v>
      </c>
      <c r="I412" s="54" t="s">
        <v>1439</v>
      </c>
      <c r="J412" s="54">
        <v>1</v>
      </c>
      <c r="K412" s="55" t="s">
        <v>1393</v>
      </c>
      <c r="L412" s="55" t="str">
        <f>VLOOKUP(C412,'[17]Trips&amp;Operators'!$C$1:$E$9999,3,FALSE)</f>
        <v>MALAVE</v>
      </c>
      <c r="M412" s="56" t="s">
        <v>1401</v>
      </c>
      <c r="N412" s="55"/>
      <c r="O412" s="59" t="str">
        <f t="shared" si="6"/>
        <v>OMIT</v>
      </c>
    </row>
    <row r="413" spans="1:15" x14ac:dyDescent="0.25">
      <c r="A413" s="53">
        <v>42497.47146990741</v>
      </c>
      <c r="B413" s="54" t="s">
        <v>1548</v>
      </c>
      <c r="C413" s="54" t="s">
        <v>1753</v>
      </c>
      <c r="D413" s="54" t="s">
        <v>1390</v>
      </c>
      <c r="E413" s="54" t="s">
        <v>1438</v>
      </c>
      <c r="F413" s="54">
        <v>0</v>
      </c>
      <c r="G413" s="54">
        <v>8</v>
      </c>
      <c r="H413" s="54">
        <v>132</v>
      </c>
      <c r="I413" s="54" t="s">
        <v>1439</v>
      </c>
      <c r="J413" s="54">
        <v>1</v>
      </c>
      <c r="K413" s="55" t="s">
        <v>1393</v>
      </c>
      <c r="L413" s="55" t="str">
        <f>VLOOKUP(C413,'[17]Trips&amp;Operators'!$C$1:$E$9999,3,FALSE)</f>
        <v>SANTIZO</v>
      </c>
      <c r="M413" s="56" t="s">
        <v>1401</v>
      </c>
      <c r="N413" s="55"/>
      <c r="O413" s="59" t="str">
        <f t="shared" si="6"/>
        <v>OMIT</v>
      </c>
    </row>
    <row r="414" spans="1:15" x14ac:dyDescent="0.25">
      <c r="A414" s="53">
        <v>42497.513923611114</v>
      </c>
      <c r="B414" s="54" t="s">
        <v>1448</v>
      </c>
      <c r="C414" s="54" t="s">
        <v>1764</v>
      </c>
      <c r="D414" s="54" t="s">
        <v>1390</v>
      </c>
      <c r="E414" s="54" t="s">
        <v>1438</v>
      </c>
      <c r="F414" s="54">
        <v>0</v>
      </c>
      <c r="G414" s="54">
        <v>69</v>
      </c>
      <c r="H414" s="54">
        <v>240</v>
      </c>
      <c r="I414" s="54" t="s">
        <v>1439</v>
      </c>
      <c r="J414" s="54">
        <v>1</v>
      </c>
      <c r="K414" s="55" t="s">
        <v>1393</v>
      </c>
      <c r="L414" s="55" t="str">
        <f>VLOOKUP(C414,'[17]Trips&amp;Operators'!$C$1:$E$9999,3,FALSE)</f>
        <v>BRANNON</v>
      </c>
      <c r="M414" s="56" t="s">
        <v>1401</v>
      </c>
      <c r="N414" s="55"/>
      <c r="O414" s="59" t="str">
        <f t="shared" si="6"/>
        <v>KEEP</v>
      </c>
    </row>
    <row r="415" spans="1:15" x14ac:dyDescent="0.25">
      <c r="A415" s="53">
        <v>42497.536261574074</v>
      </c>
      <c r="B415" s="54" t="s">
        <v>1541</v>
      </c>
      <c r="C415" s="54" t="s">
        <v>886</v>
      </c>
      <c r="D415" s="54" t="s">
        <v>1390</v>
      </c>
      <c r="E415" s="54" t="s">
        <v>1438</v>
      </c>
      <c r="F415" s="54">
        <v>0</v>
      </c>
      <c r="G415" s="54">
        <v>61</v>
      </c>
      <c r="H415" s="54">
        <v>233289</v>
      </c>
      <c r="I415" s="54" t="s">
        <v>1439</v>
      </c>
      <c r="J415" s="54">
        <v>233491</v>
      </c>
      <c r="K415" s="55" t="s">
        <v>1400</v>
      </c>
      <c r="L415" s="55" t="str">
        <f>VLOOKUP(C415,'[17]Trips&amp;Operators'!$C$1:$E$9999,3,FALSE)</f>
        <v>STEWART</v>
      </c>
      <c r="M415" s="56" t="s">
        <v>1401</v>
      </c>
      <c r="N415" s="55"/>
      <c r="O415" s="59" t="str">
        <f t="shared" si="6"/>
        <v>KEEP</v>
      </c>
    </row>
    <row r="416" spans="1:15" x14ac:dyDescent="0.25">
      <c r="A416" s="53">
        <v>42497.543749999997</v>
      </c>
      <c r="B416" s="54" t="s">
        <v>1548</v>
      </c>
      <c r="C416" s="54" t="s">
        <v>1765</v>
      </c>
      <c r="D416" s="54" t="s">
        <v>1390</v>
      </c>
      <c r="E416" s="54" t="s">
        <v>1438</v>
      </c>
      <c r="F416" s="54">
        <v>0</v>
      </c>
      <c r="G416" s="54">
        <v>51</v>
      </c>
      <c r="H416" s="54">
        <v>154</v>
      </c>
      <c r="I416" s="54" t="s">
        <v>1439</v>
      </c>
      <c r="J416" s="54">
        <v>1</v>
      </c>
      <c r="K416" s="55" t="s">
        <v>1393</v>
      </c>
      <c r="L416" s="55" t="str">
        <f>VLOOKUP(C416,'[17]Trips&amp;Operators'!$C$1:$E$9999,3,FALSE)</f>
        <v>BONDS</v>
      </c>
      <c r="M416" s="56" t="s">
        <v>1401</v>
      </c>
      <c r="N416" s="55"/>
      <c r="O416" s="59" t="str">
        <f t="shared" si="6"/>
        <v>KEEP</v>
      </c>
    </row>
    <row r="417" spans="1:15" x14ac:dyDescent="0.25">
      <c r="A417" s="53">
        <v>42497.564618055556</v>
      </c>
      <c r="B417" s="54" t="s">
        <v>1537</v>
      </c>
      <c r="C417" s="54" t="s">
        <v>1766</v>
      </c>
      <c r="D417" s="54" t="s">
        <v>1390</v>
      </c>
      <c r="E417" s="54" t="s">
        <v>1438</v>
      </c>
      <c r="F417" s="54">
        <v>0</v>
      </c>
      <c r="G417" s="54">
        <v>48</v>
      </c>
      <c r="H417" s="54">
        <v>180</v>
      </c>
      <c r="I417" s="54" t="s">
        <v>1439</v>
      </c>
      <c r="J417" s="54">
        <v>1</v>
      </c>
      <c r="K417" s="55" t="s">
        <v>1393</v>
      </c>
      <c r="L417" s="55" t="str">
        <f>VLOOKUP(C417,'[17]Trips&amp;Operators'!$C$1:$E$9999,3,FALSE)</f>
        <v>BUTLER</v>
      </c>
      <c r="M417" s="56" t="s">
        <v>1401</v>
      </c>
      <c r="N417" s="55"/>
      <c r="O417" s="59" t="str">
        <f t="shared" si="6"/>
        <v>KEEP</v>
      </c>
    </row>
    <row r="418" spans="1:15" x14ac:dyDescent="0.25">
      <c r="A418" s="53">
        <v>42497.606249999997</v>
      </c>
      <c r="B418" s="54" t="s">
        <v>1389</v>
      </c>
      <c r="C418" s="54" t="s">
        <v>1767</v>
      </c>
      <c r="D418" s="54" t="s">
        <v>1390</v>
      </c>
      <c r="E418" s="54" t="s">
        <v>1438</v>
      </c>
      <c r="F418" s="54">
        <v>0</v>
      </c>
      <c r="G418" s="54">
        <v>58</v>
      </c>
      <c r="H418" s="54">
        <v>187</v>
      </c>
      <c r="I418" s="54" t="s">
        <v>1439</v>
      </c>
      <c r="J418" s="54">
        <v>1</v>
      </c>
      <c r="K418" s="55" t="s">
        <v>1393</v>
      </c>
      <c r="L418" s="55" t="str">
        <f>VLOOKUP(C418,'[17]Trips&amp;Operators'!$C$1:$E$9999,3,FALSE)</f>
        <v>GOODNIGHT</v>
      </c>
      <c r="M418" s="56" t="s">
        <v>1401</v>
      </c>
      <c r="N418" s="55"/>
      <c r="O418" s="59" t="str">
        <f t="shared" si="6"/>
        <v>KEEP</v>
      </c>
    </row>
    <row r="419" spans="1:15" x14ac:dyDescent="0.25">
      <c r="A419" s="53">
        <v>42497.628437500003</v>
      </c>
      <c r="B419" s="54" t="s">
        <v>1411</v>
      </c>
      <c r="C419" s="54" t="s">
        <v>1768</v>
      </c>
      <c r="D419" s="54" t="s">
        <v>1390</v>
      </c>
      <c r="E419" s="54" t="s">
        <v>1438</v>
      </c>
      <c r="F419" s="54">
        <v>0</v>
      </c>
      <c r="G419" s="54">
        <v>4</v>
      </c>
      <c r="H419" s="54">
        <v>116</v>
      </c>
      <c r="I419" s="54" t="s">
        <v>1439</v>
      </c>
      <c r="J419" s="54">
        <v>1</v>
      </c>
      <c r="K419" s="55" t="s">
        <v>1393</v>
      </c>
      <c r="L419" s="55" t="str">
        <f>VLOOKUP(C419,'[17]Trips&amp;Operators'!$C$1:$E$9999,3,FALSE)</f>
        <v>NELSON</v>
      </c>
      <c r="M419" s="56" t="s">
        <v>1401</v>
      </c>
      <c r="N419" s="55"/>
      <c r="O419" s="59" t="str">
        <f t="shared" si="6"/>
        <v>OMIT</v>
      </c>
    </row>
    <row r="420" spans="1:15" x14ac:dyDescent="0.25">
      <c r="A420" s="53">
        <v>42497.63962962963</v>
      </c>
      <c r="B420" s="54" t="s">
        <v>1403</v>
      </c>
      <c r="C420" s="54" t="s">
        <v>1769</v>
      </c>
      <c r="D420" s="54" t="s">
        <v>1390</v>
      </c>
      <c r="E420" s="54" t="s">
        <v>1438</v>
      </c>
      <c r="F420" s="54">
        <v>0</v>
      </c>
      <c r="G420" s="54">
        <v>73</v>
      </c>
      <c r="H420" s="54">
        <v>233223</v>
      </c>
      <c r="I420" s="54" t="s">
        <v>1439</v>
      </c>
      <c r="J420" s="54">
        <v>233491</v>
      </c>
      <c r="K420" s="55" t="s">
        <v>1400</v>
      </c>
      <c r="L420" s="55" t="str">
        <f>VLOOKUP(C420,'[17]Trips&amp;Operators'!$C$1:$E$9999,3,FALSE)</f>
        <v>GOODNIGHT</v>
      </c>
      <c r="M420" s="56" t="s">
        <v>1401</v>
      </c>
      <c r="N420" s="55"/>
      <c r="O420" s="59" t="str">
        <f t="shared" si="6"/>
        <v>KEEP</v>
      </c>
    </row>
    <row r="421" spans="1:15" x14ac:dyDescent="0.25">
      <c r="A421" s="53">
        <v>42497.674467592595</v>
      </c>
      <c r="B421" s="54" t="s">
        <v>1432</v>
      </c>
      <c r="C421" s="54" t="s">
        <v>1770</v>
      </c>
      <c r="D421" s="54" t="s">
        <v>1390</v>
      </c>
      <c r="E421" s="54" t="s">
        <v>1438</v>
      </c>
      <c r="F421" s="54">
        <v>0</v>
      </c>
      <c r="G421" s="54">
        <v>9</v>
      </c>
      <c r="H421" s="54">
        <v>233312</v>
      </c>
      <c r="I421" s="54" t="s">
        <v>1439</v>
      </c>
      <c r="J421" s="54">
        <v>233491</v>
      </c>
      <c r="K421" s="55" t="s">
        <v>1400</v>
      </c>
      <c r="L421" s="55" t="str">
        <f>VLOOKUP(C421,'[17]Trips&amp;Operators'!$C$1:$E$9999,3,FALSE)</f>
        <v>COCA</v>
      </c>
      <c r="M421" s="56" t="s">
        <v>1401</v>
      </c>
      <c r="N421" s="55"/>
      <c r="O421" s="59" t="str">
        <f t="shared" si="6"/>
        <v>OMIT</v>
      </c>
    </row>
    <row r="422" spans="1:15" x14ac:dyDescent="0.25">
      <c r="A422" s="53">
        <v>42497.690972222219</v>
      </c>
      <c r="B422" s="54" t="s">
        <v>1474</v>
      </c>
      <c r="C422" s="54" t="s">
        <v>1771</v>
      </c>
      <c r="D422" s="54" t="s">
        <v>1390</v>
      </c>
      <c r="E422" s="54" t="s">
        <v>1438</v>
      </c>
      <c r="F422" s="54">
        <v>0</v>
      </c>
      <c r="G422" s="54">
        <v>5</v>
      </c>
      <c r="H422" s="54">
        <v>233324</v>
      </c>
      <c r="I422" s="54" t="s">
        <v>1439</v>
      </c>
      <c r="J422" s="54">
        <v>233491</v>
      </c>
      <c r="K422" s="55" t="s">
        <v>1400</v>
      </c>
      <c r="L422" s="55" t="str">
        <f>VLOOKUP(C422,'[17]Trips&amp;Operators'!$C$1:$E$9999,3,FALSE)</f>
        <v>BRANNON</v>
      </c>
      <c r="M422" s="56" t="s">
        <v>1401</v>
      </c>
      <c r="N422" s="55"/>
      <c r="O422" s="59" t="str">
        <f t="shared" si="6"/>
        <v>OMIT</v>
      </c>
    </row>
    <row r="423" spans="1:15" x14ac:dyDescent="0.25">
      <c r="A423" s="53">
        <v>42497.711956018517</v>
      </c>
      <c r="B423" s="54" t="s">
        <v>1408</v>
      </c>
      <c r="C423" s="54" t="s">
        <v>1772</v>
      </c>
      <c r="D423" s="54" t="s">
        <v>1390</v>
      </c>
      <c r="E423" s="54" t="s">
        <v>1438</v>
      </c>
      <c r="F423" s="54">
        <v>0</v>
      </c>
      <c r="G423" s="54">
        <v>8</v>
      </c>
      <c r="H423" s="54">
        <v>154</v>
      </c>
      <c r="I423" s="54" t="s">
        <v>1439</v>
      </c>
      <c r="J423" s="54">
        <v>1</v>
      </c>
      <c r="K423" s="55" t="s">
        <v>1393</v>
      </c>
      <c r="L423" s="55" t="str">
        <f>VLOOKUP(C423,'[17]Trips&amp;Operators'!$C$1:$E$9999,3,FALSE)</f>
        <v>COCA</v>
      </c>
      <c r="M423" s="56" t="s">
        <v>1401</v>
      </c>
      <c r="N423" s="55"/>
      <c r="O423" s="59" t="str">
        <f t="shared" si="6"/>
        <v>OMIT</v>
      </c>
    </row>
    <row r="424" spans="1:15" x14ac:dyDescent="0.25">
      <c r="A424" s="53">
        <v>42497.713287037041</v>
      </c>
      <c r="B424" s="54" t="s">
        <v>1403</v>
      </c>
      <c r="C424" s="54" t="s">
        <v>1773</v>
      </c>
      <c r="D424" s="54" t="s">
        <v>1390</v>
      </c>
      <c r="E424" s="54" t="s">
        <v>1438</v>
      </c>
      <c r="F424" s="54">
        <v>0</v>
      </c>
      <c r="G424" s="54">
        <v>113</v>
      </c>
      <c r="H424" s="54">
        <v>233065</v>
      </c>
      <c r="I424" s="54" t="s">
        <v>1439</v>
      </c>
      <c r="J424" s="54">
        <v>233491</v>
      </c>
      <c r="K424" s="55" t="s">
        <v>1400</v>
      </c>
      <c r="L424" s="55" t="str">
        <f>VLOOKUP(C424,'[17]Trips&amp;Operators'!$C$1:$E$9999,3,FALSE)</f>
        <v>GOODNIGHT</v>
      </c>
      <c r="M424" s="56" t="s">
        <v>1401</v>
      </c>
      <c r="N424" s="55"/>
      <c r="O424" s="59" t="str">
        <f t="shared" si="6"/>
        <v>KEEP</v>
      </c>
    </row>
    <row r="425" spans="1:15" x14ac:dyDescent="0.25">
      <c r="A425" s="53">
        <v>42497.713935185187</v>
      </c>
      <c r="B425" s="54" t="s">
        <v>1403</v>
      </c>
      <c r="C425" s="54" t="s">
        <v>1773</v>
      </c>
      <c r="D425" s="54" t="s">
        <v>1390</v>
      </c>
      <c r="E425" s="54" t="s">
        <v>1438</v>
      </c>
      <c r="F425" s="54">
        <v>0</v>
      </c>
      <c r="G425" s="54">
        <v>54</v>
      </c>
      <c r="H425" s="54">
        <v>233337</v>
      </c>
      <c r="I425" s="54" t="s">
        <v>1439</v>
      </c>
      <c r="J425" s="54">
        <v>233491</v>
      </c>
      <c r="K425" s="55" t="s">
        <v>1400</v>
      </c>
      <c r="L425" s="55" t="str">
        <f>VLOOKUP(C425,'[17]Trips&amp;Operators'!$C$1:$E$9999,3,FALSE)</f>
        <v>GOODNIGHT</v>
      </c>
      <c r="M425" s="56" t="s">
        <v>1401</v>
      </c>
      <c r="N425" s="55"/>
      <c r="O425" s="59" t="str">
        <f t="shared" si="6"/>
        <v>KEEP</v>
      </c>
    </row>
    <row r="426" spans="1:15" x14ac:dyDescent="0.25">
      <c r="A426" s="53">
        <v>42497.785300925927</v>
      </c>
      <c r="B426" s="54" t="s">
        <v>1403</v>
      </c>
      <c r="C426" s="54" t="s">
        <v>1774</v>
      </c>
      <c r="D426" s="54" t="s">
        <v>1390</v>
      </c>
      <c r="E426" s="54" t="s">
        <v>1438</v>
      </c>
      <c r="F426" s="54">
        <v>0</v>
      </c>
      <c r="G426" s="54">
        <v>22</v>
      </c>
      <c r="H426" s="54">
        <v>233455</v>
      </c>
      <c r="I426" s="54" t="s">
        <v>1439</v>
      </c>
      <c r="J426" s="54">
        <v>233491</v>
      </c>
      <c r="K426" s="55" t="s">
        <v>1400</v>
      </c>
      <c r="L426" s="55" t="str">
        <f>VLOOKUP(C426,'[17]Trips&amp;Operators'!$C$1:$E$9999,3,FALSE)</f>
        <v>HONTZ</v>
      </c>
      <c r="M426" s="56" t="s">
        <v>1401</v>
      </c>
      <c r="N426" s="55"/>
      <c r="O426" s="59" t="str">
        <f t="shared" si="6"/>
        <v>KEEP</v>
      </c>
    </row>
    <row r="427" spans="1:15" x14ac:dyDescent="0.25">
      <c r="A427" s="53">
        <v>42497.824629629627</v>
      </c>
      <c r="B427" s="54" t="s">
        <v>1389</v>
      </c>
      <c r="C427" s="54" t="s">
        <v>1775</v>
      </c>
      <c r="D427" s="54" t="s">
        <v>1390</v>
      </c>
      <c r="E427" s="54" t="s">
        <v>1438</v>
      </c>
      <c r="F427" s="54">
        <v>0</v>
      </c>
      <c r="G427" s="54">
        <v>8</v>
      </c>
      <c r="H427" s="54">
        <v>118</v>
      </c>
      <c r="I427" s="54" t="s">
        <v>1439</v>
      </c>
      <c r="J427" s="54">
        <v>1</v>
      </c>
      <c r="K427" s="55" t="s">
        <v>1393</v>
      </c>
      <c r="L427" s="55" t="str">
        <f>VLOOKUP(C427,'[17]Trips&amp;Operators'!$C$1:$E$9999,3,FALSE)</f>
        <v>HONTZ</v>
      </c>
      <c r="M427" s="56" t="s">
        <v>1401</v>
      </c>
      <c r="N427" s="55"/>
      <c r="O427" s="59" t="str">
        <f t="shared" si="6"/>
        <v>OMIT</v>
      </c>
    </row>
    <row r="428" spans="1:15" x14ac:dyDescent="0.25">
      <c r="A428" s="53">
        <v>42497.858182870368</v>
      </c>
      <c r="B428" s="54" t="s">
        <v>1403</v>
      </c>
      <c r="C428" s="54" t="s">
        <v>1776</v>
      </c>
      <c r="D428" s="54" t="s">
        <v>1390</v>
      </c>
      <c r="E428" s="54" t="s">
        <v>1438</v>
      </c>
      <c r="F428" s="54">
        <v>0</v>
      </c>
      <c r="G428" s="54">
        <v>21</v>
      </c>
      <c r="H428" s="54">
        <v>233451</v>
      </c>
      <c r="I428" s="54" t="s">
        <v>1439</v>
      </c>
      <c r="J428" s="54">
        <v>233491</v>
      </c>
      <c r="K428" s="55" t="s">
        <v>1400</v>
      </c>
      <c r="L428" s="55" t="str">
        <f>VLOOKUP(C428,'[17]Trips&amp;Operators'!$C$1:$E$9999,3,FALSE)</f>
        <v>HONTZ</v>
      </c>
      <c r="M428" s="56" t="s">
        <v>1401</v>
      </c>
      <c r="N428" s="55"/>
      <c r="O428" s="59" t="str">
        <f t="shared" si="6"/>
        <v>KEEP</v>
      </c>
    </row>
    <row r="429" spans="1:15" x14ac:dyDescent="0.25">
      <c r="A429" s="53">
        <v>42497.94153935185</v>
      </c>
      <c r="B429" s="54" t="s">
        <v>1403</v>
      </c>
      <c r="C429" s="54" t="s">
        <v>893</v>
      </c>
      <c r="D429" s="54" t="s">
        <v>1390</v>
      </c>
      <c r="E429" s="54" t="s">
        <v>1438</v>
      </c>
      <c r="F429" s="54">
        <v>0</v>
      </c>
      <c r="G429" s="54">
        <v>48</v>
      </c>
      <c r="H429" s="54">
        <v>233347</v>
      </c>
      <c r="I429" s="54" t="s">
        <v>1439</v>
      </c>
      <c r="J429" s="54">
        <v>233491</v>
      </c>
      <c r="K429" s="55" t="s">
        <v>1400</v>
      </c>
      <c r="L429" s="55" t="str">
        <f>VLOOKUP(C429,'[17]Trips&amp;Operators'!$C$1:$E$9999,3,FALSE)</f>
        <v>HONTZ</v>
      </c>
      <c r="M429" s="56" t="s">
        <v>1401</v>
      </c>
      <c r="N429" s="55"/>
      <c r="O429" s="59" t="str">
        <f t="shared" si="6"/>
        <v>KEEP</v>
      </c>
    </row>
    <row r="430" spans="1:15" x14ac:dyDescent="0.25">
      <c r="A430" s="53">
        <v>42497.961701388886</v>
      </c>
      <c r="B430" s="54" t="s">
        <v>1506</v>
      </c>
      <c r="C430" s="54" t="s">
        <v>1777</v>
      </c>
      <c r="D430" s="54" t="s">
        <v>1390</v>
      </c>
      <c r="E430" s="54" t="s">
        <v>1438</v>
      </c>
      <c r="F430" s="54">
        <v>0</v>
      </c>
      <c r="G430" s="54">
        <v>7</v>
      </c>
      <c r="H430" s="54">
        <v>132</v>
      </c>
      <c r="I430" s="54" t="s">
        <v>1439</v>
      </c>
      <c r="J430" s="54">
        <v>1</v>
      </c>
      <c r="K430" s="55" t="s">
        <v>1393</v>
      </c>
      <c r="L430" s="55" t="str">
        <f>VLOOKUP(C430,'[17]Trips&amp;Operators'!$C$1:$E$9999,3,FALSE)</f>
        <v>LEVERE</v>
      </c>
      <c r="M430" s="56" t="s">
        <v>1401</v>
      </c>
      <c r="N430" s="55"/>
      <c r="O430" s="59" t="str">
        <f t="shared" si="6"/>
        <v>OMIT</v>
      </c>
    </row>
    <row r="431" spans="1:15" x14ac:dyDescent="0.25">
      <c r="A431" s="53">
        <v>42497.981111111112</v>
      </c>
      <c r="B431" s="54" t="s">
        <v>1389</v>
      </c>
      <c r="C431" s="54" t="s">
        <v>1778</v>
      </c>
      <c r="D431" s="54" t="s">
        <v>1390</v>
      </c>
      <c r="E431" s="54" t="s">
        <v>1438</v>
      </c>
      <c r="F431" s="54">
        <v>0</v>
      </c>
      <c r="G431" s="54">
        <v>6</v>
      </c>
      <c r="H431" s="54">
        <v>129</v>
      </c>
      <c r="I431" s="54" t="s">
        <v>1439</v>
      </c>
      <c r="J431" s="54">
        <v>1</v>
      </c>
      <c r="K431" s="55" t="s">
        <v>1393</v>
      </c>
      <c r="L431" s="55" t="str">
        <f>VLOOKUP(C431,'[17]Trips&amp;Operators'!$C$1:$E$9999,3,FALSE)</f>
        <v>HONTZ</v>
      </c>
      <c r="M431" s="56" t="s">
        <v>1401</v>
      </c>
      <c r="N431" s="55"/>
      <c r="O431" s="59" t="str">
        <f t="shared" si="6"/>
        <v>OMIT</v>
      </c>
    </row>
    <row r="432" spans="1:15" x14ac:dyDescent="0.25">
      <c r="A432" s="53">
        <v>42497.983738425923</v>
      </c>
      <c r="B432" s="54" t="s">
        <v>1428</v>
      </c>
      <c r="C432" s="54" t="s">
        <v>1779</v>
      </c>
      <c r="D432" s="54" t="s">
        <v>1390</v>
      </c>
      <c r="E432" s="54" t="s">
        <v>1438</v>
      </c>
      <c r="F432" s="54">
        <v>0</v>
      </c>
      <c r="G432" s="54">
        <v>114</v>
      </c>
      <c r="H432" s="54">
        <v>233087</v>
      </c>
      <c r="I432" s="54" t="s">
        <v>1439</v>
      </c>
      <c r="J432" s="54">
        <v>233491</v>
      </c>
      <c r="K432" s="55" t="s">
        <v>1400</v>
      </c>
      <c r="L432" s="55" t="str">
        <f>VLOOKUP(C432,'[17]Trips&amp;Operators'!$C$1:$E$9999,3,FALSE)</f>
        <v>GOLIGHTLY</v>
      </c>
      <c r="M432" s="56" t="s">
        <v>1401</v>
      </c>
      <c r="N432" s="55"/>
      <c r="O432" s="59" t="str">
        <f t="shared" si="6"/>
        <v>KEEP</v>
      </c>
    </row>
    <row r="433" spans="1:15" x14ac:dyDescent="0.25">
      <c r="A433" s="53">
        <v>42498.004999999997</v>
      </c>
      <c r="B433" s="54" t="s">
        <v>1474</v>
      </c>
      <c r="C433" s="54" t="s">
        <v>1780</v>
      </c>
      <c r="D433" s="54" t="s">
        <v>1390</v>
      </c>
      <c r="E433" s="54" t="s">
        <v>1438</v>
      </c>
      <c r="F433" s="54">
        <v>0</v>
      </c>
      <c r="G433" s="54">
        <v>8</v>
      </c>
      <c r="H433" s="54">
        <v>233312</v>
      </c>
      <c r="I433" s="54" t="s">
        <v>1439</v>
      </c>
      <c r="J433" s="54">
        <v>233491</v>
      </c>
      <c r="K433" s="55" t="s">
        <v>1400</v>
      </c>
      <c r="L433" s="55" t="str">
        <f>VLOOKUP(C433,'[17]Trips&amp;Operators'!$C$1:$E$9999,3,FALSE)</f>
        <v>LEVERE</v>
      </c>
      <c r="M433" s="56" t="s">
        <v>1401</v>
      </c>
      <c r="N433" s="55"/>
      <c r="O433" s="59" t="str">
        <f t="shared" si="6"/>
        <v>OMIT</v>
      </c>
    </row>
    <row r="434" spans="1:15" x14ac:dyDescent="0.25">
      <c r="A434" s="53">
        <v>42498.02449074074</v>
      </c>
      <c r="B434" s="54" t="s">
        <v>1403</v>
      </c>
      <c r="C434" s="54" t="s">
        <v>894</v>
      </c>
      <c r="D434" s="54" t="s">
        <v>1390</v>
      </c>
      <c r="E434" s="54" t="s">
        <v>1438</v>
      </c>
      <c r="F434" s="54">
        <v>0</v>
      </c>
      <c r="G434" s="54">
        <v>99</v>
      </c>
      <c r="H434" s="54">
        <v>233068</v>
      </c>
      <c r="I434" s="54" t="s">
        <v>1439</v>
      </c>
      <c r="J434" s="54">
        <v>233491</v>
      </c>
      <c r="K434" s="55" t="s">
        <v>1400</v>
      </c>
      <c r="L434" s="55" t="str">
        <f>VLOOKUP(C434,'[17]Trips&amp;Operators'!$C$1:$E$9999,3,FALSE)</f>
        <v>HONTZ</v>
      </c>
      <c r="M434" s="56" t="s">
        <v>1401</v>
      </c>
      <c r="N434" s="55"/>
      <c r="O434" s="59" t="str">
        <f t="shared" si="6"/>
        <v>KEEP</v>
      </c>
    </row>
    <row r="435" spans="1:15" x14ac:dyDescent="0.25">
      <c r="A435" s="53">
        <v>42498.025196759256</v>
      </c>
      <c r="B435" s="54" t="s">
        <v>1403</v>
      </c>
      <c r="C435" s="54" t="s">
        <v>894</v>
      </c>
      <c r="D435" s="54" t="s">
        <v>1390</v>
      </c>
      <c r="E435" s="54" t="s">
        <v>1438</v>
      </c>
      <c r="F435" s="54">
        <v>0</v>
      </c>
      <c r="G435" s="54">
        <v>25</v>
      </c>
      <c r="H435" s="54">
        <v>233429</v>
      </c>
      <c r="I435" s="54" t="s">
        <v>1439</v>
      </c>
      <c r="J435" s="54">
        <v>233491</v>
      </c>
      <c r="K435" s="55" t="s">
        <v>1400</v>
      </c>
      <c r="L435" s="55" t="str">
        <f>VLOOKUP(C435,'[17]Trips&amp;Operators'!$C$1:$E$9999,3,FALSE)</f>
        <v>HONTZ</v>
      </c>
      <c r="M435" s="56" t="s">
        <v>1401</v>
      </c>
      <c r="N435" s="55"/>
      <c r="O435" s="59" t="str">
        <f t="shared" si="6"/>
        <v>KEEP</v>
      </c>
    </row>
    <row r="436" spans="1:15" x14ac:dyDescent="0.25">
      <c r="A436" s="53">
        <v>42498.993298611109</v>
      </c>
      <c r="B436" s="54" t="s">
        <v>1389</v>
      </c>
      <c r="C436" s="54" t="s">
        <v>1781</v>
      </c>
      <c r="D436" s="54" t="s">
        <v>1390</v>
      </c>
      <c r="E436" s="54" t="s">
        <v>1398</v>
      </c>
      <c r="F436" s="54">
        <v>200</v>
      </c>
      <c r="G436" s="54">
        <v>247</v>
      </c>
      <c r="H436" s="54">
        <v>63339</v>
      </c>
      <c r="I436" s="54" t="s">
        <v>1399</v>
      </c>
      <c r="J436" s="54">
        <v>63309</v>
      </c>
      <c r="K436" s="55" t="s">
        <v>1393</v>
      </c>
      <c r="L436" s="55" t="str">
        <f>VLOOKUP(C436,'[5]Trips&amp;Operators'!$C$1:$E$9999,3,FALSE)</f>
        <v>BARTLETT</v>
      </c>
      <c r="M436" s="56" t="s">
        <v>1401</v>
      </c>
      <c r="N436" s="55"/>
      <c r="O436" s="59" t="str">
        <f t="shared" si="6"/>
        <v>KEEP</v>
      </c>
    </row>
    <row r="437" spans="1:15" x14ac:dyDescent="0.25">
      <c r="A437" s="53">
        <v>42498.481782407405</v>
      </c>
      <c r="B437" s="54" t="s">
        <v>1478</v>
      </c>
      <c r="C437" s="54" t="s">
        <v>1782</v>
      </c>
      <c r="D437" s="54" t="s">
        <v>1390</v>
      </c>
      <c r="E437" s="54" t="s">
        <v>1405</v>
      </c>
      <c r="F437" s="54">
        <v>600</v>
      </c>
      <c r="G437" s="54">
        <v>645</v>
      </c>
      <c r="H437" s="54">
        <v>182652</v>
      </c>
      <c r="I437" s="54" t="s">
        <v>1392</v>
      </c>
      <c r="J437" s="54">
        <v>183829</v>
      </c>
      <c r="K437" s="55" t="s">
        <v>1400</v>
      </c>
      <c r="L437" s="55" t="str">
        <f>VLOOKUP(C437,'[5]Trips&amp;Operators'!$C$1:$E$9999,3,FALSE)</f>
        <v>BRABO</v>
      </c>
      <c r="M437" s="56" t="s">
        <v>1401</v>
      </c>
      <c r="N437" s="55"/>
      <c r="O437" s="59" t="str">
        <f t="shared" si="6"/>
        <v>KEEP</v>
      </c>
    </row>
    <row r="438" spans="1:15" x14ac:dyDescent="0.25">
      <c r="A438" s="53">
        <v>42498.517812500002</v>
      </c>
      <c r="B438" s="54" t="s">
        <v>1483</v>
      </c>
      <c r="C438" s="54" t="s">
        <v>1221</v>
      </c>
      <c r="D438" s="54" t="s">
        <v>1390</v>
      </c>
      <c r="E438" s="54" t="s">
        <v>1405</v>
      </c>
      <c r="F438" s="54">
        <v>200</v>
      </c>
      <c r="G438" s="54">
        <v>298</v>
      </c>
      <c r="H438" s="54">
        <v>31689</v>
      </c>
      <c r="I438" s="54" t="s">
        <v>1392</v>
      </c>
      <c r="J438" s="54">
        <v>30562</v>
      </c>
      <c r="K438" s="55" t="s">
        <v>1393</v>
      </c>
      <c r="L438" s="55" t="str">
        <f>VLOOKUP(C438,'[5]Trips&amp;Operators'!$C$1:$E$9999,3,FALSE)</f>
        <v>BRABO</v>
      </c>
      <c r="M438" s="56" t="s">
        <v>1401</v>
      </c>
      <c r="N438" s="55"/>
      <c r="O438" s="59" t="str">
        <f t="shared" si="6"/>
        <v>KEEP</v>
      </c>
    </row>
    <row r="439" spans="1:15" x14ac:dyDescent="0.25">
      <c r="A439" s="53">
        <v>42498.535902777781</v>
      </c>
      <c r="B439" s="54" t="s">
        <v>1396</v>
      </c>
      <c r="C439" s="54" t="s">
        <v>1783</v>
      </c>
      <c r="D439" s="54" t="s">
        <v>1390</v>
      </c>
      <c r="E439" s="54" t="s">
        <v>1405</v>
      </c>
      <c r="F439" s="54">
        <v>150</v>
      </c>
      <c r="G439" s="54">
        <v>117</v>
      </c>
      <c r="H439" s="54">
        <v>231895</v>
      </c>
      <c r="I439" s="54" t="s">
        <v>1392</v>
      </c>
      <c r="J439" s="54">
        <v>232107</v>
      </c>
      <c r="K439" s="55" t="s">
        <v>1400</v>
      </c>
      <c r="L439" s="55" t="str">
        <f>VLOOKUP(C439,'[5]Trips&amp;Operators'!$C$1:$E$9999,3,FALSE)</f>
        <v>STEWART</v>
      </c>
      <c r="M439" s="56" t="s">
        <v>1401</v>
      </c>
      <c r="N439" s="55"/>
      <c r="O439" s="59" t="str">
        <f t="shared" si="6"/>
        <v>KEEP</v>
      </c>
    </row>
    <row r="440" spans="1:15" x14ac:dyDescent="0.25">
      <c r="A440" s="53">
        <v>42498.543657407405</v>
      </c>
      <c r="B440" s="54" t="s">
        <v>1432</v>
      </c>
      <c r="C440" s="54" t="s">
        <v>1784</v>
      </c>
      <c r="D440" s="54" t="s">
        <v>1390</v>
      </c>
      <c r="E440" s="54" t="s">
        <v>1405</v>
      </c>
      <c r="F440" s="54">
        <v>350</v>
      </c>
      <c r="G440" s="54">
        <v>388</v>
      </c>
      <c r="H440" s="54">
        <v>224074</v>
      </c>
      <c r="I440" s="54" t="s">
        <v>1392</v>
      </c>
      <c r="J440" s="54">
        <v>224578</v>
      </c>
      <c r="K440" s="55" t="s">
        <v>1400</v>
      </c>
      <c r="L440" s="55" t="str">
        <f>VLOOKUP(C440,'[5]Trips&amp;Operators'!$C$1:$E$9999,3,FALSE)</f>
        <v>BRANNON</v>
      </c>
      <c r="M440" s="56" t="s">
        <v>1401</v>
      </c>
      <c r="N440" s="55"/>
      <c r="O440" s="59" t="str">
        <f t="shared" si="6"/>
        <v>KEEP</v>
      </c>
    </row>
    <row r="441" spans="1:15" x14ac:dyDescent="0.25">
      <c r="A441" s="53">
        <v>42498.638935185183</v>
      </c>
      <c r="B441" s="54" t="s">
        <v>1785</v>
      </c>
      <c r="C441" s="54" t="s">
        <v>1786</v>
      </c>
      <c r="D441" s="54" t="s">
        <v>1390</v>
      </c>
      <c r="E441" s="54" t="s">
        <v>1405</v>
      </c>
      <c r="F441" s="54">
        <v>150</v>
      </c>
      <c r="G441" s="54">
        <v>142</v>
      </c>
      <c r="H441" s="54">
        <v>231581</v>
      </c>
      <c r="I441" s="54" t="s">
        <v>1392</v>
      </c>
      <c r="J441" s="54">
        <v>232107</v>
      </c>
      <c r="K441" s="55" t="s">
        <v>1400</v>
      </c>
      <c r="L441" s="55" t="str">
        <f>VLOOKUP(C441,'[5]Trips&amp;Operators'!$C$1:$E$9999,3,FALSE)</f>
        <v>RIVERA</v>
      </c>
      <c r="M441" s="56" t="s">
        <v>1401</v>
      </c>
      <c r="N441" s="55"/>
      <c r="O441" s="59" t="str">
        <f t="shared" si="6"/>
        <v>KEEP</v>
      </c>
    </row>
    <row r="442" spans="1:15" x14ac:dyDescent="0.25">
      <c r="A442" s="53">
        <v>42498.681574074071</v>
      </c>
      <c r="B442" s="54" t="s">
        <v>1478</v>
      </c>
      <c r="C442" s="54" t="s">
        <v>99</v>
      </c>
      <c r="D442" s="54" t="s">
        <v>1407</v>
      </c>
      <c r="E442" s="54" t="s">
        <v>1405</v>
      </c>
      <c r="F442" s="54">
        <v>200</v>
      </c>
      <c r="G442" s="54">
        <v>261</v>
      </c>
      <c r="H442" s="54">
        <v>21875</v>
      </c>
      <c r="I442" s="54" t="s">
        <v>1392</v>
      </c>
      <c r="J442" s="54">
        <v>21871</v>
      </c>
      <c r="K442" s="55" t="s">
        <v>1400</v>
      </c>
      <c r="L442" s="55" t="str">
        <f>VLOOKUP(C442,'[5]Trips&amp;Operators'!$C$1:$E$9999,3,FALSE)</f>
        <v>WEBSTER</v>
      </c>
      <c r="M442" s="56" t="s">
        <v>1401</v>
      </c>
      <c r="N442" s="55"/>
      <c r="O442" s="59" t="str">
        <f t="shared" si="6"/>
        <v>KEEP</v>
      </c>
    </row>
    <row r="443" spans="1:15" x14ac:dyDescent="0.25">
      <c r="A443" s="53">
        <v>42498.701793981483</v>
      </c>
      <c r="B443" s="54" t="s">
        <v>1403</v>
      </c>
      <c r="C443" s="54" t="s">
        <v>1787</v>
      </c>
      <c r="D443" s="54" t="s">
        <v>1390</v>
      </c>
      <c r="E443" s="54" t="s">
        <v>1405</v>
      </c>
      <c r="F443" s="54">
        <v>300</v>
      </c>
      <c r="G443" s="54">
        <v>259</v>
      </c>
      <c r="H443" s="54">
        <v>20025</v>
      </c>
      <c r="I443" s="54" t="s">
        <v>1392</v>
      </c>
      <c r="J443" s="54">
        <v>20338</v>
      </c>
      <c r="K443" s="55" t="s">
        <v>1400</v>
      </c>
      <c r="L443" s="55" t="str">
        <f>VLOOKUP(C443,'[5]Trips&amp;Operators'!$C$1:$E$9999,3,FALSE)</f>
        <v>BONDS</v>
      </c>
      <c r="M443" s="56" t="s">
        <v>1401</v>
      </c>
      <c r="N443" s="55"/>
      <c r="O443" s="59" t="str">
        <f t="shared" si="6"/>
        <v>KEEP</v>
      </c>
    </row>
    <row r="444" spans="1:15" x14ac:dyDescent="0.25">
      <c r="A444" s="53">
        <v>42498.722337962965</v>
      </c>
      <c r="B444" s="54" t="s">
        <v>1403</v>
      </c>
      <c r="C444" s="54" t="s">
        <v>1787</v>
      </c>
      <c r="D444" s="54" t="s">
        <v>1390</v>
      </c>
      <c r="E444" s="54" t="s">
        <v>1405</v>
      </c>
      <c r="F444" s="54">
        <v>150</v>
      </c>
      <c r="G444" s="54">
        <v>128</v>
      </c>
      <c r="H444" s="54">
        <v>231716</v>
      </c>
      <c r="I444" s="54" t="s">
        <v>1392</v>
      </c>
      <c r="J444" s="54">
        <v>232107</v>
      </c>
      <c r="K444" s="55" t="s">
        <v>1400</v>
      </c>
      <c r="L444" s="55" t="str">
        <f>VLOOKUP(C444,'[5]Trips&amp;Operators'!$C$1:$E$9999,3,FALSE)</f>
        <v>BONDS</v>
      </c>
      <c r="M444" s="56" t="s">
        <v>1401</v>
      </c>
      <c r="N444" s="55"/>
      <c r="O444" s="59" t="str">
        <f t="shared" si="6"/>
        <v>KEEP</v>
      </c>
    </row>
    <row r="445" spans="1:15" x14ac:dyDescent="0.25">
      <c r="A445" s="53">
        <v>42498.937743055554</v>
      </c>
      <c r="B445" s="54" t="s">
        <v>1448</v>
      </c>
      <c r="C445" s="54" t="s">
        <v>1788</v>
      </c>
      <c r="D445" s="54" t="s">
        <v>1390</v>
      </c>
      <c r="E445" s="54" t="s">
        <v>1405</v>
      </c>
      <c r="F445" s="54">
        <v>450</v>
      </c>
      <c r="G445" s="54">
        <v>453</v>
      </c>
      <c r="H445" s="54">
        <v>16608</v>
      </c>
      <c r="I445" s="54" t="s">
        <v>1392</v>
      </c>
      <c r="J445" s="54">
        <v>15167</v>
      </c>
      <c r="K445" s="55" t="s">
        <v>1393</v>
      </c>
      <c r="L445" s="55" t="str">
        <f>VLOOKUP(C445,'[5]Trips&amp;Operators'!$C$1:$E$9999,3,FALSE)</f>
        <v>COCA</v>
      </c>
      <c r="M445" s="56" t="s">
        <v>1401</v>
      </c>
      <c r="N445" s="55"/>
      <c r="O445" s="59" t="str">
        <f t="shared" si="6"/>
        <v>KEEP</v>
      </c>
    </row>
    <row r="446" spans="1:15" x14ac:dyDescent="0.25">
      <c r="A446" s="53">
        <v>42498.314733796295</v>
      </c>
      <c r="B446" s="54" t="s">
        <v>1389</v>
      </c>
      <c r="C446" s="54" t="s">
        <v>88</v>
      </c>
      <c r="D446" s="54" t="s">
        <v>1390</v>
      </c>
      <c r="E446" s="54" t="s">
        <v>1422</v>
      </c>
      <c r="F446" s="54">
        <v>0</v>
      </c>
      <c r="G446" s="54">
        <v>610</v>
      </c>
      <c r="H446" s="54">
        <v>69647</v>
      </c>
      <c r="I446" s="54" t="s">
        <v>1423</v>
      </c>
      <c r="J446" s="54">
        <v>69363</v>
      </c>
      <c r="K446" s="55" t="s">
        <v>1393</v>
      </c>
      <c r="L446" s="55" t="str">
        <f>VLOOKUP(C446,'[5]Trips&amp;Operators'!$C$1:$E$9999,3,FALSE)</f>
        <v>SANTIZO</v>
      </c>
      <c r="M446" s="56" t="s">
        <v>1394</v>
      </c>
      <c r="N446" s="55" t="s">
        <v>89</v>
      </c>
      <c r="O446" s="59" t="str">
        <f t="shared" si="6"/>
        <v>KEEP</v>
      </c>
    </row>
    <row r="447" spans="1:15" x14ac:dyDescent="0.25">
      <c r="A447" s="53">
        <v>42498.315520833334</v>
      </c>
      <c r="B447" s="54" t="s">
        <v>1389</v>
      </c>
      <c r="C447" s="54" t="s">
        <v>88</v>
      </c>
      <c r="D447" s="54" t="s">
        <v>1407</v>
      </c>
      <c r="E447" s="54" t="s">
        <v>1422</v>
      </c>
      <c r="F447" s="54">
        <v>0</v>
      </c>
      <c r="G447" s="54">
        <v>5</v>
      </c>
      <c r="H447" s="54">
        <v>66244</v>
      </c>
      <c r="I447" s="54" t="s">
        <v>1423</v>
      </c>
      <c r="J447" s="54">
        <v>69363</v>
      </c>
      <c r="K447" s="55" t="s">
        <v>1393</v>
      </c>
      <c r="L447" s="55" t="str">
        <f>VLOOKUP(C447,'[5]Trips&amp;Operators'!$C$1:$E$9999,3,FALSE)</f>
        <v>SANTIZO</v>
      </c>
      <c r="M447" s="56" t="s">
        <v>1394</v>
      </c>
      <c r="N447" s="55" t="s">
        <v>1789</v>
      </c>
      <c r="O447" s="59" t="str">
        <f t="shared" si="6"/>
        <v>KEEP</v>
      </c>
    </row>
    <row r="448" spans="1:15" x14ac:dyDescent="0.25">
      <c r="A448" s="53">
        <v>42498.649791666663</v>
      </c>
      <c r="B448" s="54" t="s">
        <v>1403</v>
      </c>
      <c r="C448" s="54" t="s">
        <v>86</v>
      </c>
      <c r="D448" s="54" t="s">
        <v>1390</v>
      </c>
      <c r="E448" s="54" t="s">
        <v>1422</v>
      </c>
      <c r="F448" s="54">
        <v>0</v>
      </c>
      <c r="G448" s="54">
        <v>383</v>
      </c>
      <c r="H448" s="54">
        <v>152797</v>
      </c>
      <c r="I448" s="54" t="s">
        <v>1423</v>
      </c>
      <c r="J448" s="54">
        <v>155600</v>
      </c>
      <c r="K448" s="55" t="s">
        <v>1400</v>
      </c>
      <c r="L448" s="55" t="str">
        <f>VLOOKUP(C448,'[5]Trips&amp;Operators'!$C$1:$E$9999,3,FALSE)</f>
        <v>BONDS</v>
      </c>
      <c r="M448" s="56" t="s">
        <v>1394</v>
      </c>
      <c r="N448" s="55" t="s">
        <v>1790</v>
      </c>
      <c r="O448" s="59" t="str">
        <f t="shared" si="6"/>
        <v>KEEP</v>
      </c>
    </row>
    <row r="449" spans="1:15" x14ac:dyDescent="0.25">
      <c r="A449" s="53">
        <v>42498.222800925927</v>
      </c>
      <c r="B449" s="54" t="s">
        <v>1474</v>
      </c>
      <c r="C449" s="54" t="s">
        <v>1791</v>
      </c>
      <c r="D449" s="54" t="s">
        <v>1390</v>
      </c>
      <c r="E449" s="54" t="s">
        <v>1438</v>
      </c>
      <c r="F449" s="54">
        <v>0</v>
      </c>
      <c r="G449" s="54">
        <v>6</v>
      </c>
      <c r="H449" s="54">
        <v>233338</v>
      </c>
      <c r="I449" s="54" t="s">
        <v>1439</v>
      </c>
      <c r="J449" s="54">
        <v>233491</v>
      </c>
      <c r="K449" s="55" t="s">
        <v>1400</v>
      </c>
      <c r="L449" s="55" t="str">
        <f>VLOOKUP(C449,'[5]Trips&amp;Operators'!$C$1:$E$9999,3,FALSE)</f>
        <v>MALAVE</v>
      </c>
      <c r="M449" s="56" t="s">
        <v>1401</v>
      </c>
      <c r="N449" s="55"/>
      <c r="O449" s="59" t="str">
        <f t="shared" si="6"/>
        <v>OMIT</v>
      </c>
    </row>
    <row r="450" spans="1:15" x14ac:dyDescent="0.25">
      <c r="A450" s="53">
        <v>42498.243611111109</v>
      </c>
      <c r="B450" s="54" t="s">
        <v>1396</v>
      </c>
      <c r="C450" s="54" t="s">
        <v>1792</v>
      </c>
      <c r="D450" s="54" t="s">
        <v>1390</v>
      </c>
      <c r="E450" s="54" t="s">
        <v>1438</v>
      </c>
      <c r="F450" s="54">
        <v>0</v>
      </c>
      <c r="G450" s="54">
        <v>9</v>
      </c>
      <c r="H450" s="54">
        <v>233353</v>
      </c>
      <c r="I450" s="54" t="s">
        <v>1439</v>
      </c>
      <c r="J450" s="54">
        <v>233491</v>
      </c>
      <c r="K450" s="55" t="s">
        <v>1400</v>
      </c>
      <c r="L450" s="55" t="str">
        <f>VLOOKUP(C450,'[5]Trips&amp;Operators'!$C$1:$E$9999,3,FALSE)</f>
        <v>LEVIN</v>
      </c>
      <c r="M450" s="56" t="s">
        <v>1401</v>
      </c>
      <c r="N450" s="55"/>
      <c r="O450" s="59" t="str">
        <f t="shared" si="6"/>
        <v>OMIT</v>
      </c>
    </row>
    <row r="451" spans="1:15" x14ac:dyDescent="0.25">
      <c r="A451" s="53">
        <v>42498.295358796298</v>
      </c>
      <c r="B451" s="54" t="s">
        <v>1474</v>
      </c>
      <c r="C451" s="54" t="s">
        <v>1793</v>
      </c>
      <c r="D451" s="54" t="s">
        <v>1390</v>
      </c>
      <c r="E451" s="54" t="s">
        <v>1438</v>
      </c>
      <c r="F451" s="54">
        <v>0</v>
      </c>
      <c r="G451" s="54">
        <v>9</v>
      </c>
      <c r="H451" s="54">
        <v>233316</v>
      </c>
      <c r="I451" s="54" t="s">
        <v>1439</v>
      </c>
      <c r="J451" s="54">
        <v>233491</v>
      </c>
      <c r="K451" s="55" t="s">
        <v>1400</v>
      </c>
      <c r="L451" s="55" t="str">
        <f>VLOOKUP(C451,'[5]Trips&amp;Operators'!$C$1:$E$9999,3,FALSE)</f>
        <v>MALAVE</v>
      </c>
      <c r="M451" s="56" t="s">
        <v>1401</v>
      </c>
      <c r="N451" s="55"/>
      <c r="O451" s="59" t="str">
        <f t="shared" ref="O451:O514" si="7">IF(AND(E451="TRACK WARRANT AUTHORITY",G451&lt;10),"OMIT","KEEP")</f>
        <v>OMIT</v>
      </c>
    </row>
    <row r="452" spans="1:15" x14ac:dyDescent="0.25">
      <c r="A452" s="53">
        <v>42498.305914351855</v>
      </c>
      <c r="B452" s="54" t="s">
        <v>1420</v>
      </c>
      <c r="C452" s="54" t="s">
        <v>1794</v>
      </c>
      <c r="D452" s="54" t="s">
        <v>1390</v>
      </c>
      <c r="E452" s="54" t="s">
        <v>1438</v>
      </c>
      <c r="F452" s="54">
        <v>0</v>
      </c>
      <c r="G452" s="54">
        <v>48</v>
      </c>
      <c r="H452" s="54">
        <v>233310</v>
      </c>
      <c r="I452" s="54" t="s">
        <v>1439</v>
      </c>
      <c r="J452" s="54">
        <v>233491</v>
      </c>
      <c r="K452" s="55" t="s">
        <v>1400</v>
      </c>
      <c r="L452" s="55" t="str">
        <f>VLOOKUP(C452,'[5]Trips&amp;Operators'!$C$1:$E$9999,3,FALSE)</f>
        <v>GEBRETEKLE</v>
      </c>
      <c r="M452" s="56" t="s">
        <v>1401</v>
      </c>
      <c r="N452" s="55"/>
      <c r="O452" s="59" t="str">
        <f t="shared" si="7"/>
        <v>KEEP</v>
      </c>
    </row>
    <row r="453" spans="1:15" x14ac:dyDescent="0.25">
      <c r="A453" s="53">
        <v>42498.368460648147</v>
      </c>
      <c r="B453" s="54" t="s">
        <v>1474</v>
      </c>
      <c r="C453" s="54" t="s">
        <v>1795</v>
      </c>
      <c r="D453" s="54" t="s">
        <v>1390</v>
      </c>
      <c r="E453" s="54" t="s">
        <v>1438</v>
      </c>
      <c r="F453" s="54">
        <v>0</v>
      </c>
      <c r="G453" s="54">
        <v>5</v>
      </c>
      <c r="H453" s="54">
        <v>233334</v>
      </c>
      <c r="I453" s="54" t="s">
        <v>1439</v>
      </c>
      <c r="J453" s="54">
        <v>233491</v>
      </c>
      <c r="K453" s="55" t="s">
        <v>1400</v>
      </c>
      <c r="L453" s="55" t="str">
        <f>VLOOKUP(C453,'[5]Trips&amp;Operators'!$C$1:$E$9999,3,FALSE)</f>
        <v>MALAVE</v>
      </c>
      <c r="M453" s="56" t="s">
        <v>1401</v>
      </c>
      <c r="N453" s="55"/>
      <c r="O453" s="59" t="str">
        <f t="shared" si="7"/>
        <v>OMIT</v>
      </c>
    </row>
    <row r="454" spans="1:15" x14ac:dyDescent="0.25">
      <c r="A454" s="53">
        <v>42498.429710648146</v>
      </c>
      <c r="B454" s="54" t="s">
        <v>1453</v>
      </c>
      <c r="C454" s="54" t="s">
        <v>1796</v>
      </c>
      <c r="D454" s="54" t="s">
        <v>1390</v>
      </c>
      <c r="E454" s="54" t="s">
        <v>1438</v>
      </c>
      <c r="F454" s="54">
        <v>0</v>
      </c>
      <c r="G454" s="54">
        <v>9</v>
      </c>
      <c r="H454" s="54">
        <v>119</v>
      </c>
      <c r="I454" s="54" t="s">
        <v>1439</v>
      </c>
      <c r="J454" s="54">
        <v>1</v>
      </c>
      <c r="K454" s="55" t="s">
        <v>1393</v>
      </c>
      <c r="L454" s="55" t="str">
        <f>VLOOKUP(C454,'[5]Trips&amp;Operators'!$C$1:$E$9999,3,FALSE)</f>
        <v>LEVIN</v>
      </c>
      <c r="M454" s="56" t="s">
        <v>1401</v>
      </c>
      <c r="N454" s="55"/>
      <c r="O454" s="59" t="str">
        <f t="shared" si="7"/>
        <v>OMIT</v>
      </c>
    </row>
    <row r="455" spans="1:15" x14ac:dyDescent="0.25">
      <c r="A455" s="53">
        <v>42498.461030092592</v>
      </c>
      <c r="B455" s="54" t="s">
        <v>1511</v>
      </c>
      <c r="C455" s="54" t="s">
        <v>1797</v>
      </c>
      <c r="D455" s="54" t="s">
        <v>1390</v>
      </c>
      <c r="E455" s="54" t="s">
        <v>1438</v>
      </c>
      <c r="F455" s="54">
        <v>0</v>
      </c>
      <c r="G455" s="54">
        <v>39</v>
      </c>
      <c r="H455" s="54">
        <v>962</v>
      </c>
      <c r="I455" s="54" t="s">
        <v>1439</v>
      </c>
      <c r="J455" s="54">
        <v>839</v>
      </c>
      <c r="K455" s="55" t="s">
        <v>1393</v>
      </c>
      <c r="L455" s="55" t="str">
        <f>VLOOKUP(C455,'[5]Trips&amp;Operators'!$C$1:$E$9999,3,FALSE)</f>
        <v>LEDERHAUSE</v>
      </c>
      <c r="M455" s="56" t="s">
        <v>1401</v>
      </c>
      <c r="N455" s="55"/>
      <c r="O455" s="59" t="str">
        <f t="shared" si="7"/>
        <v>KEEP</v>
      </c>
    </row>
    <row r="456" spans="1:15" x14ac:dyDescent="0.25">
      <c r="A456" s="53">
        <v>42498.50403935185</v>
      </c>
      <c r="B456" s="54" t="s">
        <v>1403</v>
      </c>
      <c r="C456" s="54" t="s">
        <v>1798</v>
      </c>
      <c r="D456" s="54" t="s">
        <v>1390</v>
      </c>
      <c r="E456" s="54" t="s">
        <v>1438</v>
      </c>
      <c r="F456" s="54">
        <v>0</v>
      </c>
      <c r="G456" s="54">
        <v>61</v>
      </c>
      <c r="H456" s="54">
        <v>233255</v>
      </c>
      <c r="I456" s="54" t="s">
        <v>1439</v>
      </c>
      <c r="J456" s="54">
        <v>233491</v>
      </c>
      <c r="K456" s="55" t="s">
        <v>1400</v>
      </c>
      <c r="L456" s="55" t="str">
        <f>VLOOKUP(C456,'[5]Trips&amp;Operators'!$C$1:$E$9999,3,FALSE)</f>
        <v>BONDS</v>
      </c>
      <c r="M456" s="56" t="s">
        <v>1401</v>
      </c>
      <c r="N456" s="55"/>
      <c r="O456" s="59" t="str">
        <f t="shared" si="7"/>
        <v>KEEP</v>
      </c>
    </row>
    <row r="457" spans="1:15" x14ac:dyDescent="0.25">
      <c r="A457" s="53">
        <v>42498.543564814812</v>
      </c>
      <c r="B457" s="54" t="s">
        <v>1389</v>
      </c>
      <c r="C457" s="54" t="s">
        <v>1799</v>
      </c>
      <c r="D457" s="54" t="s">
        <v>1390</v>
      </c>
      <c r="E457" s="54" t="s">
        <v>1438</v>
      </c>
      <c r="F457" s="54">
        <v>0</v>
      </c>
      <c r="G457" s="54">
        <v>47</v>
      </c>
      <c r="H457" s="54">
        <v>139</v>
      </c>
      <c r="I457" s="54" t="s">
        <v>1439</v>
      </c>
      <c r="J457" s="54">
        <v>1</v>
      </c>
      <c r="K457" s="55" t="s">
        <v>1393</v>
      </c>
      <c r="L457" s="55" t="str">
        <f>VLOOKUP(C457,'[5]Trips&amp;Operators'!$C$1:$E$9999,3,FALSE)</f>
        <v>BONDS</v>
      </c>
      <c r="M457" s="56" t="s">
        <v>1401</v>
      </c>
      <c r="N457" s="55"/>
      <c r="O457" s="59" t="str">
        <f t="shared" si="7"/>
        <v>KEEP</v>
      </c>
    </row>
    <row r="458" spans="1:15" x14ac:dyDescent="0.25">
      <c r="A458" s="53">
        <v>42498.577152777776</v>
      </c>
      <c r="B458" s="54" t="s">
        <v>1403</v>
      </c>
      <c r="C458" s="54" t="s">
        <v>1800</v>
      </c>
      <c r="D458" s="54" t="s">
        <v>1390</v>
      </c>
      <c r="E458" s="54" t="s">
        <v>1438</v>
      </c>
      <c r="F458" s="54">
        <v>0</v>
      </c>
      <c r="G458" s="54">
        <v>43</v>
      </c>
      <c r="H458" s="54">
        <v>233357</v>
      </c>
      <c r="I458" s="54" t="s">
        <v>1439</v>
      </c>
      <c r="J458" s="54">
        <v>233491</v>
      </c>
      <c r="K458" s="55" t="s">
        <v>1400</v>
      </c>
      <c r="L458" s="55" t="str">
        <f>VLOOKUP(C458,'[5]Trips&amp;Operators'!$C$1:$E$9999,3,FALSE)</f>
        <v>BONDS</v>
      </c>
      <c r="M458" s="56" t="s">
        <v>1401</v>
      </c>
      <c r="N458" s="55"/>
      <c r="O458" s="59" t="str">
        <f t="shared" si="7"/>
        <v>KEEP</v>
      </c>
    </row>
    <row r="459" spans="1:15" x14ac:dyDescent="0.25">
      <c r="A459" s="53">
        <v>42498.585057870368</v>
      </c>
      <c r="B459" s="54" t="s">
        <v>1408</v>
      </c>
      <c r="C459" s="54" t="s">
        <v>1801</v>
      </c>
      <c r="D459" s="54" t="s">
        <v>1390</v>
      </c>
      <c r="E459" s="54" t="s">
        <v>1438</v>
      </c>
      <c r="F459" s="54">
        <v>0</v>
      </c>
      <c r="G459" s="54">
        <v>5</v>
      </c>
      <c r="H459" s="54">
        <v>129</v>
      </c>
      <c r="I459" s="54" t="s">
        <v>1439</v>
      </c>
      <c r="J459" s="54">
        <v>1</v>
      </c>
      <c r="K459" s="55" t="s">
        <v>1393</v>
      </c>
      <c r="L459" s="55" t="str">
        <f>VLOOKUP(C459,'[5]Trips&amp;Operators'!$C$1:$E$9999,3,FALSE)</f>
        <v>BRANNON</v>
      </c>
      <c r="M459" s="56" t="s">
        <v>1401</v>
      </c>
      <c r="N459" s="55"/>
      <c r="O459" s="59" t="str">
        <f t="shared" si="7"/>
        <v>OMIT</v>
      </c>
    </row>
    <row r="460" spans="1:15" x14ac:dyDescent="0.25">
      <c r="A460" s="53">
        <v>42498.595856481479</v>
      </c>
      <c r="B460" s="54" t="s">
        <v>1483</v>
      </c>
      <c r="C460" s="54" t="s">
        <v>1222</v>
      </c>
      <c r="D460" s="54" t="s">
        <v>1390</v>
      </c>
      <c r="E460" s="54" t="s">
        <v>1438</v>
      </c>
      <c r="F460" s="54">
        <v>0</v>
      </c>
      <c r="G460" s="54">
        <v>6</v>
      </c>
      <c r="H460" s="54">
        <v>116</v>
      </c>
      <c r="I460" s="54" t="s">
        <v>1439</v>
      </c>
      <c r="J460" s="54">
        <v>1</v>
      </c>
      <c r="K460" s="55" t="s">
        <v>1393</v>
      </c>
      <c r="L460" s="55" t="str">
        <f>VLOOKUP(C460,'[5]Trips&amp;Operators'!$C$1:$E$9999,3,FALSE)</f>
        <v>WEBSTER</v>
      </c>
      <c r="M460" s="56" t="s">
        <v>1401</v>
      </c>
      <c r="N460" s="55"/>
      <c r="O460" s="59" t="str">
        <f t="shared" si="7"/>
        <v>OMIT</v>
      </c>
    </row>
    <row r="461" spans="1:15" x14ac:dyDescent="0.25">
      <c r="A461" s="53">
        <v>42498.61645833333</v>
      </c>
      <c r="B461" s="54" t="s">
        <v>1389</v>
      </c>
      <c r="C461" s="54" t="s">
        <v>1802</v>
      </c>
      <c r="D461" s="54" t="s">
        <v>1390</v>
      </c>
      <c r="E461" s="54" t="s">
        <v>1438</v>
      </c>
      <c r="F461" s="54">
        <v>0</v>
      </c>
      <c r="G461" s="54">
        <v>7</v>
      </c>
      <c r="H461" s="54">
        <v>129</v>
      </c>
      <c r="I461" s="54" t="s">
        <v>1439</v>
      </c>
      <c r="J461" s="54">
        <v>1</v>
      </c>
      <c r="K461" s="55" t="s">
        <v>1393</v>
      </c>
      <c r="L461" s="55" t="str">
        <f>VLOOKUP(C461,'[5]Trips&amp;Operators'!$C$1:$E$9999,3,FALSE)</f>
        <v>BONDS</v>
      </c>
      <c r="M461" s="56" t="s">
        <v>1401</v>
      </c>
      <c r="N461" s="55"/>
      <c r="O461" s="59" t="str">
        <f t="shared" si="7"/>
        <v>OMIT</v>
      </c>
    </row>
    <row r="462" spans="1:15" x14ac:dyDescent="0.25">
      <c r="A462" s="53">
        <v>42498.618449074071</v>
      </c>
      <c r="B462" s="54" t="s">
        <v>1432</v>
      </c>
      <c r="C462" s="54" t="s">
        <v>1803</v>
      </c>
      <c r="D462" s="54" t="s">
        <v>1390</v>
      </c>
      <c r="E462" s="54" t="s">
        <v>1438</v>
      </c>
      <c r="F462" s="54">
        <v>0</v>
      </c>
      <c r="G462" s="54">
        <v>4</v>
      </c>
      <c r="H462" s="54">
        <v>233334</v>
      </c>
      <c r="I462" s="54" t="s">
        <v>1439</v>
      </c>
      <c r="J462" s="54">
        <v>233491</v>
      </c>
      <c r="K462" s="55" t="s">
        <v>1400</v>
      </c>
      <c r="L462" s="55" t="str">
        <f>VLOOKUP(C462,'[5]Trips&amp;Operators'!$C$1:$E$9999,3,FALSE)</f>
        <v>BRANNON</v>
      </c>
      <c r="M462" s="56" t="s">
        <v>1401</v>
      </c>
      <c r="N462" s="55"/>
      <c r="O462" s="59" t="str">
        <f t="shared" si="7"/>
        <v>OMIT</v>
      </c>
    </row>
    <row r="463" spans="1:15" x14ac:dyDescent="0.25">
      <c r="A463" s="53">
        <v>42498.628923611112</v>
      </c>
      <c r="B463" s="54" t="s">
        <v>1478</v>
      </c>
      <c r="C463" s="54" t="s">
        <v>1804</v>
      </c>
      <c r="D463" s="54" t="s">
        <v>1390</v>
      </c>
      <c r="E463" s="54" t="s">
        <v>1438</v>
      </c>
      <c r="F463" s="54">
        <v>0</v>
      </c>
      <c r="G463" s="54">
        <v>7</v>
      </c>
      <c r="H463" s="54">
        <v>233326</v>
      </c>
      <c r="I463" s="54" t="s">
        <v>1439</v>
      </c>
      <c r="J463" s="54">
        <v>233491</v>
      </c>
      <c r="K463" s="55" t="s">
        <v>1400</v>
      </c>
      <c r="L463" s="55" t="str">
        <f>VLOOKUP(C463,'[5]Trips&amp;Operators'!$C$1:$E$9999,3,FALSE)</f>
        <v>WEBSTER</v>
      </c>
      <c r="M463" s="56" t="s">
        <v>1401</v>
      </c>
      <c r="N463" s="55"/>
      <c r="O463" s="59" t="str">
        <f t="shared" si="7"/>
        <v>OMIT</v>
      </c>
    </row>
    <row r="464" spans="1:15" x14ac:dyDescent="0.25">
      <c r="A464" s="53">
        <v>42498.640347222223</v>
      </c>
      <c r="B464" s="54" t="s">
        <v>1785</v>
      </c>
      <c r="C464" s="54" t="s">
        <v>1786</v>
      </c>
      <c r="D464" s="54" t="s">
        <v>1390</v>
      </c>
      <c r="E464" s="54" t="s">
        <v>1438</v>
      </c>
      <c r="F464" s="54">
        <v>0</v>
      </c>
      <c r="G464" s="54">
        <v>7</v>
      </c>
      <c r="H464" s="54">
        <v>233355</v>
      </c>
      <c r="I464" s="54" t="s">
        <v>1439</v>
      </c>
      <c r="J464" s="54">
        <v>233491</v>
      </c>
      <c r="K464" s="55" t="s">
        <v>1400</v>
      </c>
      <c r="L464" s="55" t="str">
        <f>VLOOKUP(C464,'[5]Trips&amp;Operators'!$C$1:$E$9999,3,FALSE)</f>
        <v>RIVERA</v>
      </c>
      <c r="M464" s="56" t="s">
        <v>1401</v>
      </c>
      <c r="N464" s="55"/>
      <c r="O464" s="59" t="str">
        <f t="shared" si="7"/>
        <v>OMIT</v>
      </c>
    </row>
    <row r="465" spans="1:15" x14ac:dyDescent="0.25">
      <c r="A465" s="53">
        <v>42498.657951388886</v>
      </c>
      <c r="B465" s="54" t="s">
        <v>1408</v>
      </c>
      <c r="C465" s="54" t="s">
        <v>1805</v>
      </c>
      <c r="D465" s="54" t="s">
        <v>1390</v>
      </c>
      <c r="E465" s="54" t="s">
        <v>1438</v>
      </c>
      <c r="F465" s="54">
        <v>0</v>
      </c>
      <c r="G465" s="54">
        <v>8</v>
      </c>
      <c r="H465" s="54">
        <v>107</v>
      </c>
      <c r="I465" s="54" t="s">
        <v>1439</v>
      </c>
      <c r="J465" s="54">
        <v>1</v>
      </c>
      <c r="K465" s="55" t="s">
        <v>1393</v>
      </c>
      <c r="L465" s="55" t="str">
        <f>VLOOKUP(C465,'[5]Trips&amp;Operators'!$C$1:$E$9999,3,FALSE)</f>
        <v>BRANNON</v>
      </c>
      <c r="M465" s="56" t="s">
        <v>1401</v>
      </c>
      <c r="N465" s="55"/>
      <c r="O465" s="59" t="str">
        <f t="shared" si="7"/>
        <v>OMIT</v>
      </c>
    </row>
    <row r="466" spans="1:15" x14ac:dyDescent="0.25">
      <c r="A466" s="53">
        <v>42498.659884259258</v>
      </c>
      <c r="B466" s="54" t="s">
        <v>1474</v>
      </c>
      <c r="C466" s="54" t="s">
        <v>1806</v>
      </c>
      <c r="D466" s="54" t="s">
        <v>1390</v>
      </c>
      <c r="E466" s="54" t="s">
        <v>1438</v>
      </c>
      <c r="F466" s="54">
        <v>0</v>
      </c>
      <c r="G466" s="54">
        <v>82</v>
      </c>
      <c r="H466" s="54">
        <v>233140</v>
      </c>
      <c r="I466" s="54" t="s">
        <v>1439</v>
      </c>
      <c r="J466" s="54">
        <v>233491</v>
      </c>
      <c r="K466" s="55" t="s">
        <v>1400</v>
      </c>
      <c r="L466" s="55" t="str">
        <f>VLOOKUP(C466,'[5]Trips&amp;Operators'!$C$1:$E$9999,3,FALSE)</f>
        <v>GOODNIGHT</v>
      </c>
      <c r="M466" s="56" t="s">
        <v>1401</v>
      </c>
      <c r="N466" s="55"/>
      <c r="O466" s="59" t="str">
        <f t="shared" si="7"/>
        <v>KEEP</v>
      </c>
    </row>
    <row r="467" spans="1:15" x14ac:dyDescent="0.25">
      <c r="A467" s="53">
        <v>42498.669074074074</v>
      </c>
      <c r="B467" s="54" t="s">
        <v>1483</v>
      </c>
      <c r="C467" s="54" t="s">
        <v>1807</v>
      </c>
      <c r="D467" s="54" t="s">
        <v>1390</v>
      </c>
      <c r="E467" s="54" t="s">
        <v>1438</v>
      </c>
      <c r="F467" s="54">
        <v>0</v>
      </c>
      <c r="G467" s="54">
        <v>9</v>
      </c>
      <c r="H467" s="54">
        <v>132</v>
      </c>
      <c r="I467" s="54" t="s">
        <v>1439</v>
      </c>
      <c r="J467" s="54">
        <v>1</v>
      </c>
      <c r="K467" s="55" t="s">
        <v>1393</v>
      </c>
      <c r="L467" s="55" t="str">
        <f>VLOOKUP(C467,'[5]Trips&amp;Operators'!$C$1:$E$9999,3,FALSE)</f>
        <v>WEBSTER</v>
      </c>
      <c r="M467" s="56" t="s">
        <v>1401</v>
      </c>
      <c r="N467" s="55"/>
      <c r="O467" s="59" t="str">
        <f t="shared" si="7"/>
        <v>OMIT</v>
      </c>
    </row>
    <row r="468" spans="1:15" x14ac:dyDescent="0.25">
      <c r="A468" s="53">
        <v>42498.723437499997</v>
      </c>
      <c r="B468" s="54" t="s">
        <v>1403</v>
      </c>
      <c r="C468" s="54" t="s">
        <v>1787</v>
      </c>
      <c r="D468" s="54" t="s">
        <v>1390</v>
      </c>
      <c r="E468" s="54" t="s">
        <v>1438</v>
      </c>
      <c r="F468" s="54">
        <v>0</v>
      </c>
      <c r="G468" s="54">
        <v>28</v>
      </c>
      <c r="H468" s="54">
        <v>233395</v>
      </c>
      <c r="I468" s="54" t="s">
        <v>1439</v>
      </c>
      <c r="J468" s="54">
        <v>233491</v>
      </c>
      <c r="K468" s="55" t="s">
        <v>1400</v>
      </c>
      <c r="L468" s="55" t="str">
        <f>VLOOKUP(C468,'[5]Trips&amp;Operators'!$C$1:$E$9999,3,FALSE)</f>
        <v>BONDS</v>
      </c>
      <c r="M468" s="56" t="s">
        <v>1401</v>
      </c>
      <c r="N468" s="55"/>
      <c r="O468" s="59" t="str">
        <f t="shared" si="7"/>
        <v>KEEP</v>
      </c>
    </row>
    <row r="469" spans="1:15" x14ac:dyDescent="0.25">
      <c r="A469" s="53">
        <v>42498.730798611112</v>
      </c>
      <c r="B469" s="54" t="s">
        <v>1408</v>
      </c>
      <c r="C469" s="54" t="s">
        <v>1808</v>
      </c>
      <c r="D469" s="54" t="s">
        <v>1390</v>
      </c>
      <c r="E469" s="54" t="s">
        <v>1438</v>
      </c>
      <c r="F469" s="54">
        <v>0</v>
      </c>
      <c r="G469" s="54">
        <v>8</v>
      </c>
      <c r="H469" s="54">
        <v>130</v>
      </c>
      <c r="I469" s="54" t="s">
        <v>1439</v>
      </c>
      <c r="J469" s="54">
        <v>1</v>
      </c>
      <c r="K469" s="55" t="s">
        <v>1393</v>
      </c>
      <c r="L469" s="55" t="str">
        <f>VLOOKUP(C469,'[5]Trips&amp;Operators'!$C$1:$E$9999,3,FALSE)</f>
        <v>BUTLER</v>
      </c>
      <c r="M469" s="56" t="s">
        <v>1401</v>
      </c>
      <c r="N469" s="55"/>
      <c r="O469" s="59" t="str">
        <f t="shared" si="7"/>
        <v>OMIT</v>
      </c>
    </row>
    <row r="470" spans="1:15" x14ac:dyDescent="0.25">
      <c r="A470" s="53">
        <v>42498.774745370371</v>
      </c>
      <c r="B470" s="54" t="s">
        <v>1541</v>
      </c>
      <c r="C470" s="54" t="s">
        <v>1809</v>
      </c>
      <c r="D470" s="54" t="s">
        <v>1390</v>
      </c>
      <c r="E470" s="54" t="s">
        <v>1438</v>
      </c>
      <c r="F470" s="54">
        <v>0</v>
      </c>
      <c r="G470" s="54">
        <v>9</v>
      </c>
      <c r="H470" s="54">
        <v>233305</v>
      </c>
      <c r="I470" s="54" t="s">
        <v>1439</v>
      </c>
      <c r="J470" s="54">
        <v>233491</v>
      </c>
      <c r="K470" s="55" t="s">
        <v>1400</v>
      </c>
      <c r="L470" s="55" t="str">
        <f>VLOOKUP(C470,'[5]Trips&amp;Operators'!$C$1:$E$9999,3,FALSE)</f>
        <v>WEBSTER</v>
      </c>
      <c r="M470" s="56" t="s">
        <v>1401</v>
      </c>
      <c r="N470" s="55"/>
      <c r="O470" s="59" t="str">
        <f t="shared" si="7"/>
        <v>OMIT</v>
      </c>
    </row>
    <row r="471" spans="1:15" x14ac:dyDescent="0.25">
      <c r="A471" s="53">
        <v>42498.785069444442</v>
      </c>
      <c r="B471" s="54" t="s">
        <v>1785</v>
      </c>
      <c r="C471" s="54" t="s">
        <v>1810</v>
      </c>
      <c r="D471" s="54" t="s">
        <v>1390</v>
      </c>
      <c r="E471" s="54" t="s">
        <v>1438</v>
      </c>
      <c r="F471" s="54">
        <v>0</v>
      </c>
      <c r="G471" s="54">
        <v>32</v>
      </c>
      <c r="H471" s="54">
        <v>233370</v>
      </c>
      <c r="I471" s="54" t="s">
        <v>1439</v>
      </c>
      <c r="J471" s="54">
        <v>233491</v>
      </c>
      <c r="K471" s="55" t="s">
        <v>1400</v>
      </c>
      <c r="L471" s="55" t="str">
        <f>VLOOKUP(C471,'[5]Trips&amp;Operators'!$C$1:$E$9999,3,FALSE)</f>
        <v>HONTZ</v>
      </c>
      <c r="M471" s="56" t="s">
        <v>1401</v>
      </c>
      <c r="N471" s="55"/>
      <c r="O471" s="59" t="str">
        <f t="shared" si="7"/>
        <v>KEEP</v>
      </c>
    </row>
    <row r="472" spans="1:15" x14ac:dyDescent="0.25">
      <c r="A472" s="53">
        <v>42498.796053240738</v>
      </c>
      <c r="B472" s="54" t="s">
        <v>1403</v>
      </c>
      <c r="C472" s="54" t="s">
        <v>902</v>
      </c>
      <c r="D472" s="54" t="s">
        <v>1390</v>
      </c>
      <c r="E472" s="54" t="s">
        <v>1438</v>
      </c>
      <c r="F472" s="54">
        <v>0</v>
      </c>
      <c r="G472" s="54">
        <v>15</v>
      </c>
      <c r="H472" s="54">
        <v>233478</v>
      </c>
      <c r="I472" s="54" t="s">
        <v>1439</v>
      </c>
      <c r="J472" s="54">
        <v>233491</v>
      </c>
      <c r="K472" s="55" t="s">
        <v>1400</v>
      </c>
      <c r="L472" s="55" t="str">
        <f>VLOOKUP(C472,'[5]Trips&amp;Operators'!$C$1:$E$9999,3,FALSE)</f>
        <v>BARTLETT</v>
      </c>
      <c r="M472" s="56" t="s">
        <v>1401</v>
      </c>
      <c r="N472" s="55"/>
      <c r="O472" s="59" t="str">
        <f t="shared" si="7"/>
        <v>KEEP</v>
      </c>
    </row>
    <row r="473" spans="1:15" x14ac:dyDescent="0.25">
      <c r="A473" s="53">
        <v>42498.814502314817</v>
      </c>
      <c r="B473" s="54" t="s">
        <v>1511</v>
      </c>
      <c r="C473" s="54" t="s">
        <v>1811</v>
      </c>
      <c r="D473" s="54" t="s">
        <v>1390</v>
      </c>
      <c r="E473" s="54" t="s">
        <v>1438</v>
      </c>
      <c r="F473" s="54">
        <v>0</v>
      </c>
      <c r="G473" s="54">
        <v>4</v>
      </c>
      <c r="H473" s="54">
        <v>114</v>
      </c>
      <c r="I473" s="54" t="s">
        <v>1439</v>
      </c>
      <c r="J473" s="54">
        <v>1</v>
      </c>
      <c r="K473" s="55" t="s">
        <v>1393</v>
      </c>
      <c r="L473" s="55" t="str">
        <f>VLOOKUP(C473,'[5]Trips&amp;Operators'!$C$1:$E$9999,3,FALSE)</f>
        <v>WEBSTER</v>
      </c>
      <c r="M473" s="56" t="s">
        <v>1401</v>
      </c>
      <c r="N473" s="55"/>
      <c r="O473" s="59" t="str">
        <f t="shared" si="7"/>
        <v>OMIT</v>
      </c>
    </row>
    <row r="474" spans="1:15" x14ac:dyDescent="0.25">
      <c r="A474" s="53">
        <v>42498.825266203705</v>
      </c>
      <c r="B474" s="54" t="s">
        <v>1425</v>
      </c>
      <c r="C474" s="54" t="s">
        <v>1812</v>
      </c>
      <c r="D474" s="54" t="s">
        <v>1390</v>
      </c>
      <c r="E474" s="54" t="s">
        <v>1438</v>
      </c>
      <c r="F474" s="54">
        <v>0</v>
      </c>
      <c r="G474" s="54">
        <v>7</v>
      </c>
      <c r="H474" s="54">
        <v>132</v>
      </c>
      <c r="I474" s="54" t="s">
        <v>1439</v>
      </c>
      <c r="J474" s="54">
        <v>1</v>
      </c>
      <c r="K474" s="55" t="s">
        <v>1393</v>
      </c>
      <c r="L474" s="55" t="str">
        <f>VLOOKUP(C474,'[5]Trips&amp;Operators'!$C$1:$E$9999,3,FALSE)</f>
        <v>HONTZ</v>
      </c>
      <c r="M474" s="56" t="s">
        <v>1401</v>
      </c>
      <c r="N474" s="55"/>
      <c r="O474" s="59" t="str">
        <f t="shared" si="7"/>
        <v>OMIT</v>
      </c>
    </row>
    <row r="475" spans="1:15" x14ac:dyDescent="0.25">
      <c r="A475" s="53">
        <v>42498.838958333334</v>
      </c>
      <c r="B475" s="54" t="s">
        <v>1432</v>
      </c>
      <c r="C475" s="54" t="s">
        <v>1813</v>
      </c>
      <c r="D475" s="54" t="s">
        <v>1390</v>
      </c>
      <c r="E475" s="54" t="s">
        <v>1438</v>
      </c>
      <c r="F475" s="54">
        <v>0</v>
      </c>
      <c r="G475" s="54">
        <v>8</v>
      </c>
      <c r="H475" s="54">
        <v>233321</v>
      </c>
      <c r="I475" s="54" t="s">
        <v>1439</v>
      </c>
      <c r="J475" s="54">
        <v>233491</v>
      </c>
      <c r="K475" s="55" t="s">
        <v>1400</v>
      </c>
      <c r="L475" s="55" t="str">
        <f>VLOOKUP(C475,'[5]Trips&amp;Operators'!$C$1:$E$9999,3,FALSE)</f>
        <v>YOUNG</v>
      </c>
      <c r="M475" s="56" t="s">
        <v>1401</v>
      </c>
      <c r="N475" s="55"/>
      <c r="O475" s="59" t="str">
        <f t="shared" si="7"/>
        <v>OMIT</v>
      </c>
    </row>
    <row r="476" spans="1:15" x14ac:dyDescent="0.25">
      <c r="A476" s="53">
        <v>42498.857986111114</v>
      </c>
      <c r="B476" s="54" t="s">
        <v>1785</v>
      </c>
      <c r="C476" s="54" t="s">
        <v>1814</v>
      </c>
      <c r="D476" s="54" t="s">
        <v>1390</v>
      </c>
      <c r="E476" s="54" t="s">
        <v>1438</v>
      </c>
      <c r="F476" s="54">
        <v>0</v>
      </c>
      <c r="G476" s="54">
        <v>8</v>
      </c>
      <c r="H476" s="54">
        <v>233332</v>
      </c>
      <c r="I476" s="54" t="s">
        <v>1439</v>
      </c>
      <c r="J476" s="54">
        <v>233491</v>
      </c>
      <c r="K476" s="55" t="s">
        <v>1400</v>
      </c>
      <c r="L476" s="55" t="str">
        <f>VLOOKUP(C476,'[5]Trips&amp;Operators'!$C$1:$E$9999,3,FALSE)</f>
        <v>HONTZ</v>
      </c>
      <c r="M476" s="56" t="s">
        <v>1401</v>
      </c>
      <c r="N476" s="55"/>
      <c r="O476" s="59" t="str">
        <f t="shared" si="7"/>
        <v>OMIT</v>
      </c>
    </row>
    <row r="477" spans="1:15" x14ac:dyDescent="0.25">
      <c r="A477" s="53">
        <v>42498.859143518515</v>
      </c>
      <c r="B477" s="54" t="s">
        <v>1448</v>
      </c>
      <c r="C477" s="54" t="s">
        <v>1815</v>
      </c>
      <c r="D477" s="54" t="s">
        <v>1390</v>
      </c>
      <c r="E477" s="54" t="s">
        <v>1438</v>
      </c>
      <c r="F477" s="54">
        <v>0</v>
      </c>
      <c r="G477" s="54">
        <v>3</v>
      </c>
      <c r="H477" s="54">
        <v>129</v>
      </c>
      <c r="I477" s="54" t="s">
        <v>1439</v>
      </c>
      <c r="J477" s="54">
        <v>1</v>
      </c>
      <c r="K477" s="55" t="s">
        <v>1393</v>
      </c>
      <c r="L477" s="55" t="str">
        <f>VLOOKUP(C477,'[5]Trips&amp;Operators'!$C$1:$E$9999,3,FALSE)</f>
        <v>COCA</v>
      </c>
      <c r="M477" s="56" t="s">
        <v>1401</v>
      </c>
      <c r="N477" s="55"/>
      <c r="O477" s="59" t="str">
        <f t="shared" si="7"/>
        <v>OMIT</v>
      </c>
    </row>
    <row r="478" spans="1:15" x14ac:dyDescent="0.25">
      <c r="A478" s="53">
        <v>42498.879502314812</v>
      </c>
      <c r="B478" s="54" t="s">
        <v>1403</v>
      </c>
      <c r="C478" s="54" t="s">
        <v>1816</v>
      </c>
      <c r="D478" s="54" t="s">
        <v>1390</v>
      </c>
      <c r="E478" s="54" t="s">
        <v>1438</v>
      </c>
      <c r="F478" s="54">
        <v>0</v>
      </c>
      <c r="G478" s="54">
        <v>33</v>
      </c>
      <c r="H478" s="54">
        <v>233400</v>
      </c>
      <c r="I478" s="54" t="s">
        <v>1439</v>
      </c>
      <c r="J478" s="54">
        <v>233491</v>
      </c>
      <c r="K478" s="55" t="s">
        <v>1400</v>
      </c>
      <c r="L478" s="55" t="str">
        <f>VLOOKUP(C478,'[5]Trips&amp;Operators'!$C$1:$E$9999,3,FALSE)</f>
        <v>BARTLETT</v>
      </c>
      <c r="M478" s="56" t="s">
        <v>1401</v>
      </c>
      <c r="N478" s="55"/>
      <c r="O478" s="59" t="str">
        <f t="shared" si="7"/>
        <v>KEEP</v>
      </c>
    </row>
    <row r="479" spans="1:15" x14ac:dyDescent="0.25">
      <c r="A479" s="53">
        <v>42498.897685185184</v>
      </c>
      <c r="B479" s="54" t="s">
        <v>1425</v>
      </c>
      <c r="C479" s="54" t="s">
        <v>1817</v>
      </c>
      <c r="D479" s="54" t="s">
        <v>1390</v>
      </c>
      <c r="E479" s="54" t="s">
        <v>1438</v>
      </c>
      <c r="F479" s="54">
        <v>0</v>
      </c>
      <c r="G479" s="54">
        <v>9</v>
      </c>
      <c r="H479" s="54">
        <v>121</v>
      </c>
      <c r="I479" s="54" t="s">
        <v>1439</v>
      </c>
      <c r="J479" s="54">
        <v>1</v>
      </c>
      <c r="K479" s="55" t="s">
        <v>1393</v>
      </c>
      <c r="L479" s="55" t="str">
        <f>VLOOKUP(C479,'[5]Trips&amp;Operators'!$C$1:$E$9999,3,FALSE)</f>
        <v>HONTZ</v>
      </c>
      <c r="M479" s="56" t="s">
        <v>1401</v>
      </c>
      <c r="N479" s="55"/>
      <c r="O479" s="59" t="str">
        <f t="shared" si="7"/>
        <v>OMIT</v>
      </c>
    </row>
    <row r="480" spans="1:15" x14ac:dyDescent="0.25">
      <c r="A480" s="53">
        <v>42498.941250000003</v>
      </c>
      <c r="B480" s="54" t="s">
        <v>1785</v>
      </c>
      <c r="C480" s="54" t="s">
        <v>1818</v>
      </c>
      <c r="D480" s="54" t="s">
        <v>1390</v>
      </c>
      <c r="E480" s="54" t="s">
        <v>1438</v>
      </c>
      <c r="F480" s="54">
        <v>0</v>
      </c>
      <c r="G480" s="54">
        <v>3</v>
      </c>
      <c r="H480" s="54">
        <v>233342</v>
      </c>
      <c r="I480" s="54" t="s">
        <v>1439</v>
      </c>
      <c r="J480" s="54">
        <v>233491</v>
      </c>
      <c r="K480" s="55" t="s">
        <v>1400</v>
      </c>
      <c r="L480" s="55" t="str">
        <f>VLOOKUP(C480,'[5]Trips&amp;Operators'!$C$1:$E$9999,3,FALSE)</f>
        <v>HONTZ</v>
      </c>
      <c r="M480" s="56" t="s">
        <v>1401</v>
      </c>
      <c r="N480" s="55"/>
      <c r="O480" s="59" t="str">
        <f t="shared" si="7"/>
        <v>OMIT</v>
      </c>
    </row>
    <row r="481" spans="1:15" x14ac:dyDescent="0.25">
      <c r="A481" s="53">
        <v>42498.963321759256</v>
      </c>
      <c r="B481" s="54" t="s">
        <v>1403</v>
      </c>
      <c r="C481" s="54" t="s">
        <v>1819</v>
      </c>
      <c r="D481" s="54" t="s">
        <v>1390</v>
      </c>
      <c r="E481" s="54" t="s">
        <v>1438</v>
      </c>
      <c r="F481" s="54">
        <v>0</v>
      </c>
      <c r="G481" s="54">
        <v>28</v>
      </c>
      <c r="H481" s="54">
        <v>233434</v>
      </c>
      <c r="I481" s="54" t="s">
        <v>1439</v>
      </c>
      <c r="J481" s="54">
        <v>233491</v>
      </c>
      <c r="K481" s="55" t="s">
        <v>1400</v>
      </c>
      <c r="L481" s="55" t="str">
        <f>VLOOKUP(C481,'[5]Trips&amp;Operators'!$C$1:$E$9999,3,FALSE)</f>
        <v>BARTLETT</v>
      </c>
      <c r="M481" s="56" t="s">
        <v>1401</v>
      </c>
      <c r="N481" s="55"/>
      <c r="O481" s="59" t="str">
        <f t="shared" si="7"/>
        <v>KEEP</v>
      </c>
    </row>
    <row r="482" spans="1:15" x14ac:dyDescent="0.25">
      <c r="A482" s="53">
        <v>42498.983599537038</v>
      </c>
      <c r="B482" s="54" t="s">
        <v>1420</v>
      </c>
      <c r="C482" s="54" t="s">
        <v>1820</v>
      </c>
      <c r="D482" s="54" t="s">
        <v>1390</v>
      </c>
      <c r="E482" s="54" t="s">
        <v>1438</v>
      </c>
      <c r="F482" s="54">
        <v>0</v>
      </c>
      <c r="G482" s="54">
        <v>7</v>
      </c>
      <c r="H482" s="54">
        <v>233336</v>
      </c>
      <c r="I482" s="54" t="s">
        <v>1439</v>
      </c>
      <c r="J482" s="54">
        <v>233491</v>
      </c>
      <c r="K482" s="55" t="s">
        <v>1400</v>
      </c>
      <c r="L482" s="55" t="str">
        <f>VLOOKUP(C482,'[5]Trips&amp;Operators'!$C$1:$E$9999,3,FALSE)</f>
        <v>COCA</v>
      </c>
      <c r="M482" s="56" t="s">
        <v>1401</v>
      </c>
      <c r="N482" s="55"/>
      <c r="O482" s="59" t="str">
        <f t="shared" si="7"/>
        <v>OMIT</v>
      </c>
    </row>
    <row r="483" spans="1:15" x14ac:dyDescent="0.25">
      <c r="A483" s="53">
        <v>42499.024629629632</v>
      </c>
      <c r="B483" s="54" t="s">
        <v>1785</v>
      </c>
      <c r="C483" s="54" t="s">
        <v>1821</v>
      </c>
      <c r="D483" s="54" t="s">
        <v>1390</v>
      </c>
      <c r="E483" s="54" t="s">
        <v>1438</v>
      </c>
      <c r="F483" s="54">
        <v>0</v>
      </c>
      <c r="G483" s="54">
        <v>6</v>
      </c>
      <c r="H483" s="54">
        <v>233361</v>
      </c>
      <c r="I483" s="54" t="s">
        <v>1439</v>
      </c>
      <c r="J483" s="54">
        <v>233491</v>
      </c>
      <c r="K483" s="55" t="s">
        <v>1400</v>
      </c>
      <c r="L483" s="55" t="str">
        <f>VLOOKUP(C483,'[5]Trips&amp;Operators'!$C$1:$E$9999,3,FALSE)</f>
        <v>HONTZ</v>
      </c>
      <c r="M483" s="56" t="s">
        <v>1401</v>
      </c>
      <c r="N483" s="55"/>
      <c r="O483" s="59" t="str">
        <f t="shared" si="7"/>
        <v>OMIT</v>
      </c>
    </row>
    <row r="484" spans="1:15" x14ac:dyDescent="0.25">
      <c r="A484" s="53">
        <v>42499.046400462961</v>
      </c>
      <c r="B484" s="54" t="s">
        <v>1403</v>
      </c>
      <c r="C484" s="54" t="s">
        <v>1822</v>
      </c>
      <c r="D484" s="54" t="s">
        <v>1390</v>
      </c>
      <c r="E484" s="54" t="s">
        <v>1438</v>
      </c>
      <c r="F484" s="54">
        <v>0</v>
      </c>
      <c r="G484" s="54">
        <v>22</v>
      </c>
      <c r="H484" s="54">
        <v>233446</v>
      </c>
      <c r="I484" s="54" t="s">
        <v>1439</v>
      </c>
      <c r="J484" s="54">
        <v>233491</v>
      </c>
      <c r="K484" s="55" t="s">
        <v>1400</v>
      </c>
      <c r="L484" s="55" t="str">
        <f>VLOOKUP(C484,'[5]Trips&amp;Operators'!$C$1:$E$9999,3,FALSE)</f>
        <v>BARTLETT</v>
      </c>
      <c r="M484" s="56" t="s">
        <v>1401</v>
      </c>
      <c r="N484" s="55"/>
      <c r="O484" s="59" t="str">
        <f t="shared" si="7"/>
        <v>KEEP</v>
      </c>
    </row>
    <row r="485" spans="1:15" x14ac:dyDescent="0.25">
      <c r="A485" s="53">
        <v>42499.429432870369</v>
      </c>
      <c r="B485" s="54" t="s">
        <v>1823</v>
      </c>
      <c r="C485" s="54" t="s">
        <v>1824</v>
      </c>
      <c r="D485" s="54" t="s">
        <v>1390</v>
      </c>
      <c r="E485" s="54" t="s">
        <v>1398</v>
      </c>
      <c r="F485" s="54">
        <v>280</v>
      </c>
      <c r="G485" s="54">
        <v>778</v>
      </c>
      <c r="H485" s="54">
        <v>69108</v>
      </c>
      <c r="I485" s="54" t="s">
        <v>1399</v>
      </c>
      <c r="J485" s="54">
        <v>63309</v>
      </c>
      <c r="K485" s="55" t="s">
        <v>1393</v>
      </c>
      <c r="L485" s="55" t="str">
        <f>VLOOKUP(C485,'[18]Trips&amp;Operators'!$C$1:$E$9999,3,FALSE)</f>
        <v>MALAVE</v>
      </c>
      <c r="M485" s="56" t="s">
        <v>1401</v>
      </c>
      <c r="N485" s="55" t="s">
        <v>1402</v>
      </c>
      <c r="O485" s="59" t="str">
        <f t="shared" si="7"/>
        <v>KEEP</v>
      </c>
    </row>
    <row r="486" spans="1:15" x14ac:dyDescent="0.25">
      <c r="A486" s="53">
        <v>42499.471192129633</v>
      </c>
      <c r="B486" s="54" t="s">
        <v>1511</v>
      </c>
      <c r="C486" s="54" t="s">
        <v>1825</v>
      </c>
      <c r="D486" s="54" t="s">
        <v>1390</v>
      </c>
      <c r="E486" s="54" t="s">
        <v>1398</v>
      </c>
      <c r="F486" s="54">
        <v>0</v>
      </c>
      <c r="G486" s="54">
        <v>273</v>
      </c>
      <c r="H486" s="54">
        <v>65100</v>
      </c>
      <c r="I486" s="54" t="s">
        <v>1399</v>
      </c>
      <c r="J486" s="54">
        <v>64955</v>
      </c>
      <c r="K486" s="55" t="s">
        <v>1393</v>
      </c>
      <c r="L486" s="55" t="str">
        <f>VLOOKUP(C486,'[18]Trips&amp;Operators'!$C$1:$E$9999,3,FALSE)</f>
        <v>SPECTOR</v>
      </c>
      <c r="M486" s="56" t="s">
        <v>1401</v>
      </c>
      <c r="N486" s="55" t="s">
        <v>1402</v>
      </c>
      <c r="O486" s="59" t="str">
        <f t="shared" si="7"/>
        <v>KEEP</v>
      </c>
    </row>
    <row r="487" spans="1:15" x14ac:dyDescent="0.25">
      <c r="A487" s="53">
        <v>42499.218159722222</v>
      </c>
      <c r="B487" s="54" t="s">
        <v>1445</v>
      </c>
      <c r="C487" s="54" t="s">
        <v>1826</v>
      </c>
      <c r="D487" s="54" t="s">
        <v>1390</v>
      </c>
      <c r="E487" s="54" t="s">
        <v>1405</v>
      </c>
      <c r="F487" s="54">
        <v>450</v>
      </c>
      <c r="G487" s="54">
        <v>435</v>
      </c>
      <c r="H487" s="54">
        <v>17686</v>
      </c>
      <c r="I487" s="54" t="s">
        <v>1392</v>
      </c>
      <c r="J487" s="54">
        <v>15167</v>
      </c>
      <c r="K487" s="55" t="s">
        <v>1393</v>
      </c>
      <c r="L487" s="55" t="str">
        <f>VLOOKUP(C487,'[18]Trips&amp;Operators'!$C$1:$E$9999,3,FALSE)</f>
        <v>CHANDLER</v>
      </c>
      <c r="M487" s="56" t="s">
        <v>1401</v>
      </c>
      <c r="N487" s="55"/>
      <c r="O487" s="59" t="str">
        <f t="shared" si="7"/>
        <v>KEEP</v>
      </c>
    </row>
    <row r="488" spans="1:15" x14ac:dyDescent="0.25">
      <c r="A488" s="53">
        <v>42499.331736111111</v>
      </c>
      <c r="B488" s="54" t="s">
        <v>1476</v>
      </c>
      <c r="C488" s="54" t="s">
        <v>1827</v>
      </c>
      <c r="D488" s="54" t="s">
        <v>1390</v>
      </c>
      <c r="E488" s="54" t="s">
        <v>1405</v>
      </c>
      <c r="F488" s="54">
        <v>150</v>
      </c>
      <c r="G488" s="54">
        <v>194</v>
      </c>
      <c r="H488" s="54">
        <v>229142</v>
      </c>
      <c r="I488" s="54" t="s">
        <v>1392</v>
      </c>
      <c r="J488" s="54">
        <v>229055</v>
      </c>
      <c r="K488" s="55" t="s">
        <v>1393</v>
      </c>
      <c r="L488" s="55" t="str">
        <f>VLOOKUP(C488,'[18]Trips&amp;Operators'!$C$1:$E$9999,3,FALSE)</f>
        <v>LEVIN</v>
      </c>
      <c r="M488" s="56" t="s">
        <v>1401</v>
      </c>
      <c r="N488" s="55"/>
      <c r="O488" s="59" t="str">
        <f t="shared" si="7"/>
        <v>KEEP</v>
      </c>
    </row>
    <row r="489" spans="1:15" x14ac:dyDescent="0.25">
      <c r="A489" s="53">
        <v>42499.353229166663</v>
      </c>
      <c r="B489" s="54" t="s">
        <v>1476</v>
      </c>
      <c r="C489" s="54" t="s">
        <v>1827</v>
      </c>
      <c r="D489" s="54" t="s">
        <v>1390</v>
      </c>
      <c r="E489" s="54" t="s">
        <v>1405</v>
      </c>
      <c r="F489" s="54">
        <v>450</v>
      </c>
      <c r="G489" s="54">
        <v>436</v>
      </c>
      <c r="H489" s="54">
        <v>17395</v>
      </c>
      <c r="I489" s="54" t="s">
        <v>1392</v>
      </c>
      <c r="J489" s="54">
        <v>15167</v>
      </c>
      <c r="K489" s="55" t="s">
        <v>1393</v>
      </c>
      <c r="L489" s="55" t="str">
        <f>VLOOKUP(C489,'[18]Trips&amp;Operators'!$C$1:$E$9999,3,FALSE)</f>
        <v>LEVIN</v>
      </c>
      <c r="M489" s="56" t="s">
        <v>1401</v>
      </c>
      <c r="N489" s="55"/>
      <c r="O489" s="59" t="str">
        <f t="shared" si="7"/>
        <v>KEEP</v>
      </c>
    </row>
    <row r="490" spans="1:15" x14ac:dyDescent="0.25">
      <c r="A490" s="53">
        <v>42499.47420138889</v>
      </c>
      <c r="B490" s="54" t="s">
        <v>1416</v>
      </c>
      <c r="C490" s="54" t="s">
        <v>1828</v>
      </c>
      <c r="D490" s="54" t="s">
        <v>1390</v>
      </c>
      <c r="E490" s="54" t="s">
        <v>1405</v>
      </c>
      <c r="F490" s="54">
        <v>400</v>
      </c>
      <c r="G490" s="54">
        <v>533</v>
      </c>
      <c r="H490" s="54">
        <v>115656</v>
      </c>
      <c r="I490" s="54" t="s">
        <v>1392</v>
      </c>
      <c r="J490" s="54">
        <v>116838</v>
      </c>
      <c r="K490" s="55" t="s">
        <v>1400</v>
      </c>
      <c r="L490" s="55" t="str">
        <f>VLOOKUP(C490,'[18]Trips&amp;Operators'!$C$1:$E$9999,3,FALSE)</f>
        <v>MALAVE</v>
      </c>
      <c r="M490" s="56" t="s">
        <v>1401</v>
      </c>
      <c r="N490" s="55"/>
      <c r="O490" s="59" t="str">
        <f t="shared" si="7"/>
        <v>KEEP</v>
      </c>
    </row>
    <row r="491" spans="1:15" x14ac:dyDescent="0.25">
      <c r="A491" s="53">
        <v>42499.519826388889</v>
      </c>
      <c r="B491" s="54" t="s">
        <v>1445</v>
      </c>
      <c r="C491" s="54" t="s">
        <v>1829</v>
      </c>
      <c r="D491" s="54" t="s">
        <v>1390</v>
      </c>
      <c r="E491" s="54" t="s">
        <v>1405</v>
      </c>
      <c r="F491" s="54">
        <v>450</v>
      </c>
      <c r="G491" s="54">
        <v>443</v>
      </c>
      <c r="H491" s="54">
        <v>17699</v>
      </c>
      <c r="I491" s="54" t="s">
        <v>1392</v>
      </c>
      <c r="J491" s="54">
        <v>15167</v>
      </c>
      <c r="K491" s="55" t="s">
        <v>1393</v>
      </c>
      <c r="L491" s="55" t="str">
        <f>VLOOKUP(C491,'[18]Trips&amp;Operators'!$C$1:$E$9999,3,FALSE)</f>
        <v>MALAVE</v>
      </c>
      <c r="M491" s="56" t="s">
        <v>1401</v>
      </c>
      <c r="N491" s="55"/>
      <c r="O491" s="59" t="str">
        <f t="shared" si="7"/>
        <v>KEEP</v>
      </c>
    </row>
    <row r="492" spans="1:15" x14ac:dyDescent="0.25">
      <c r="A492" s="53">
        <v>42499.536886574075</v>
      </c>
      <c r="B492" s="54" t="s">
        <v>1480</v>
      </c>
      <c r="C492" s="54" t="s">
        <v>112</v>
      </c>
      <c r="D492" s="54" t="s">
        <v>1390</v>
      </c>
      <c r="E492" s="54" t="s">
        <v>1405</v>
      </c>
      <c r="F492" s="54">
        <v>550</v>
      </c>
      <c r="G492" s="54">
        <v>739</v>
      </c>
      <c r="H492" s="54">
        <v>218504</v>
      </c>
      <c r="I492" s="54" t="s">
        <v>1392</v>
      </c>
      <c r="J492" s="54">
        <v>222090</v>
      </c>
      <c r="K492" s="55" t="s">
        <v>1400</v>
      </c>
      <c r="L492" s="55" t="str">
        <f>VLOOKUP(C492,'[18]Trips&amp;Operators'!$C$1:$E$9999,3,FALSE)</f>
        <v>STRICKLAND</v>
      </c>
      <c r="M492" s="56" t="s">
        <v>1401</v>
      </c>
      <c r="N492" s="55"/>
      <c r="O492" s="59" t="str">
        <f t="shared" si="7"/>
        <v>KEEP</v>
      </c>
    </row>
    <row r="493" spans="1:15" x14ac:dyDescent="0.25">
      <c r="A493" s="53">
        <v>42499.919861111113</v>
      </c>
      <c r="B493" s="54" t="s">
        <v>1830</v>
      </c>
      <c r="C493" s="54" t="s">
        <v>1831</v>
      </c>
      <c r="D493" s="54" t="s">
        <v>1390</v>
      </c>
      <c r="E493" s="54" t="s">
        <v>1405</v>
      </c>
      <c r="F493" s="54">
        <v>150</v>
      </c>
      <c r="G493" s="54">
        <v>171</v>
      </c>
      <c r="H493" s="54">
        <v>229918</v>
      </c>
      <c r="I493" s="54" t="s">
        <v>1392</v>
      </c>
      <c r="J493" s="54">
        <v>230436</v>
      </c>
      <c r="K493" s="55" t="s">
        <v>1400</v>
      </c>
      <c r="L493" s="55" t="str">
        <f>VLOOKUP(C493,'[18]Trips&amp;Operators'!$C$1:$E$9999,3,FALSE)</f>
        <v>JACKSON</v>
      </c>
      <c r="M493" s="56" t="s">
        <v>1401</v>
      </c>
      <c r="N493" s="55"/>
      <c r="O493" s="59" t="str">
        <f t="shared" si="7"/>
        <v>KEEP</v>
      </c>
    </row>
    <row r="494" spans="1:15" x14ac:dyDescent="0.25">
      <c r="A494" s="53">
        <v>42499.523495370369</v>
      </c>
      <c r="B494" s="54" t="s">
        <v>1480</v>
      </c>
      <c r="C494" s="54" t="s">
        <v>112</v>
      </c>
      <c r="D494" s="54" t="s">
        <v>1390</v>
      </c>
      <c r="E494" s="54" t="s">
        <v>1422</v>
      </c>
      <c r="F494" s="54">
        <v>0</v>
      </c>
      <c r="G494" s="54">
        <v>190</v>
      </c>
      <c r="H494" s="54">
        <v>87152</v>
      </c>
      <c r="I494" s="54" t="s">
        <v>1423</v>
      </c>
      <c r="J494" s="54">
        <v>87889</v>
      </c>
      <c r="K494" s="55" t="s">
        <v>1400</v>
      </c>
      <c r="L494" s="55" t="str">
        <f>VLOOKUP(C494,'[18]Trips&amp;Operators'!$C$1:$E$9999,3,FALSE)</f>
        <v>STRICKLAND</v>
      </c>
      <c r="M494" s="56" t="s">
        <v>1394</v>
      </c>
      <c r="N494" s="55" t="s">
        <v>1832</v>
      </c>
      <c r="O494" s="59" t="str">
        <f t="shared" si="7"/>
        <v>KEEP</v>
      </c>
    </row>
    <row r="495" spans="1:15" x14ac:dyDescent="0.25">
      <c r="A495" s="53">
        <v>42499.523773148147</v>
      </c>
      <c r="B495" s="54" t="s">
        <v>1480</v>
      </c>
      <c r="C495" s="54" t="s">
        <v>112</v>
      </c>
      <c r="D495" s="54" t="s">
        <v>1407</v>
      </c>
      <c r="E495" s="54" t="s">
        <v>1422</v>
      </c>
      <c r="F495" s="54">
        <v>0</v>
      </c>
      <c r="G495" s="54">
        <v>6</v>
      </c>
      <c r="H495" s="54">
        <v>87984</v>
      </c>
      <c r="I495" s="54" t="s">
        <v>1423</v>
      </c>
      <c r="J495" s="54">
        <v>87889</v>
      </c>
      <c r="K495" s="55" t="s">
        <v>1400</v>
      </c>
      <c r="L495" s="55" t="str">
        <f>VLOOKUP(C495,'[18]Trips&amp;Operators'!$C$1:$E$9999,3,FALSE)</f>
        <v>STRICKLAND</v>
      </c>
      <c r="M495" s="56" t="s">
        <v>1394</v>
      </c>
      <c r="N495" s="55" t="s">
        <v>1833</v>
      </c>
      <c r="O495" s="59" t="str">
        <f t="shared" si="7"/>
        <v>KEEP</v>
      </c>
    </row>
    <row r="496" spans="1:15" x14ac:dyDescent="0.25">
      <c r="A496" s="53">
        <v>42499.580208333333</v>
      </c>
      <c r="B496" s="54" t="s">
        <v>1445</v>
      </c>
      <c r="C496" s="54" t="s">
        <v>1834</v>
      </c>
      <c r="D496" s="54" t="s">
        <v>1390</v>
      </c>
      <c r="E496" s="54" t="s">
        <v>1422</v>
      </c>
      <c r="F496" s="54">
        <v>0</v>
      </c>
      <c r="G496" s="54">
        <v>437</v>
      </c>
      <c r="H496" s="54">
        <v>129577</v>
      </c>
      <c r="I496" s="54" t="s">
        <v>1423</v>
      </c>
      <c r="J496" s="54">
        <v>127587</v>
      </c>
      <c r="K496" s="55" t="s">
        <v>1393</v>
      </c>
      <c r="L496" s="55" t="str">
        <f>VLOOKUP(C496,'[18]Trips&amp;Operators'!$C$1:$E$9999,3,FALSE)</f>
        <v>WEBSTER</v>
      </c>
      <c r="M496" s="56" t="s">
        <v>1401</v>
      </c>
      <c r="N496" s="55" t="s">
        <v>1564</v>
      </c>
      <c r="O496" s="59" t="str">
        <f t="shared" si="7"/>
        <v>KEEP</v>
      </c>
    </row>
    <row r="497" spans="1:15" x14ac:dyDescent="0.25">
      <c r="A497" s="53">
        <v>42499.181435185186</v>
      </c>
      <c r="B497" s="54" t="s">
        <v>1830</v>
      </c>
      <c r="C497" s="54" t="s">
        <v>906</v>
      </c>
      <c r="D497" s="54" t="s">
        <v>1390</v>
      </c>
      <c r="E497" s="54" t="s">
        <v>1438</v>
      </c>
      <c r="F497" s="54">
        <v>0</v>
      </c>
      <c r="G497" s="54">
        <v>8</v>
      </c>
      <c r="H497" s="54">
        <v>233338</v>
      </c>
      <c r="I497" s="54" t="s">
        <v>1439</v>
      </c>
      <c r="J497" s="54">
        <v>233491</v>
      </c>
      <c r="K497" s="55" t="s">
        <v>1400</v>
      </c>
      <c r="L497" s="55" t="str">
        <f>VLOOKUP(C497,'[18]Trips&amp;Operators'!$C$1:$E$9999,3,FALSE)</f>
        <v>CHANDLER</v>
      </c>
      <c r="M497" s="56" t="s">
        <v>1401</v>
      </c>
      <c r="N497" s="55"/>
      <c r="O497" s="59" t="str">
        <f t="shared" si="7"/>
        <v>OMIT</v>
      </c>
    </row>
    <row r="498" spans="1:15" x14ac:dyDescent="0.25">
      <c r="A498" s="53">
        <v>42499.202997685185</v>
      </c>
      <c r="B498" s="54" t="s">
        <v>1474</v>
      </c>
      <c r="C498" s="54" t="s">
        <v>1835</v>
      </c>
      <c r="D498" s="54" t="s">
        <v>1390</v>
      </c>
      <c r="E498" s="54" t="s">
        <v>1438</v>
      </c>
      <c r="F498" s="54">
        <v>0</v>
      </c>
      <c r="G498" s="54">
        <v>7</v>
      </c>
      <c r="H498" s="54">
        <v>233334</v>
      </c>
      <c r="I498" s="54" t="s">
        <v>1439</v>
      </c>
      <c r="J498" s="54">
        <v>233491</v>
      </c>
      <c r="K498" s="55" t="s">
        <v>1400</v>
      </c>
      <c r="L498" s="55" t="str">
        <f>VLOOKUP(C498,'[18]Trips&amp;Operators'!$C$1:$E$9999,3,FALSE)</f>
        <v>NEWELL</v>
      </c>
      <c r="M498" s="56" t="s">
        <v>1401</v>
      </c>
      <c r="N498" s="55"/>
      <c r="O498" s="59" t="str">
        <f t="shared" si="7"/>
        <v>OMIT</v>
      </c>
    </row>
    <row r="499" spans="1:15" x14ac:dyDescent="0.25">
      <c r="A499" s="53">
        <v>42499.253668981481</v>
      </c>
      <c r="B499" s="54" t="s">
        <v>1830</v>
      </c>
      <c r="C499" s="54" t="s">
        <v>915</v>
      </c>
      <c r="D499" s="54" t="s">
        <v>1390</v>
      </c>
      <c r="E499" s="54" t="s">
        <v>1438</v>
      </c>
      <c r="F499" s="54">
        <v>0</v>
      </c>
      <c r="G499" s="54">
        <v>7</v>
      </c>
      <c r="H499" s="54">
        <v>233320</v>
      </c>
      <c r="I499" s="54" t="s">
        <v>1439</v>
      </c>
      <c r="J499" s="54">
        <v>233491</v>
      </c>
      <c r="K499" s="55" t="s">
        <v>1400</v>
      </c>
      <c r="L499" s="55" t="str">
        <f>VLOOKUP(C499,'[18]Trips&amp;Operators'!$C$1:$E$9999,3,FALSE)</f>
        <v>MALAVE</v>
      </c>
      <c r="M499" s="56" t="s">
        <v>1401</v>
      </c>
      <c r="N499" s="55"/>
      <c r="O499" s="59" t="str">
        <f t="shared" si="7"/>
        <v>OMIT</v>
      </c>
    </row>
    <row r="500" spans="1:15" x14ac:dyDescent="0.25">
      <c r="A500" s="53">
        <v>42499.274756944447</v>
      </c>
      <c r="B500" s="54" t="s">
        <v>1474</v>
      </c>
      <c r="C500" s="54" t="s">
        <v>918</v>
      </c>
      <c r="D500" s="54" t="s">
        <v>1390</v>
      </c>
      <c r="E500" s="54" t="s">
        <v>1438</v>
      </c>
      <c r="F500" s="54">
        <v>0</v>
      </c>
      <c r="G500" s="54">
        <v>7</v>
      </c>
      <c r="H500" s="54">
        <v>233336</v>
      </c>
      <c r="I500" s="54" t="s">
        <v>1439</v>
      </c>
      <c r="J500" s="54">
        <v>233491</v>
      </c>
      <c r="K500" s="55" t="s">
        <v>1400</v>
      </c>
      <c r="L500" s="55" t="str">
        <f>VLOOKUP(C500,'[18]Trips&amp;Operators'!$C$1:$E$9999,3,FALSE)</f>
        <v>NEWELL</v>
      </c>
      <c r="M500" s="56" t="s">
        <v>1401</v>
      </c>
      <c r="N500" s="55"/>
      <c r="O500" s="59" t="str">
        <f t="shared" si="7"/>
        <v>OMIT</v>
      </c>
    </row>
    <row r="501" spans="1:15" x14ac:dyDescent="0.25">
      <c r="A501" s="53">
        <v>42499.293344907404</v>
      </c>
      <c r="B501" s="54" t="s">
        <v>1823</v>
      </c>
      <c r="C501" s="54" t="s">
        <v>1836</v>
      </c>
      <c r="D501" s="54" t="s">
        <v>1390</v>
      </c>
      <c r="E501" s="54" t="s">
        <v>1438</v>
      </c>
      <c r="F501" s="54">
        <v>0</v>
      </c>
      <c r="G501" s="54">
        <v>8</v>
      </c>
      <c r="H501" s="54">
        <v>121</v>
      </c>
      <c r="I501" s="54" t="s">
        <v>1439</v>
      </c>
      <c r="J501" s="54">
        <v>1</v>
      </c>
      <c r="K501" s="55" t="s">
        <v>1393</v>
      </c>
      <c r="L501" s="55" t="str">
        <f>VLOOKUP(C501,'[18]Trips&amp;Operators'!$C$1:$E$9999,3,FALSE)</f>
        <v>MALAVE</v>
      </c>
      <c r="M501" s="56" t="s">
        <v>1401</v>
      </c>
      <c r="N501" s="55"/>
      <c r="O501" s="59" t="str">
        <f t="shared" si="7"/>
        <v>OMIT</v>
      </c>
    </row>
    <row r="502" spans="1:15" x14ac:dyDescent="0.25">
      <c r="A502" s="53">
        <v>42499.326990740738</v>
      </c>
      <c r="B502" s="54" t="s">
        <v>1830</v>
      </c>
      <c r="C502" s="54" t="s">
        <v>1837</v>
      </c>
      <c r="D502" s="54" t="s">
        <v>1390</v>
      </c>
      <c r="E502" s="54" t="s">
        <v>1438</v>
      </c>
      <c r="F502" s="54">
        <v>0</v>
      </c>
      <c r="G502" s="54">
        <v>7</v>
      </c>
      <c r="H502" s="54">
        <v>233344</v>
      </c>
      <c r="I502" s="54" t="s">
        <v>1439</v>
      </c>
      <c r="J502" s="54">
        <v>233491</v>
      </c>
      <c r="K502" s="55" t="s">
        <v>1400</v>
      </c>
      <c r="L502" s="55" t="str">
        <f>VLOOKUP(C502,'[18]Trips&amp;Operators'!$C$1:$E$9999,3,FALSE)</f>
        <v>MALAVE</v>
      </c>
      <c r="M502" s="56" t="s">
        <v>1401</v>
      </c>
      <c r="N502" s="55"/>
      <c r="O502" s="59" t="str">
        <f t="shared" si="7"/>
        <v>OMIT</v>
      </c>
    </row>
    <row r="503" spans="1:15" x14ac:dyDescent="0.25">
      <c r="A503" s="53">
        <v>42499.366226851853</v>
      </c>
      <c r="B503" s="54" t="s">
        <v>1823</v>
      </c>
      <c r="C503" s="54" t="s">
        <v>1838</v>
      </c>
      <c r="D503" s="54" t="s">
        <v>1390</v>
      </c>
      <c r="E503" s="54" t="s">
        <v>1438</v>
      </c>
      <c r="F503" s="54">
        <v>0</v>
      </c>
      <c r="G503" s="54">
        <v>5</v>
      </c>
      <c r="H503" s="54">
        <v>118</v>
      </c>
      <c r="I503" s="54" t="s">
        <v>1439</v>
      </c>
      <c r="J503" s="54">
        <v>1</v>
      </c>
      <c r="K503" s="55" t="s">
        <v>1393</v>
      </c>
      <c r="L503" s="55" t="str">
        <f>VLOOKUP(C503,'[18]Trips&amp;Operators'!$C$1:$E$9999,3,FALSE)</f>
        <v>MALAVE</v>
      </c>
      <c r="M503" s="56" t="s">
        <v>1401</v>
      </c>
      <c r="N503" s="55"/>
      <c r="O503" s="59" t="str">
        <f t="shared" si="7"/>
        <v>OMIT</v>
      </c>
    </row>
    <row r="504" spans="1:15" x14ac:dyDescent="0.25">
      <c r="A504" s="53">
        <v>42499.387395833335</v>
      </c>
      <c r="B504" s="54" t="s">
        <v>1506</v>
      </c>
      <c r="C504" s="54" t="s">
        <v>1839</v>
      </c>
      <c r="D504" s="54" t="s">
        <v>1390</v>
      </c>
      <c r="E504" s="54" t="s">
        <v>1438</v>
      </c>
      <c r="F504" s="54">
        <v>0</v>
      </c>
      <c r="G504" s="54">
        <v>5</v>
      </c>
      <c r="H504" s="54">
        <v>116</v>
      </c>
      <c r="I504" s="54" t="s">
        <v>1439</v>
      </c>
      <c r="J504" s="54">
        <v>1</v>
      </c>
      <c r="K504" s="55" t="s">
        <v>1393</v>
      </c>
      <c r="L504" s="55" t="str">
        <f>VLOOKUP(C504,'[18]Trips&amp;Operators'!$C$1:$E$9999,3,FALSE)</f>
        <v>CUSHING</v>
      </c>
      <c r="M504" s="56" t="s">
        <v>1401</v>
      </c>
      <c r="N504" s="55"/>
      <c r="O504" s="59" t="str">
        <f t="shared" si="7"/>
        <v>OMIT</v>
      </c>
    </row>
    <row r="505" spans="1:15" x14ac:dyDescent="0.25">
      <c r="A505" s="53">
        <v>42499.39943287037</v>
      </c>
      <c r="B505" s="54" t="s">
        <v>1830</v>
      </c>
      <c r="C505" s="54" t="s">
        <v>1840</v>
      </c>
      <c r="D505" s="54" t="s">
        <v>1390</v>
      </c>
      <c r="E505" s="54" t="s">
        <v>1438</v>
      </c>
      <c r="F505" s="54">
        <v>0</v>
      </c>
      <c r="G505" s="54">
        <v>7</v>
      </c>
      <c r="H505" s="54">
        <v>233351</v>
      </c>
      <c r="I505" s="54" t="s">
        <v>1439</v>
      </c>
      <c r="J505" s="54">
        <v>233491</v>
      </c>
      <c r="K505" s="55" t="s">
        <v>1400</v>
      </c>
      <c r="L505" s="55" t="str">
        <f>VLOOKUP(C505,'[18]Trips&amp;Operators'!$C$1:$E$9999,3,FALSE)</f>
        <v>MALAVE</v>
      </c>
      <c r="M505" s="56" t="s">
        <v>1401</v>
      </c>
      <c r="N505" s="55"/>
      <c r="O505" s="59" t="str">
        <f t="shared" si="7"/>
        <v>OMIT</v>
      </c>
    </row>
    <row r="506" spans="1:15" x14ac:dyDescent="0.25">
      <c r="A506" s="53">
        <v>42499.42046296296</v>
      </c>
      <c r="B506" s="54" t="s">
        <v>1474</v>
      </c>
      <c r="C506" s="54" t="s">
        <v>1841</v>
      </c>
      <c r="D506" s="54" t="s">
        <v>1390</v>
      </c>
      <c r="E506" s="54" t="s">
        <v>1438</v>
      </c>
      <c r="F506" s="54">
        <v>0</v>
      </c>
      <c r="G506" s="54">
        <v>9</v>
      </c>
      <c r="H506" s="54">
        <v>233336</v>
      </c>
      <c r="I506" s="54" t="s">
        <v>1439</v>
      </c>
      <c r="J506" s="54">
        <v>233491</v>
      </c>
      <c r="K506" s="55" t="s">
        <v>1400</v>
      </c>
      <c r="L506" s="55" t="str">
        <f>VLOOKUP(C506,'[18]Trips&amp;Operators'!$C$1:$E$9999,3,FALSE)</f>
        <v>CUSHING</v>
      </c>
      <c r="M506" s="56" t="s">
        <v>1401</v>
      </c>
      <c r="N506" s="55"/>
      <c r="O506" s="59" t="str">
        <f t="shared" si="7"/>
        <v>OMIT</v>
      </c>
    </row>
    <row r="507" spans="1:15" x14ac:dyDescent="0.25">
      <c r="A507" s="53">
        <v>42499.444490740738</v>
      </c>
      <c r="B507" s="54" t="s">
        <v>1541</v>
      </c>
      <c r="C507" s="54" t="s">
        <v>920</v>
      </c>
      <c r="D507" s="54" t="s">
        <v>1390</v>
      </c>
      <c r="E507" s="54" t="s">
        <v>1438</v>
      </c>
      <c r="F507" s="54">
        <v>0</v>
      </c>
      <c r="G507" s="54">
        <v>7</v>
      </c>
      <c r="H507" s="54">
        <v>233334</v>
      </c>
      <c r="I507" s="54" t="s">
        <v>1439</v>
      </c>
      <c r="J507" s="54">
        <v>233491</v>
      </c>
      <c r="K507" s="55" t="s">
        <v>1400</v>
      </c>
      <c r="L507" s="55" t="str">
        <f>VLOOKUP(C507,'[18]Trips&amp;Operators'!$C$1:$E$9999,3,FALSE)</f>
        <v>SPECTOR</v>
      </c>
      <c r="M507" s="56" t="s">
        <v>1401</v>
      </c>
      <c r="N507" s="55"/>
      <c r="O507" s="59" t="str">
        <f t="shared" si="7"/>
        <v>OMIT</v>
      </c>
    </row>
    <row r="508" spans="1:15" x14ac:dyDescent="0.25">
      <c r="A508" s="53">
        <v>42499.462210648147</v>
      </c>
      <c r="B508" s="54" t="s">
        <v>1506</v>
      </c>
      <c r="C508" s="54" t="s">
        <v>1842</v>
      </c>
      <c r="D508" s="54" t="s">
        <v>1390</v>
      </c>
      <c r="E508" s="54" t="s">
        <v>1438</v>
      </c>
      <c r="F508" s="54">
        <v>0</v>
      </c>
      <c r="G508" s="54">
        <v>6</v>
      </c>
      <c r="H508" s="54">
        <v>118</v>
      </c>
      <c r="I508" s="54" t="s">
        <v>1439</v>
      </c>
      <c r="J508" s="54">
        <v>1</v>
      </c>
      <c r="K508" s="55" t="s">
        <v>1393</v>
      </c>
      <c r="L508" s="55" t="str">
        <f>VLOOKUP(C508,'[18]Trips&amp;Operators'!$C$1:$E$9999,3,FALSE)</f>
        <v>CUSHING</v>
      </c>
      <c r="M508" s="56" t="s">
        <v>1401</v>
      </c>
      <c r="N508" s="55"/>
      <c r="O508" s="59" t="str">
        <f t="shared" si="7"/>
        <v>OMIT</v>
      </c>
    </row>
    <row r="509" spans="1:15" x14ac:dyDescent="0.25">
      <c r="A509" s="53">
        <v>42499.470393518517</v>
      </c>
      <c r="B509" s="54" t="s">
        <v>1480</v>
      </c>
      <c r="C509" s="54" t="s">
        <v>1843</v>
      </c>
      <c r="D509" s="54" t="s">
        <v>1390</v>
      </c>
      <c r="E509" s="54" t="s">
        <v>1438</v>
      </c>
      <c r="F509" s="54">
        <v>0</v>
      </c>
      <c r="G509" s="54">
        <v>3</v>
      </c>
      <c r="H509" s="54">
        <v>233293</v>
      </c>
      <c r="I509" s="54" t="s">
        <v>1439</v>
      </c>
      <c r="J509" s="54">
        <v>233491</v>
      </c>
      <c r="K509" s="55" t="s">
        <v>1400</v>
      </c>
      <c r="L509" s="55" t="str">
        <f>VLOOKUP(C509,'[18]Trips&amp;Operators'!$C$1:$E$9999,3,FALSE)</f>
        <v>CANFIELD</v>
      </c>
      <c r="M509" s="56" t="s">
        <v>1401</v>
      </c>
      <c r="N509" s="55"/>
      <c r="O509" s="59" t="str">
        <f t="shared" si="7"/>
        <v>OMIT</v>
      </c>
    </row>
    <row r="510" spans="1:15" x14ac:dyDescent="0.25">
      <c r="A510" s="53">
        <v>42499.473981481482</v>
      </c>
      <c r="B510" s="54" t="s">
        <v>1830</v>
      </c>
      <c r="C510" s="54" t="s">
        <v>1844</v>
      </c>
      <c r="D510" s="54" t="s">
        <v>1390</v>
      </c>
      <c r="E510" s="54" t="s">
        <v>1438</v>
      </c>
      <c r="F510" s="54">
        <v>0</v>
      </c>
      <c r="G510" s="54">
        <v>5</v>
      </c>
      <c r="H510" s="54">
        <v>233323</v>
      </c>
      <c r="I510" s="54" t="s">
        <v>1439</v>
      </c>
      <c r="J510" s="54">
        <v>233491</v>
      </c>
      <c r="K510" s="55" t="s">
        <v>1400</v>
      </c>
      <c r="L510" s="55" t="str">
        <f>VLOOKUP(C510,'[18]Trips&amp;Operators'!$C$1:$E$9999,3,FALSE)</f>
        <v>ADANE</v>
      </c>
      <c r="M510" s="56" t="s">
        <v>1401</v>
      </c>
      <c r="N510" s="55"/>
      <c r="O510" s="59" t="str">
        <f t="shared" si="7"/>
        <v>OMIT</v>
      </c>
    </row>
    <row r="511" spans="1:15" x14ac:dyDescent="0.25">
      <c r="A511" s="53">
        <v>42499.503877314812</v>
      </c>
      <c r="B511" s="54" t="s">
        <v>1420</v>
      </c>
      <c r="C511" s="54" t="s">
        <v>1845</v>
      </c>
      <c r="D511" s="54" t="s">
        <v>1390</v>
      </c>
      <c r="E511" s="54" t="s">
        <v>1438</v>
      </c>
      <c r="F511" s="54">
        <v>0</v>
      </c>
      <c r="G511" s="54">
        <v>77</v>
      </c>
      <c r="H511" s="54">
        <v>233165</v>
      </c>
      <c r="I511" s="54" t="s">
        <v>1439</v>
      </c>
      <c r="J511" s="54">
        <v>233491</v>
      </c>
      <c r="K511" s="55" t="s">
        <v>1400</v>
      </c>
      <c r="L511" s="55" t="str">
        <f>VLOOKUP(C511,'[18]Trips&amp;Operators'!$C$1:$E$9999,3,FALSE)</f>
        <v>STORY</v>
      </c>
      <c r="M511" s="56" t="s">
        <v>1401</v>
      </c>
      <c r="N511" s="55"/>
      <c r="O511" s="59" t="str">
        <f t="shared" si="7"/>
        <v>KEEP</v>
      </c>
    </row>
    <row r="512" spans="1:15" x14ac:dyDescent="0.25">
      <c r="A512" s="53">
        <v>42499.512256944443</v>
      </c>
      <c r="B512" s="54" t="s">
        <v>1823</v>
      </c>
      <c r="C512" s="54" t="s">
        <v>1846</v>
      </c>
      <c r="D512" s="54" t="s">
        <v>1390</v>
      </c>
      <c r="E512" s="54" t="s">
        <v>1438</v>
      </c>
      <c r="F512" s="54">
        <v>0</v>
      </c>
      <c r="G512" s="54">
        <v>63</v>
      </c>
      <c r="H512" s="54">
        <v>225</v>
      </c>
      <c r="I512" s="54" t="s">
        <v>1439</v>
      </c>
      <c r="J512" s="54">
        <v>1</v>
      </c>
      <c r="K512" s="55" t="s">
        <v>1393</v>
      </c>
      <c r="L512" s="55" t="str">
        <f>VLOOKUP(C512,'[18]Trips&amp;Operators'!$C$1:$E$9999,3,FALSE)</f>
        <v>ADANE</v>
      </c>
      <c r="M512" s="56" t="s">
        <v>1401</v>
      </c>
      <c r="N512" s="55"/>
      <c r="O512" s="59" t="str">
        <f t="shared" si="7"/>
        <v>KEEP</v>
      </c>
    </row>
    <row r="513" spans="1:15" x14ac:dyDescent="0.25">
      <c r="A513" s="53">
        <v>42499.523055555554</v>
      </c>
      <c r="B513" s="54" t="s">
        <v>1445</v>
      </c>
      <c r="C513" s="54" t="s">
        <v>1829</v>
      </c>
      <c r="D513" s="54" t="s">
        <v>1390</v>
      </c>
      <c r="E513" s="54" t="s">
        <v>1438</v>
      </c>
      <c r="F513" s="54">
        <v>0</v>
      </c>
      <c r="G513" s="54">
        <v>5</v>
      </c>
      <c r="H513" s="54">
        <v>129</v>
      </c>
      <c r="I513" s="54" t="s">
        <v>1439</v>
      </c>
      <c r="J513" s="54">
        <v>1</v>
      </c>
      <c r="K513" s="55" t="s">
        <v>1393</v>
      </c>
      <c r="L513" s="55" t="str">
        <f>VLOOKUP(C513,'[18]Trips&amp;Operators'!$C$1:$E$9999,3,FALSE)</f>
        <v>MALAVE</v>
      </c>
      <c r="M513" s="56" t="s">
        <v>1401</v>
      </c>
      <c r="N513" s="55"/>
      <c r="O513" s="59" t="str">
        <f t="shared" si="7"/>
        <v>OMIT</v>
      </c>
    </row>
    <row r="514" spans="1:15" x14ac:dyDescent="0.25">
      <c r="A514" s="53">
        <v>42499.546157407407</v>
      </c>
      <c r="B514" s="54" t="s">
        <v>1830</v>
      </c>
      <c r="C514" s="54" t="s">
        <v>1847</v>
      </c>
      <c r="D514" s="54" t="s">
        <v>1390</v>
      </c>
      <c r="E514" s="54" t="s">
        <v>1438</v>
      </c>
      <c r="F514" s="54">
        <v>0</v>
      </c>
      <c r="G514" s="54">
        <v>7</v>
      </c>
      <c r="H514" s="54">
        <v>233332</v>
      </c>
      <c r="I514" s="54" t="s">
        <v>1439</v>
      </c>
      <c r="J514" s="54">
        <v>233491</v>
      </c>
      <c r="K514" s="55" t="s">
        <v>1400</v>
      </c>
      <c r="L514" s="55" t="str">
        <f>VLOOKUP(C514,'[18]Trips&amp;Operators'!$C$1:$E$9999,3,FALSE)</f>
        <v>ADANE</v>
      </c>
      <c r="M514" s="56" t="s">
        <v>1401</v>
      </c>
      <c r="N514" s="55"/>
      <c r="O514" s="59" t="str">
        <f t="shared" si="7"/>
        <v>OMIT</v>
      </c>
    </row>
    <row r="515" spans="1:15" x14ac:dyDescent="0.25">
      <c r="A515" s="53">
        <v>42499.559421296297</v>
      </c>
      <c r="B515" s="54" t="s">
        <v>1416</v>
      </c>
      <c r="C515" s="54" t="s">
        <v>1848</v>
      </c>
      <c r="D515" s="54" t="s">
        <v>1390</v>
      </c>
      <c r="E515" s="54" t="s">
        <v>1438</v>
      </c>
      <c r="F515" s="54">
        <v>0</v>
      </c>
      <c r="G515" s="54">
        <v>9</v>
      </c>
      <c r="H515" s="54">
        <v>233329</v>
      </c>
      <c r="I515" s="54" t="s">
        <v>1439</v>
      </c>
      <c r="J515" s="54">
        <v>233491</v>
      </c>
      <c r="K515" s="55" t="s">
        <v>1400</v>
      </c>
      <c r="L515" s="55" t="str">
        <f>VLOOKUP(C515,'[18]Trips&amp;Operators'!$C$1:$E$9999,3,FALSE)</f>
        <v>WEBSTER</v>
      </c>
      <c r="M515" s="56" t="s">
        <v>1401</v>
      </c>
      <c r="N515" s="55"/>
      <c r="O515" s="59" t="str">
        <f t="shared" ref="O515:O578" si="8">IF(AND(E515="TRACK WARRANT AUTHORITY",G515&lt;10),"OMIT","KEEP")</f>
        <v>OMIT</v>
      </c>
    </row>
    <row r="516" spans="1:15" x14ac:dyDescent="0.25">
      <c r="A516" s="53">
        <v>42499.565659722219</v>
      </c>
      <c r="B516" s="54" t="s">
        <v>1413</v>
      </c>
      <c r="C516" s="54" t="s">
        <v>1849</v>
      </c>
      <c r="D516" s="54" t="s">
        <v>1390</v>
      </c>
      <c r="E516" s="54" t="s">
        <v>1438</v>
      </c>
      <c r="F516" s="54">
        <v>0</v>
      </c>
      <c r="G516" s="54">
        <v>39</v>
      </c>
      <c r="H516" s="54">
        <v>132</v>
      </c>
      <c r="I516" s="54" t="s">
        <v>1439</v>
      </c>
      <c r="J516" s="54">
        <v>1</v>
      </c>
      <c r="K516" s="55" t="s">
        <v>1393</v>
      </c>
      <c r="L516" s="55" t="str">
        <f>VLOOKUP(C516,'[18]Trips&amp;Operators'!$C$1:$E$9999,3,FALSE)</f>
        <v>ACKERMAN</v>
      </c>
      <c r="M516" s="56" t="s">
        <v>1401</v>
      </c>
      <c r="N516" s="55"/>
      <c r="O516" s="59" t="str">
        <f t="shared" si="8"/>
        <v>KEEP</v>
      </c>
    </row>
    <row r="517" spans="1:15" x14ac:dyDescent="0.25">
      <c r="A517" s="53">
        <v>42499.637465277781</v>
      </c>
      <c r="B517" s="54" t="s">
        <v>1413</v>
      </c>
      <c r="C517" s="54" t="s">
        <v>1850</v>
      </c>
      <c r="D517" s="54" t="s">
        <v>1390</v>
      </c>
      <c r="E517" s="54" t="s">
        <v>1438</v>
      </c>
      <c r="F517" s="54">
        <v>0</v>
      </c>
      <c r="G517" s="54">
        <v>64</v>
      </c>
      <c r="H517" s="54">
        <v>223</v>
      </c>
      <c r="I517" s="54" t="s">
        <v>1439</v>
      </c>
      <c r="J517" s="54">
        <v>1</v>
      </c>
      <c r="K517" s="55" t="s">
        <v>1393</v>
      </c>
      <c r="L517" s="55" t="str">
        <f>VLOOKUP(C517,'[18]Trips&amp;Operators'!$C$1:$E$9999,3,FALSE)</f>
        <v>ACKERMAN</v>
      </c>
      <c r="M517" s="56" t="s">
        <v>1401</v>
      </c>
      <c r="N517" s="55"/>
      <c r="O517" s="59" t="str">
        <f t="shared" si="8"/>
        <v>KEEP</v>
      </c>
    </row>
    <row r="518" spans="1:15" x14ac:dyDescent="0.25">
      <c r="A518" s="53">
        <v>42499.689629629633</v>
      </c>
      <c r="B518" s="54" t="s">
        <v>1448</v>
      </c>
      <c r="C518" s="54" t="s">
        <v>1851</v>
      </c>
      <c r="D518" s="54" t="s">
        <v>1390</v>
      </c>
      <c r="E518" s="54" t="s">
        <v>1438</v>
      </c>
      <c r="F518" s="54">
        <v>0</v>
      </c>
      <c r="G518" s="54">
        <v>52</v>
      </c>
      <c r="H518" s="54">
        <v>176</v>
      </c>
      <c r="I518" s="54" t="s">
        <v>1439</v>
      </c>
      <c r="J518" s="54">
        <v>1</v>
      </c>
      <c r="K518" s="55" t="s">
        <v>1393</v>
      </c>
      <c r="L518" s="55" t="str">
        <f>VLOOKUP(C518,'[18]Trips&amp;Operators'!$C$1:$E$9999,3,FALSE)</f>
        <v>STORY</v>
      </c>
      <c r="M518" s="56" t="s">
        <v>1401</v>
      </c>
      <c r="N518" s="55"/>
      <c r="O518" s="59" t="str">
        <f t="shared" si="8"/>
        <v>KEEP</v>
      </c>
    </row>
    <row r="519" spans="1:15" x14ac:dyDescent="0.25">
      <c r="A519" s="53">
        <v>42499.691331018519</v>
      </c>
      <c r="B519" s="54" t="s">
        <v>1830</v>
      </c>
      <c r="C519" s="54" t="s">
        <v>1852</v>
      </c>
      <c r="D519" s="54" t="s">
        <v>1390</v>
      </c>
      <c r="E519" s="54" t="s">
        <v>1438</v>
      </c>
      <c r="F519" s="54">
        <v>0</v>
      </c>
      <c r="G519" s="54">
        <v>8</v>
      </c>
      <c r="H519" s="54">
        <v>233318</v>
      </c>
      <c r="I519" s="54" t="s">
        <v>1439</v>
      </c>
      <c r="J519" s="54">
        <v>233491</v>
      </c>
      <c r="K519" s="55" t="s">
        <v>1400</v>
      </c>
      <c r="L519" s="55" t="str">
        <f>VLOOKUP(C519,'[18]Trips&amp;Operators'!$C$1:$E$9999,3,FALSE)</f>
        <v>ADANE</v>
      </c>
      <c r="M519" s="56" t="s">
        <v>1401</v>
      </c>
      <c r="N519" s="55"/>
      <c r="O519" s="59" t="str">
        <f t="shared" si="8"/>
        <v>OMIT</v>
      </c>
    </row>
    <row r="520" spans="1:15" x14ac:dyDescent="0.25">
      <c r="A520" s="53">
        <v>42499.702569444446</v>
      </c>
      <c r="B520" s="54" t="s">
        <v>1416</v>
      </c>
      <c r="C520" s="54" t="s">
        <v>1853</v>
      </c>
      <c r="D520" s="54" t="s">
        <v>1390</v>
      </c>
      <c r="E520" s="54" t="s">
        <v>1438</v>
      </c>
      <c r="F520" s="54">
        <v>0</v>
      </c>
      <c r="G520" s="54">
        <v>9</v>
      </c>
      <c r="H520" s="54">
        <v>233346</v>
      </c>
      <c r="I520" s="54" t="s">
        <v>1439</v>
      </c>
      <c r="J520" s="54">
        <v>233491</v>
      </c>
      <c r="K520" s="55" t="s">
        <v>1400</v>
      </c>
      <c r="L520" s="55" t="str">
        <f>VLOOKUP(C520,'[18]Trips&amp;Operators'!$C$1:$E$9999,3,FALSE)</f>
        <v>WEBSTER</v>
      </c>
      <c r="M520" s="56" t="s">
        <v>1401</v>
      </c>
      <c r="N520" s="55"/>
      <c r="O520" s="59" t="str">
        <f t="shared" si="8"/>
        <v>OMIT</v>
      </c>
    </row>
    <row r="521" spans="1:15" x14ac:dyDescent="0.25">
      <c r="A521" s="53">
        <v>42499.710590277777</v>
      </c>
      <c r="B521" s="54" t="s">
        <v>1413</v>
      </c>
      <c r="C521" s="54" t="s">
        <v>1854</v>
      </c>
      <c r="D521" s="54" t="s">
        <v>1390</v>
      </c>
      <c r="E521" s="54" t="s">
        <v>1438</v>
      </c>
      <c r="F521" s="54">
        <v>0</v>
      </c>
      <c r="G521" s="54">
        <v>56</v>
      </c>
      <c r="H521" s="54">
        <v>181</v>
      </c>
      <c r="I521" s="54" t="s">
        <v>1439</v>
      </c>
      <c r="J521" s="54">
        <v>1</v>
      </c>
      <c r="K521" s="55" t="s">
        <v>1393</v>
      </c>
      <c r="L521" s="55" t="str">
        <f>VLOOKUP(C521,'[18]Trips&amp;Operators'!$C$1:$E$9999,3,FALSE)</f>
        <v>ACKERMAN</v>
      </c>
      <c r="M521" s="56" t="s">
        <v>1401</v>
      </c>
      <c r="N521" s="55"/>
      <c r="O521" s="59" t="str">
        <f t="shared" si="8"/>
        <v>KEEP</v>
      </c>
    </row>
    <row r="522" spans="1:15" x14ac:dyDescent="0.25">
      <c r="A522" s="53">
        <v>42499.712141203701</v>
      </c>
      <c r="B522" s="54" t="s">
        <v>1474</v>
      </c>
      <c r="C522" s="54" t="s">
        <v>1855</v>
      </c>
      <c r="D522" s="54" t="s">
        <v>1390</v>
      </c>
      <c r="E522" s="54" t="s">
        <v>1438</v>
      </c>
      <c r="F522" s="54">
        <v>0</v>
      </c>
      <c r="G522" s="54">
        <v>5</v>
      </c>
      <c r="H522" s="54">
        <v>233370</v>
      </c>
      <c r="I522" s="54" t="s">
        <v>1439</v>
      </c>
      <c r="J522" s="54">
        <v>233491</v>
      </c>
      <c r="K522" s="55" t="s">
        <v>1400</v>
      </c>
      <c r="L522" s="55" t="str">
        <f>VLOOKUP(C522,'[18]Trips&amp;Operators'!$C$1:$E$9999,3,FALSE)</f>
        <v>RIVERA</v>
      </c>
      <c r="M522" s="56" t="s">
        <v>1401</v>
      </c>
      <c r="N522" s="55"/>
      <c r="O522" s="59" t="str">
        <f t="shared" si="8"/>
        <v>OMIT</v>
      </c>
    </row>
    <row r="523" spans="1:15" x14ac:dyDescent="0.25">
      <c r="A523" s="53">
        <v>42499.730775462966</v>
      </c>
      <c r="B523" s="54" t="s">
        <v>1823</v>
      </c>
      <c r="C523" s="54" t="s">
        <v>1856</v>
      </c>
      <c r="D523" s="54" t="s">
        <v>1390</v>
      </c>
      <c r="E523" s="54" t="s">
        <v>1438</v>
      </c>
      <c r="F523" s="54">
        <v>0</v>
      </c>
      <c r="G523" s="54">
        <v>7</v>
      </c>
      <c r="H523" s="54">
        <v>118</v>
      </c>
      <c r="I523" s="54" t="s">
        <v>1439</v>
      </c>
      <c r="J523" s="54">
        <v>1</v>
      </c>
      <c r="K523" s="55" t="s">
        <v>1393</v>
      </c>
      <c r="L523" s="55" t="str">
        <f>VLOOKUP(C523,'[18]Trips&amp;Operators'!$C$1:$E$9999,3,FALSE)</f>
        <v>ADANE</v>
      </c>
      <c r="M523" s="56" t="s">
        <v>1401</v>
      </c>
      <c r="N523" s="55"/>
      <c r="O523" s="59" t="str">
        <f t="shared" si="8"/>
        <v>OMIT</v>
      </c>
    </row>
    <row r="524" spans="1:15" x14ac:dyDescent="0.25">
      <c r="A524" s="53">
        <v>42499.794212962966</v>
      </c>
      <c r="B524" s="54" t="s">
        <v>1476</v>
      </c>
      <c r="C524" s="54" t="s">
        <v>1857</v>
      </c>
      <c r="D524" s="54" t="s">
        <v>1407</v>
      </c>
      <c r="E524" s="54" t="s">
        <v>1438</v>
      </c>
      <c r="F524" s="54">
        <v>0</v>
      </c>
      <c r="G524" s="54">
        <v>7</v>
      </c>
      <c r="H524" s="54">
        <v>839</v>
      </c>
      <c r="I524" s="54" t="s">
        <v>1439</v>
      </c>
      <c r="J524" s="54">
        <v>839</v>
      </c>
      <c r="K524" s="55" t="s">
        <v>1393</v>
      </c>
      <c r="L524" s="55" t="str">
        <f>VLOOKUP(C524,'[18]Trips&amp;Operators'!$C$1:$E$9999,3,FALSE)</f>
        <v>STRICKLAND</v>
      </c>
      <c r="M524" s="56" t="s">
        <v>1401</v>
      </c>
      <c r="N524" s="55"/>
      <c r="O524" s="59" t="str">
        <f t="shared" si="8"/>
        <v>OMIT</v>
      </c>
    </row>
    <row r="525" spans="1:15" x14ac:dyDescent="0.25">
      <c r="A525" s="53">
        <v>42499.815150462964</v>
      </c>
      <c r="B525" s="54" t="s">
        <v>1445</v>
      </c>
      <c r="C525" s="54" t="s">
        <v>1244</v>
      </c>
      <c r="D525" s="54" t="s">
        <v>1390</v>
      </c>
      <c r="E525" s="54" t="s">
        <v>1438</v>
      </c>
      <c r="F525" s="54">
        <v>0</v>
      </c>
      <c r="G525" s="54">
        <v>6</v>
      </c>
      <c r="H525" s="54">
        <v>103</v>
      </c>
      <c r="I525" s="54" t="s">
        <v>1439</v>
      </c>
      <c r="J525" s="54">
        <v>1</v>
      </c>
      <c r="K525" s="55" t="s">
        <v>1393</v>
      </c>
      <c r="L525" s="55" t="str">
        <f>VLOOKUP(C525,'[18]Trips&amp;Operators'!$C$1:$E$9999,3,FALSE)</f>
        <v>WEBSTER</v>
      </c>
      <c r="M525" s="56" t="s">
        <v>1401</v>
      </c>
      <c r="N525" s="55"/>
      <c r="O525" s="59" t="str">
        <f t="shared" si="8"/>
        <v>OMIT</v>
      </c>
    </row>
    <row r="526" spans="1:15" x14ac:dyDescent="0.25">
      <c r="A526" s="53">
        <v>42499.859525462962</v>
      </c>
      <c r="B526" s="54" t="s">
        <v>1413</v>
      </c>
      <c r="C526" s="54" t="s">
        <v>1858</v>
      </c>
      <c r="D526" s="54" t="s">
        <v>1390</v>
      </c>
      <c r="E526" s="54" t="s">
        <v>1438</v>
      </c>
      <c r="F526" s="54">
        <v>0</v>
      </c>
      <c r="G526" s="54">
        <v>34</v>
      </c>
      <c r="H526" s="54">
        <v>971</v>
      </c>
      <c r="I526" s="54" t="s">
        <v>1439</v>
      </c>
      <c r="J526" s="54">
        <v>839</v>
      </c>
      <c r="K526" s="55" t="s">
        <v>1393</v>
      </c>
      <c r="L526" s="55" t="str">
        <f>VLOOKUP(C526,'[18]Trips&amp;Operators'!$C$1:$E$9999,3,FALSE)</f>
        <v>YOUNG</v>
      </c>
      <c r="M526" s="56" t="s">
        <v>1401</v>
      </c>
      <c r="N526" s="55"/>
      <c r="O526" s="59" t="str">
        <f t="shared" si="8"/>
        <v>KEEP</v>
      </c>
    </row>
    <row r="527" spans="1:15" x14ac:dyDescent="0.25">
      <c r="A527" s="53">
        <v>42499.942777777775</v>
      </c>
      <c r="B527" s="54" t="s">
        <v>1476</v>
      </c>
      <c r="C527" s="54" t="s">
        <v>1859</v>
      </c>
      <c r="D527" s="54" t="s">
        <v>1390</v>
      </c>
      <c r="E527" s="54" t="s">
        <v>1438</v>
      </c>
      <c r="F527" s="54">
        <v>0</v>
      </c>
      <c r="G527" s="54">
        <v>55</v>
      </c>
      <c r="H527" s="54">
        <v>196</v>
      </c>
      <c r="I527" s="54" t="s">
        <v>1439</v>
      </c>
      <c r="J527" s="54">
        <v>1</v>
      </c>
      <c r="K527" s="55" t="s">
        <v>1393</v>
      </c>
      <c r="L527" s="55" t="str">
        <f>VLOOKUP(C527,'[18]Trips&amp;Operators'!$C$1:$E$9999,3,FALSE)</f>
        <v>YOUNG</v>
      </c>
      <c r="M527" s="56" t="s">
        <v>1401</v>
      </c>
      <c r="N527" s="55"/>
      <c r="O527" s="59" t="str">
        <f t="shared" si="8"/>
        <v>KEEP</v>
      </c>
    </row>
    <row r="528" spans="1:15" x14ac:dyDescent="0.25">
      <c r="A528" s="53">
        <v>42500.024745370371</v>
      </c>
      <c r="B528" s="54" t="s">
        <v>1474</v>
      </c>
      <c r="C528" s="54" t="s">
        <v>1860</v>
      </c>
      <c r="D528" s="54" t="s">
        <v>1390</v>
      </c>
      <c r="E528" s="54" t="s">
        <v>1438</v>
      </c>
      <c r="F528" s="54">
        <v>0</v>
      </c>
      <c r="G528" s="54">
        <v>5</v>
      </c>
      <c r="H528" s="54">
        <v>233391</v>
      </c>
      <c r="I528" s="54" t="s">
        <v>1439</v>
      </c>
      <c r="J528" s="54">
        <v>233491</v>
      </c>
      <c r="K528" s="55" t="s">
        <v>1400</v>
      </c>
      <c r="L528" s="55" t="str">
        <f>VLOOKUP(C528,'[18]Trips&amp;Operators'!$C$1:$E$9999,3,FALSE)</f>
        <v>BRUDER</v>
      </c>
      <c r="M528" s="56" t="s">
        <v>1401</v>
      </c>
      <c r="N528" s="55"/>
      <c r="O528" s="59" t="str">
        <f t="shared" si="8"/>
        <v>OMIT</v>
      </c>
    </row>
    <row r="529" spans="1:15" x14ac:dyDescent="0.25">
      <c r="A529" s="53">
        <v>42500.65221064815</v>
      </c>
      <c r="B529" s="54" t="s">
        <v>1411</v>
      </c>
      <c r="C529" s="54" t="s">
        <v>117</v>
      </c>
      <c r="D529" s="54" t="s">
        <v>1390</v>
      </c>
      <c r="E529" s="54" t="s">
        <v>1391</v>
      </c>
      <c r="F529" s="54">
        <v>790</v>
      </c>
      <c r="G529" s="54">
        <v>187</v>
      </c>
      <c r="H529" s="54">
        <v>28002</v>
      </c>
      <c r="I529" s="54" t="s">
        <v>1392</v>
      </c>
      <c r="J529" s="54">
        <v>68497</v>
      </c>
      <c r="K529" s="55" t="s">
        <v>1393</v>
      </c>
      <c r="L529" s="55" t="str">
        <f>VLOOKUP(C529,'[19]Trips&amp;Operators'!$C$1:$E$9999,3,FALSE)</f>
        <v>JACKSON</v>
      </c>
      <c r="M529" s="56" t="s">
        <v>1394</v>
      </c>
      <c r="N529" s="55" t="s">
        <v>1861</v>
      </c>
      <c r="O529" s="59" t="str">
        <f t="shared" si="8"/>
        <v>KEEP</v>
      </c>
    </row>
    <row r="530" spans="1:15" x14ac:dyDescent="0.25">
      <c r="A530" s="53">
        <v>42500.24927083333</v>
      </c>
      <c r="B530" s="54" t="s">
        <v>1411</v>
      </c>
      <c r="C530" s="54" t="s">
        <v>1862</v>
      </c>
      <c r="D530" s="54" t="s">
        <v>1390</v>
      </c>
      <c r="E530" s="54" t="s">
        <v>1398</v>
      </c>
      <c r="F530" s="54">
        <v>0</v>
      </c>
      <c r="G530" s="54">
        <v>713</v>
      </c>
      <c r="H530" s="54">
        <v>56915</v>
      </c>
      <c r="I530" s="54" t="s">
        <v>1399</v>
      </c>
      <c r="J530" s="54">
        <v>58118</v>
      </c>
      <c r="K530" s="55" t="s">
        <v>1400</v>
      </c>
      <c r="L530" s="55" t="str">
        <f>VLOOKUP(C530,'[19]Trips&amp;Operators'!$C$1:$E$9999,3,FALSE)</f>
        <v>STARKS</v>
      </c>
      <c r="M530" s="56" t="s">
        <v>1394</v>
      </c>
      <c r="N530" s="55" t="s">
        <v>1863</v>
      </c>
      <c r="O530" s="59" t="str">
        <f t="shared" si="8"/>
        <v>KEEP</v>
      </c>
    </row>
    <row r="531" spans="1:15" x14ac:dyDescent="0.25">
      <c r="A531" s="53">
        <v>42500.255358796298</v>
      </c>
      <c r="B531" s="54" t="s">
        <v>1411</v>
      </c>
      <c r="C531" s="54" t="s">
        <v>1862</v>
      </c>
      <c r="D531" s="54" t="s">
        <v>1390</v>
      </c>
      <c r="E531" s="54" t="s">
        <v>1398</v>
      </c>
      <c r="F531" s="54">
        <v>530</v>
      </c>
      <c r="G531" s="54">
        <v>715</v>
      </c>
      <c r="H531" s="54">
        <v>105379</v>
      </c>
      <c r="I531" s="54" t="s">
        <v>1399</v>
      </c>
      <c r="J531" s="54">
        <v>108954</v>
      </c>
      <c r="K531" s="55" t="s">
        <v>1400</v>
      </c>
      <c r="L531" s="55" t="str">
        <f>VLOOKUP(C531,'[19]Trips&amp;Operators'!$C$1:$E$9999,3,FALSE)</f>
        <v>STARKS</v>
      </c>
      <c r="M531" s="56" t="s">
        <v>1401</v>
      </c>
      <c r="N531" s="55"/>
      <c r="O531" s="59" t="str">
        <f t="shared" si="8"/>
        <v>KEEP</v>
      </c>
    </row>
    <row r="532" spans="1:15" x14ac:dyDescent="0.25">
      <c r="A532" s="53">
        <v>42500.948125000003</v>
      </c>
      <c r="B532" s="54" t="s">
        <v>1511</v>
      </c>
      <c r="C532" s="54" t="s">
        <v>1864</v>
      </c>
      <c r="D532" s="54" t="s">
        <v>1407</v>
      </c>
      <c r="E532" s="54" t="s">
        <v>1398</v>
      </c>
      <c r="F532" s="54">
        <v>0</v>
      </c>
      <c r="G532" s="54">
        <v>286</v>
      </c>
      <c r="H532" s="54">
        <v>86384</v>
      </c>
      <c r="I532" s="54" t="s">
        <v>1399</v>
      </c>
      <c r="J532" s="54">
        <v>86386</v>
      </c>
      <c r="K532" s="55" t="s">
        <v>1393</v>
      </c>
      <c r="L532" s="55" t="str">
        <f>VLOOKUP(C532,'[19]Trips&amp;Operators'!$C$1:$E$9999,3,FALSE)</f>
        <v>STRICKLAND</v>
      </c>
      <c r="M532" s="56" t="s">
        <v>1401</v>
      </c>
      <c r="N532" s="55" t="s">
        <v>1402</v>
      </c>
      <c r="O532" s="59" t="str">
        <f t="shared" si="8"/>
        <v>KEEP</v>
      </c>
    </row>
    <row r="533" spans="1:15" x14ac:dyDescent="0.25">
      <c r="A533" s="53">
        <v>42500.321539351855</v>
      </c>
      <c r="B533" s="54" t="s">
        <v>1408</v>
      </c>
      <c r="C533" s="54" t="s">
        <v>1865</v>
      </c>
      <c r="D533" s="54" t="s">
        <v>1390</v>
      </c>
      <c r="E533" s="54" t="s">
        <v>1405</v>
      </c>
      <c r="F533" s="54">
        <v>150</v>
      </c>
      <c r="G533" s="54">
        <v>193</v>
      </c>
      <c r="H533" s="54">
        <v>229264</v>
      </c>
      <c r="I533" s="54" t="s">
        <v>1392</v>
      </c>
      <c r="J533" s="54">
        <v>229055</v>
      </c>
      <c r="K533" s="55" t="s">
        <v>1393</v>
      </c>
      <c r="L533" s="55" t="str">
        <f>VLOOKUP(C533,'[19]Trips&amp;Operators'!$C$1:$E$9999,3,FALSE)</f>
        <v>CANFIELD</v>
      </c>
      <c r="M533" s="56" t="s">
        <v>1401</v>
      </c>
      <c r="N533" s="55"/>
      <c r="O533" s="59" t="str">
        <f t="shared" si="8"/>
        <v>KEEP</v>
      </c>
    </row>
    <row r="534" spans="1:15" x14ac:dyDescent="0.25">
      <c r="A534" s="53">
        <v>42500.336921296293</v>
      </c>
      <c r="B534" s="54" t="s">
        <v>1428</v>
      </c>
      <c r="C534" s="54" t="s">
        <v>1866</v>
      </c>
      <c r="D534" s="54" t="s">
        <v>1390</v>
      </c>
      <c r="E534" s="54" t="s">
        <v>1405</v>
      </c>
      <c r="F534" s="54">
        <v>150</v>
      </c>
      <c r="G534" s="54">
        <v>235</v>
      </c>
      <c r="H534" s="54">
        <v>229430</v>
      </c>
      <c r="I534" s="54" t="s">
        <v>1392</v>
      </c>
      <c r="J534" s="54">
        <v>230436</v>
      </c>
      <c r="K534" s="55" t="s">
        <v>1400</v>
      </c>
      <c r="L534" s="55" t="str">
        <f>VLOOKUP(C534,'[19]Trips&amp;Operators'!$C$1:$E$9999,3,FALSE)</f>
        <v>STARKS</v>
      </c>
      <c r="M534" s="56" t="s">
        <v>1401</v>
      </c>
      <c r="N534" s="55"/>
      <c r="O534" s="59" t="str">
        <f t="shared" si="8"/>
        <v>KEEP</v>
      </c>
    </row>
    <row r="535" spans="1:15" x14ac:dyDescent="0.25">
      <c r="A535" s="53">
        <v>42500.366180555553</v>
      </c>
      <c r="B535" s="54" t="s">
        <v>1511</v>
      </c>
      <c r="C535" s="54" t="s">
        <v>1867</v>
      </c>
      <c r="D535" s="54" t="s">
        <v>1390</v>
      </c>
      <c r="E535" s="54" t="s">
        <v>1405</v>
      </c>
      <c r="F535" s="54">
        <v>200</v>
      </c>
      <c r="G535" s="54">
        <v>308</v>
      </c>
      <c r="H535" s="54">
        <v>6471</v>
      </c>
      <c r="I535" s="54" t="s">
        <v>1392</v>
      </c>
      <c r="J535" s="54">
        <v>5439</v>
      </c>
      <c r="K535" s="55" t="s">
        <v>1393</v>
      </c>
      <c r="L535" s="55" t="str">
        <f>VLOOKUP(C535,'[19]Trips&amp;Operators'!$C$1:$E$9999,3,FALSE)</f>
        <v>SPECTOR</v>
      </c>
      <c r="M535" s="56" t="s">
        <v>1401</v>
      </c>
      <c r="N535" s="55"/>
      <c r="O535" s="59" t="str">
        <f t="shared" si="8"/>
        <v>KEEP</v>
      </c>
    </row>
    <row r="536" spans="1:15" x14ac:dyDescent="0.25">
      <c r="A536" s="53">
        <v>42500.426111111112</v>
      </c>
      <c r="B536" s="54" t="s">
        <v>1411</v>
      </c>
      <c r="C536" s="54" t="s">
        <v>1868</v>
      </c>
      <c r="D536" s="54" t="s">
        <v>1390</v>
      </c>
      <c r="E536" s="54" t="s">
        <v>1405</v>
      </c>
      <c r="F536" s="54">
        <v>150</v>
      </c>
      <c r="G536" s="54">
        <v>181</v>
      </c>
      <c r="H536" s="54">
        <v>229514</v>
      </c>
      <c r="I536" s="54" t="s">
        <v>1392</v>
      </c>
      <c r="J536" s="54">
        <v>229055</v>
      </c>
      <c r="K536" s="55" t="s">
        <v>1393</v>
      </c>
      <c r="L536" s="55" t="str">
        <f>VLOOKUP(C536,'[19]Trips&amp;Operators'!$C$1:$E$9999,3,FALSE)</f>
        <v>STARKS</v>
      </c>
      <c r="M536" s="56" t="s">
        <v>1401</v>
      </c>
      <c r="N536" s="55"/>
      <c r="O536" s="59" t="str">
        <f t="shared" si="8"/>
        <v>KEEP</v>
      </c>
    </row>
    <row r="537" spans="1:15" x14ac:dyDescent="0.25">
      <c r="A537" s="53">
        <v>42500.448958333334</v>
      </c>
      <c r="B537" s="54" t="s">
        <v>1411</v>
      </c>
      <c r="C537" s="54" t="s">
        <v>1868</v>
      </c>
      <c r="D537" s="54" t="s">
        <v>1390</v>
      </c>
      <c r="E537" s="54" t="s">
        <v>1405</v>
      </c>
      <c r="F537" s="54">
        <v>450</v>
      </c>
      <c r="G537" s="54">
        <v>453</v>
      </c>
      <c r="H537" s="54">
        <v>17787</v>
      </c>
      <c r="I537" s="54" t="s">
        <v>1392</v>
      </c>
      <c r="J537" s="54">
        <v>15167</v>
      </c>
      <c r="K537" s="55" t="s">
        <v>1393</v>
      </c>
      <c r="L537" s="55" t="str">
        <f>VLOOKUP(C537,'[19]Trips&amp;Operators'!$C$1:$E$9999,3,FALSE)</f>
        <v>STARKS</v>
      </c>
      <c r="M537" s="56" t="s">
        <v>1401</v>
      </c>
      <c r="N537" s="55"/>
      <c r="O537" s="59" t="str">
        <f t="shared" si="8"/>
        <v>KEEP</v>
      </c>
    </row>
    <row r="538" spans="1:15" x14ac:dyDescent="0.25">
      <c r="A538" s="53">
        <v>42500.450578703705</v>
      </c>
      <c r="B538" s="54" t="s">
        <v>1411</v>
      </c>
      <c r="C538" s="54" t="s">
        <v>1868</v>
      </c>
      <c r="D538" s="54" t="s">
        <v>1390</v>
      </c>
      <c r="E538" s="54" t="s">
        <v>1405</v>
      </c>
      <c r="F538" s="54">
        <v>200</v>
      </c>
      <c r="G538" s="54">
        <v>274</v>
      </c>
      <c r="H538" s="54">
        <v>6080</v>
      </c>
      <c r="I538" s="54" t="s">
        <v>1392</v>
      </c>
      <c r="J538" s="54">
        <v>5439</v>
      </c>
      <c r="K538" s="55" t="s">
        <v>1393</v>
      </c>
      <c r="L538" s="55" t="str">
        <f>VLOOKUP(C538,'[19]Trips&amp;Operators'!$C$1:$E$9999,3,FALSE)</f>
        <v>STARKS</v>
      </c>
      <c r="M538" s="56" t="s">
        <v>1401</v>
      </c>
      <c r="N538" s="55"/>
      <c r="O538" s="59" t="str">
        <f t="shared" si="8"/>
        <v>KEEP</v>
      </c>
    </row>
    <row r="539" spans="1:15" x14ac:dyDescent="0.25">
      <c r="A539" s="53">
        <v>42500.496203703704</v>
      </c>
      <c r="B539" s="54" t="s">
        <v>1548</v>
      </c>
      <c r="C539" s="54" t="s">
        <v>1869</v>
      </c>
      <c r="D539" s="54" t="s">
        <v>1390</v>
      </c>
      <c r="E539" s="54" t="s">
        <v>1405</v>
      </c>
      <c r="F539" s="54">
        <v>200</v>
      </c>
      <c r="G539" s="54">
        <v>230</v>
      </c>
      <c r="H539" s="54">
        <v>31113</v>
      </c>
      <c r="I539" s="54" t="s">
        <v>1392</v>
      </c>
      <c r="J539" s="54">
        <v>30562</v>
      </c>
      <c r="K539" s="55" t="s">
        <v>1393</v>
      </c>
      <c r="L539" s="55" t="str">
        <f>VLOOKUP(C539,'[19]Trips&amp;Operators'!$C$1:$E$9999,3,FALSE)</f>
        <v>CANFIELD</v>
      </c>
      <c r="M539" s="56" t="s">
        <v>1401</v>
      </c>
      <c r="N539" s="55"/>
      <c r="O539" s="59" t="str">
        <f t="shared" si="8"/>
        <v>KEEP</v>
      </c>
    </row>
    <row r="540" spans="1:15" x14ac:dyDescent="0.25">
      <c r="A540" s="53">
        <v>42500.553819444445</v>
      </c>
      <c r="B540" s="54" t="s">
        <v>1548</v>
      </c>
      <c r="C540" s="54" t="s">
        <v>1870</v>
      </c>
      <c r="D540" s="54" t="s">
        <v>1390</v>
      </c>
      <c r="E540" s="54" t="s">
        <v>1405</v>
      </c>
      <c r="F540" s="54">
        <v>450</v>
      </c>
      <c r="G540" s="54">
        <v>461</v>
      </c>
      <c r="H540" s="54">
        <v>192729</v>
      </c>
      <c r="I540" s="54" t="s">
        <v>1392</v>
      </c>
      <c r="J540" s="54">
        <v>191108</v>
      </c>
      <c r="K540" s="55" t="s">
        <v>1393</v>
      </c>
      <c r="L540" s="55" t="str">
        <f>VLOOKUP(C540,'[19]Trips&amp;Operators'!$C$1:$E$9999,3,FALSE)</f>
        <v>YOUNG</v>
      </c>
      <c r="M540" s="56" t="s">
        <v>1401</v>
      </c>
      <c r="N540" s="55"/>
      <c r="O540" s="59" t="str">
        <f t="shared" si="8"/>
        <v>KEEP</v>
      </c>
    </row>
    <row r="541" spans="1:15" x14ac:dyDescent="0.25">
      <c r="A541" s="53">
        <v>42500.614629629628</v>
      </c>
      <c r="B541" s="54" t="s">
        <v>1413</v>
      </c>
      <c r="C541" s="54" t="s">
        <v>1871</v>
      </c>
      <c r="D541" s="54" t="s">
        <v>1390</v>
      </c>
      <c r="E541" s="54" t="s">
        <v>1405</v>
      </c>
      <c r="F541" s="54">
        <v>150</v>
      </c>
      <c r="G541" s="54">
        <v>193</v>
      </c>
      <c r="H541" s="54">
        <v>5033</v>
      </c>
      <c r="I541" s="54" t="s">
        <v>1392</v>
      </c>
      <c r="J541" s="54">
        <v>4677</v>
      </c>
      <c r="K541" s="55" t="s">
        <v>1393</v>
      </c>
      <c r="L541" s="55" t="str">
        <f>VLOOKUP(C541,'[19]Trips&amp;Operators'!$C$1:$E$9999,3,FALSE)</f>
        <v>COOLAHAN</v>
      </c>
      <c r="M541" s="56" t="s">
        <v>1401</v>
      </c>
      <c r="N541" s="55"/>
      <c r="O541" s="59" t="str">
        <f t="shared" si="8"/>
        <v>KEEP</v>
      </c>
    </row>
    <row r="542" spans="1:15" x14ac:dyDescent="0.25">
      <c r="A542" s="53">
        <v>42500.657893518517</v>
      </c>
      <c r="B542" s="54" t="s">
        <v>1552</v>
      </c>
      <c r="C542" s="54" t="s">
        <v>1872</v>
      </c>
      <c r="D542" s="54" t="s">
        <v>1390</v>
      </c>
      <c r="E542" s="54" t="s">
        <v>1405</v>
      </c>
      <c r="F542" s="54">
        <v>150</v>
      </c>
      <c r="G542" s="54">
        <v>77</v>
      </c>
      <c r="H542" s="54">
        <v>806</v>
      </c>
      <c r="I542" s="54" t="s">
        <v>1392</v>
      </c>
      <c r="J542" s="54">
        <v>0</v>
      </c>
      <c r="K542" s="55" t="s">
        <v>1400</v>
      </c>
      <c r="L542" s="55" t="str">
        <f>VLOOKUP(C542,'[19]Trips&amp;Operators'!$C$1:$E$9999,3,FALSE)</f>
        <v>YOUNG</v>
      </c>
      <c r="M542" s="56" t="s">
        <v>1401</v>
      </c>
      <c r="N542" s="55"/>
      <c r="O542" s="59" t="str">
        <f t="shared" si="8"/>
        <v>KEEP</v>
      </c>
    </row>
    <row r="543" spans="1:15" x14ac:dyDescent="0.25">
      <c r="A543" s="53">
        <v>42500.687893518516</v>
      </c>
      <c r="B543" s="54" t="s">
        <v>1413</v>
      </c>
      <c r="C543" s="54" t="s">
        <v>1873</v>
      </c>
      <c r="D543" s="54" t="s">
        <v>1390</v>
      </c>
      <c r="E543" s="54" t="s">
        <v>1405</v>
      </c>
      <c r="F543" s="54">
        <v>600</v>
      </c>
      <c r="G543" s="54">
        <v>650</v>
      </c>
      <c r="H543" s="54">
        <v>12580</v>
      </c>
      <c r="I543" s="54" t="s">
        <v>1392</v>
      </c>
      <c r="J543" s="54">
        <v>10694</v>
      </c>
      <c r="K543" s="55" t="s">
        <v>1393</v>
      </c>
      <c r="L543" s="55" t="str">
        <f>VLOOKUP(C543,'[19]Trips&amp;Operators'!$C$1:$E$9999,3,FALSE)</f>
        <v>COOLAHAN</v>
      </c>
      <c r="M543" s="56" t="s">
        <v>1401</v>
      </c>
      <c r="N543" s="55"/>
      <c r="O543" s="59" t="str">
        <f t="shared" si="8"/>
        <v>KEEP</v>
      </c>
    </row>
    <row r="544" spans="1:15" x14ac:dyDescent="0.25">
      <c r="A544" s="53">
        <v>42500.37672453704</v>
      </c>
      <c r="B544" s="54" t="s">
        <v>1432</v>
      </c>
      <c r="C544" s="54" t="s">
        <v>121</v>
      </c>
      <c r="D544" s="54" t="s">
        <v>1390</v>
      </c>
      <c r="E544" s="54" t="s">
        <v>1422</v>
      </c>
      <c r="F544" s="54">
        <v>0</v>
      </c>
      <c r="G544" s="54">
        <v>633</v>
      </c>
      <c r="H544" s="54">
        <v>216992</v>
      </c>
      <c r="I544" s="54" t="s">
        <v>1423</v>
      </c>
      <c r="J544" s="54">
        <v>217106</v>
      </c>
      <c r="K544" s="55" t="s">
        <v>1400</v>
      </c>
      <c r="L544" s="55" t="str">
        <f>VLOOKUP(C544,'[19]Trips&amp;Operators'!$C$1:$E$9999,3,FALSE)</f>
        <v>CANFIELD</v>
      </c>
      <c r="M544" s="56" t="s">
        <v>1394</v>
      </c>
      <c r="N544" s="55" t="s">
        <v>1874</v>
      </c>
      <c r="O544" s="59" t="str">
        <f t="shared" si="8"/>
        <v>KEEP</v>
      </c>
    </row>
    <row r="545" spans="1:15" x14ac:dyDescent="0.25">
      <c r="A545" s="53">
        <v>42500.476990740739</v>
      </c>
      <c r="B545" s="54" t="s">
        <v>1428</v>
      </c>
      <c r="C545" s="54" t="s">
        <v>127</v>
      </c>
      <c r="D545" s="54" t="s">
        <v>1407</v>
      </c>
      <c r="E545" s="54" t="s">
        <v>1422</v>
      </c>
      <c r="F545" s="54">
        <v>200</v>
      </c>
      <c r="G545" s="54">
        <v>267</v>
      </c>
      <c r="H545" s="54">
        <v>87244</v>
      </c>
      <c r="I545" s="54" t="s">
        <v>1423</v>
      </c>
      <c r="J545" s="54">
        <v>81738</v>
      </c>
      <c r="K545" s="55" t="s">
        <v>1400</v>
      </c>
      <c r="L545" s="55" t="str">
        <f>VLOOKUP(C545,'[19]Trips&amp;Operators'!$C$1:$E$9999,3,FALSE)</f>
        <v>SPECTOR</v>
      </c>
      <c r="M545" s="56" t="s">
        <v>1394</v>
      </c>
      <c r="N545" s="55" t="s">
        <v>126</v>
      </c>
      <c r="O545" s="59" t="str">
        <f t="shared" si="8"/>
        <v>KEEP</v>
      </c>
    </row>
    <row r="546" spans="1:15" x14ac:dyDescent="0.25">
      <c r="A546" s="53">
        <v>42500.600104166668</v>
      </c>
      <c r="B546" s="54" t="s">
        <v>1413</v>
      </c>
      <c r="C546" s="54" t="s">
        <v>1871</v>
      </c>
      <c r="D546" s="54" t="s">
        <v>1390</v>
      </c>
      <c r="E546" s="54" t="s">
        <v>1422</v>
      </c>
      <c r="F546" s="54">
        <v>0</v>
      </c>
      <c r="G546" s="54">
        <v>511</v>
      </c>
      <c r="H546" s="54">
        <v>130353</v>
      </c>
      <c r="I546" s="54" t="s">
        <v>1423</v>
      </c>
      <c r="J546" s="54">
        <v>127587</v>
      </c>
      <c r="K546" s="55" t="s">
        <v>1393</v>
      </c>
      <c r="L546" s="55" t="str">
        <f>VLOOKUP(C546,'[19]Trips&amp;Operators'!$C$1:$E$9999,3,FALSE)</f>
        <v>COOLAHAN</v>
      </c>
      <c r="M546" s="56" t="s">
        <v>1401</v>
      </c>
      <c r="N546" s="55" t="s">
        <v>1564</v>
      </c>
      <c r="O546" s="59" t="str">
        <f t="shared" si="8"/>
        <v>KEEP</v>
      </c>
    </row>
    <row r="547" spans="1:15" x14ac:dyDescent="0.25">
      <c r="A547" s="53">
        <v>42500.605231481481</v>
      </c>
      <c r="B547" s="54" t="s">
        <v>1552</v>
      </c>
      <c r="C547" s="54" t="s">
        <v>123</v>
      </c>
      <c r="D547" s="54" t="s">
        <v>1390</v>
      </c>
      <c r="E547" s="54" t="s">
        <v>1422</v>
      </c>
      <c r="F547" s="54">
        <v>0</v>
      </c>
      <c r="G547" s="54">
        <v>722</v>
      </c>
      <c r="H547" s="54">
        <v>196398</v>
      </c>
      <c r="I547" s="54" t="s">
        <v>1423</v>
      </c>
      <c r="J547" s="54">
        <v>198242</v>
      </c>
      <c r="K547" s="55" t="s">
        <v>1400</v>
      </c>
      <c r="L547" s="55" t="str">
        <f>VLOOKUP(C547,'[19]Trips&amp;Operators'!$C$1:$E$9999,3,FALSE)</f>
        <v>YOUNG</v>
      </c>
      <c r="M547" s="56" t="s">
        <v>1394</v>
      </c>
      <c r="N547" s="55" t="s">
        <v>1875</v>
      </c>
      <c r="O547" s="59" t="str">
        <f t="shared" si="8"/>
        <v>KEEP</v>
      </c>
    </row>
    <row r="548" spans="1:15" x14ac:dyDescent="0.25">
      <c r="A548" s="53">
        <v>42500.651956018519</v>
      </c>
      <c r="B548" s="54" t="s">
        <v>1411</v>
      </c>
      <c r="C548" s="54" t="s">
        <v>117</v>
      </c>
      <c r="D548" s="54" t="s">
        <v>1390</v>
      </c>
      <c r="E548" s="54" t="s">
        <v>1422</v>
      </c>
      <c r="F548" s="54">
        <v>0</v>
      </c>
      <c r="G548" s="54">
        <v>402</v>
      </c>
      <c r="H548" s="54">
        <v>130183</v>
      </c>
      <c r="I548" s="54" t="s">
        <v>1423</v>
      </c>
      <c r="J548" s="54">
        <v>127587</v>
      </c>
      <c r="K548" s="55" t="s">
        <v>1393</v>
      </c>
      <c r="L548" s="55" t="str">
        <f>VLOOKUP(C548,'[19]Trips&amp;Operators'!$C$1:$E$9999,3,FALSE)</f>
        <v>JACKSON</v>
      </c>
      <c r="M548" s="56" t="s">
        <v>1401</v>
      </c>
      <c r="N548" s="55" t="s">
        <v>1564</v>
      </c>
      <c r="O548" s="59" t="str">
        <f t="shared" si="8"/>
        <v>KEEP</v>
      </c>
    </row>
    <row r="549" spans="1:15" x14ac:dyDescent="0.25">
      <c r="A549" s="53">
        <v>42500.939236111109</v>
      </c>
      <c r="B549" s="54" t="s">
        <v>1408</v>
      </c>
      <c r="C549" s="54" t="s">
        <v>124</v>
      </c>
      <c r="D549" s="54" t="s">
        <v>1390</v>
      </c>
      <c r="E549" s="54" t="s">
        <v>1422</v>
      </c>
      <c r="F549" s="54">
        <v>0</v>
      </c>
      <c r="G549" s="54">
        <v>163</v>
      </c>
      <c r="H549" s="54">
        <v>5151</v>
      </c>
      <c r="I549" s="54" t="s">
        <v>1423</v>
      </c>
      <c r="J549" s="54">
        <v>4677</v>
      </c>
      <c r="K549" s="55" t="s">
        <v>1393</v>
      </c>
      <c r="L549" s="55" t="str">
        <f>VLOOKUP(C549,'[19]Trips&amp;Operators'!$C$1:$E$9999,3,FALSE)</f>
        <v>LEVERE</v>
      </c>
      <c r="M549" s="56" t="s">
        <v>1394</v>
      </c>
      <c r="N549" s="55" t="s">
        <v>1876</v>
      </c>
      <c r="O549" s="59" t="str">
        <f t="shared" si="8"/>
        <v>KEEP</v>
      </c>
    </row>
    <row r="550" spans="1:15" x14ac:dyDescent="0.25">
      <c r="A550" s="53">
        <v>42500.713425925926</v>
      </c>
      <c r="B550" s="54" t="s">
        <v>1548</v>
      </c>
      <c r="C550" s="54" t="s">
        <v>1877</v>
      </c>
      <c r="D550" s="54" t="s">
        <v>1407</v>
      </c>
      <c r="E550" s="54" t="s">
        <v>1434</v>
      </c>
      <c r="F550" s="54">
        <v>0</v>
      </c>
      <c r="G550" s="54">
        <v>492</v>
      </c>
      <c r="H550" s="54">
        <v>69177</v>
      </c>
      <c r="I550" s="54" t="s">
        <v>1435</v>
      </c>
      <c r="J550" s="54">
        <v>69363</v>
      </c>
      <c r="K550" s="55" t="s">
        <v>1393</v>
      </c>
      <c r="L550" s="55" t="str">
        <f>VLOOKUP(C550,'[19]Trips&amp;Operators'!$C$1:$E$9999,3,FALSE)</f>
        <v>YOUNG</v>
      </c>
      <c r="M550" s="56" t="s">
        <v>1394</v>
      </c>
      <c r="N550" s="55" t="s">
        <v>1878</v>
      </c>
      <c r="O550" s="59" t="str">
        <f t="shared" si="8"/>
        <v>KEEP</v>
      </c>
    </row>
    <row r="551" spans="1:15" x14ac:dyDescent="0.25">
      <c r="A551" s="53">
        <v>42500.951782407406</v>
      </c>
      <c r="B551" s="54" t="s">
        <v>1511</v>
      </c>
      <c r="C551" s="54" t="s">
        <v>1864</v>
      </c>
      <c r="D551" s="54" t="s">
        <v>1407</v>
      </c>
      <c r="E551" s="54" t="s">
        <v>1434</v>
      </c>
      <c r="F551" s="54">
        <v>0</v>
      </c>
      <c r="G551" s="54">
        <v>588</v>
      </c>
      <c r="H551" s="54">
        <v>68534</v>
      </c>
      <c r="I551" s="54" t="s">
        <v>1435</v>
      </c>
      <c r="J551" s="54">
        <v>69363</v>
      </c>
      <c r="K551" s="55" t="s">
        <v>1393</v>
      </c>
      <c r="L551" s="55" t="str">
        <f>VLOOKUP(C551,'[19]Trips&amp;Operators'!$C$1:$E$9999,3,FALSE)</f>
        <v>STRICKLAND</v>
      </c>
      <c r="M551" s="56" t="s">
        <v>1394</v>
      </c>
      <c r="N551" s="55" t="s">
        <v>183</v>
      </c>
      <c r="O551" s="59" t="str">
        <f t="shared" si="8"/>
        <v>KEEP</v>
      </c>
    </row>
    <row r="552" spans="1:15" x14ac:dyDescent="0.25">
      <c r="A552" s="53">
        <v>42500.213217592594</v>
      </c>
      <c r="B552" s="54" t="s">
        <v>1451</v>
      </c>
      <c r="C552" s="54" t="s">
        <v>1879</v>
      </c>
      <c r="D552" s="54" t="s">
        <v>1390</v>
      </c>
      <c r="E552" s="54" t="s">
        <v>1438</v>
      </c>
      <c r="F552" s="54">
        <v>0</v>
      </c>
      <c r="G552" s="54">
        <v>5</v>
      </c>
      <c r="H552" s="54">
        <v>233332</v>
      </c>
      <c r="I552" s="54" t="s">
        <v>1439</v>
      </c>
      <c r="J552" s="54">
        <v>233491</v>
      </c>
      <c r="K552" s="55" t="s">
        <v>1400</v>
      </c>
      <c r="L552" s="55" t="str">
        <f>VLOOKUP(C552,'[19]Trips&amp;Operators'!$C$1:$E$9999,3,FALSE)</f>
        <v>YORK</v>
      </c>
      <c r="M552" s="56" t="s">
        <v>1401</v>
      </c>
      <c r="N552" s="55"/>
      <c r="O552" s="59" t="str">
        <f t="shared" si="8"/>
        <v>OMIT</v>
      </c>
    </row>
    <row r="553" spans="1:15" x14ac:dyDescent="0.25">
      <c r="A553" s="53">
        <v>42500.22314814815</v>
      </c>
      <c r="B553" s="54" t="s">
        <v>1411</v>
      </c>
      <c r="C553" s="54" t="s">
        <v>1862</v>
      </c>
      <c r="D553" s="54" t="s">
        <v>1390</v>
      </c>
      <c r="E553" s="54" t="s">
        <v>1438</v>
      </c>
      <c r="F553" s="54">
        <v>0</v>
      </c>
      <c r="G553" s="54">
        <v>41</v>
      </c>
      <c r="H553" s="54">
        <v>200</v>
      </c>
      <c r="I553" s="54" t="s">
        <v>1439</v>
      </c>
      <c r="J553" s="54">
        <v>1</v>
      </c>
      <c r="K553" s="55" t="s">
        <v>1393</v>
      </c>
      <c r="L553" s="55" t="str">
        <f>VLOOKUP(C553,'[19]Trips&amp;Operators'!$C$1:$E$9999,3,FALSE)</f>
        <v>STARKS</v>
      </c>
      <c r="M553" s="56" t="s">
        <v>1401</v>
      </c>
      <c r="N553" s="55"/>
      <c r="O553" s="59" t="str">
        <f t="shared" si="8"/>
        <v>KEEP</v>
      </c>
    </row>
    <row r="554" spans="1:15" x14ac:dyDescent="0.25">
      <c r="A554" s="53">
        <v>42500.265486111108</v>
      </c>
      <c r="B554" s="54" t="s">
        <v>1823</v>
      </c>
      <c r="C554" s="54" t="s">
        <v>1880</v>
      </c>
      <c r="D554" s="54" t="s">
        <v>1390</v>
      </c>
      <c r="E554" s="54" t="s">
        <v>1438</v>
      </c>
      <c r="F554" s="54">
        <v>0</v>
      </c>
      <c r="G554" s="54">
        <v>38</v>
      </c>
      <c r="H554" s="54">
        <v>132</v>
      </c>
      <c r="I554" s="54" t="s">
        <v>1439</v>
      </c>
      <c r="J554" s="54">
        <v>1</v>
      </c>
      <c r="K554" s="55" t="s">
        <v>1393</v>
      </c>
      <c r="L554" s="55" t="str">
        <f>VLOOKUP(C554,'[19]Trips&amp;Operators'!$C$1:$E$9999,3,FALSE)</f>
        <v>ACKERMAN</v>
      </c>
      <c r="M554" s="56" t="s">
        <v>1401</v>
      </c>
      <c r="N554" s="55"/>
      <c r="O554" s="59" t="str">
        <f t="shared" si="8"/>
        <v>KEEP</v>
      </c>
    </row>
    <row r="555" spans="1:15" x14ac:dyDescent="0.25">
      <c r="A555" s="53">
        <v>42500.26734953704</v>
      </c>
      <c r="B555" s="54" t="s">
        <v>1428</v>
      </c>
      <c r="C555" s="54" t="s">
        <v>1881</v>
      </c>
      <c r="D555" s="54" t="s">
        <v>1390</v>
      </c>
      <c r="E555" s="54" t="s">
        <v>1438</v>
      </c>
      <c r="F555" s="54">
        <v>0</v>
      </c>
      <c r="G555" s="54">
        <v>53</v>
      </c>
      <c r="H555" s="54">
        <v>233234</v>
      </c>
      <c r="I555" s="54" t="s">
        <v>1439</v>
      </c>
      <c r="J555" s="54">
        <v>233491</v>
      </c>
      <c r="K555" s="55" t="s">
        <v>1400</v>
      </c>
      <c r="L555" s="55" t="str">
        <f>VLOOKUP(C555,'[19]Trips&amp;Operators'!$C$1:$E$9999,3,FALSE)</f>
        <v>STARKS</v>
      </c>
      <c r="M555" s="56" t="s">
        <v>1401</v>
      </c>
      <c r="N555" s="55"/>
      <c r="O555" s="59" t="str">
        <f t="shared" si="8"/>
        <v>KEEP</v>
      </c>
    </row>
    <row r="556" spans="1:15" x14ac:dyDescent="0.25">
      <c r="A556" s="53">
        <v>42500.26734953704</v>
      </c>
      <c r="B556" s="54" t="s">
        <v>1411</v>
      </c>
      <c r="C556" s="54" t="s">
        <v>1862</v>
      </c>
      <c r="D556" s="54" t="s">
        <v>1390</v>
      </c>
      <c r="E556" s="54" t="s">
        <v>1438</v>
      </c>
      <c r="F556" s="54">
        <v>0</v>
      </c>
      <c r="G556" s="54">
        <v>155</v>
      </c>
      <c r="H556" s="54">
        <v>232725</v>
      </c>
      <c r="I556" s="54" t="s">
        <v>1439</v>
      </c>
      <c r="J556" s="54">
        <v>233491</v>
      </c>
      <c r="K556" s="55" t="s">
        <v>1400</v>
      </c>
      <c r="L556" s="55" t="str">
        <f>VLOOKUP(C556,'[19]Trips&amp;Operators'!$C$1:$E$9999,3,FALSE)</f>
        <v>STARKS</v>
      </c>
      <c r="M556" s="56" t="s">
        <v>1401</v>
      </c>
      <c r="N556" s="55"/>
      <c r="O556" s="59" t="str">
        <f t="shared" si="8"/>
        <v>KEEP</v>
      </c>
    </row>
    <row r="557" spans="1:15" x14ac:dyDescent="0.25">
      <c r="A557" s="53">
        <v>42500.289780092593</v>
      </c>
      <c r="B557" s="54" t="s">
        <v>1548</v>
      </c>
      <c r="C557" s="54" t="s">
        <v>1882</v>
      </c>
      <c r="D557" s="54" t="s">
        <v>1390</v>
      </c>
      <c r="E557" s="54" t="s">
        <v>1438</v>
      </c>
      <c r="F557" s="54">
        <v>0</v>
      </c>
      <c r="G557" s="54">
        <v>26</v>
      </c>
      <c r="H557" s="54">
        <v>63</v>
      </c>
      <c r="I557" s="54" t="s">
        <v>1439</v>
      </c>
      <c r="J557" s="54">
        <v>1</v>
      </c>
      <c r="K557" s="55" t="s">
        <v>1393</v>
      </c>
      <c r="L557" s="55" t="str">
        <f>VLOOKUP(C557,'[19]Trips&amp;Operators'!$C$1:$E$9999,3,FALSE)</f>
        <v>CHANDLER</v>
      </c>
      <c r="M557" s="56" t="s">
        <v>1401</v>
      </c>
      <c r="N557" s="55"/>
      <c r="O557" s="59" t="str">
        <f t="shared" si="8"/>
        <v>KEEP</v>
      </c>
    </row>
    <row r="558" spans="1:15" x14ac:dyDescent="0.25">
      <c r="A558" s="53">
        <v>42500.307592592595</v>
      </c>
      <c r="B558" s="54" t="s">
        <v>1411</v>
      </c>
      <c r="C558" s="54" t="s">
        <v>1883</v>
      </c>
      <c r="D558" s="54" t="s">
        <v>1390</v>
      </c>
      <c r="E558" s="54" t="s">
        <v>1438</v>
      </c>
      <c r="F558" s="54">
        <v>0</v>
      </c>
      <c r="G558" s="54">
        <v>9</v>
      </c>
      <c r="H558" s="54">
        <v>101</v>
      </c>
      <c r="I558" s="54" t="s">
        <v>1439</v>
      </c>
      <c r="J558" s="54">
        <v>1</v>
      </c>
      <c r="K558" s="55" t="s">
        <v>1393</v>
      </c>
      <c r="L558" s="55" t="str">
        <f>VLOOKUP(C558,'[19]Trips&amp;Operators'!$C$1:$E$9999,3,FALSE)</f>
        <v>STARKS</v>
      </c>
      <c r="M558" s="56" t="s">
        <v>1401</v>
      </c>
      <c r="N558" s="55"/>
      <c r="O558" s="59" t="str">
        <f t="shared" si="8"/>
        <v>OMIT</v>
      </c>
    </row>
    <row r="559" spans="1:15" x14ac:dyDescent="0.25">
      <c r="A559" s="53">
        <v>42500.335150462961</v>
      </c>
      <c r="B559" s="54" t="s">
        <v>1823</v>
      </c>
      <c r="C559" s="54" t="s">
        <v>1884</v>
      </c>
      <c r="D559" s="54" t="s">
        <v>1390</v>
      </c>
      <c r="E559" s="54" t="s">
        <v>1438</v>
      </c>
      <c r="F559" s="54">
        <v>0</v>
      </c>
      <c r="G559" s="54">
        <v>87</v>
      </c>
      <c r="H559" s="54">
        <v>303</v>
      </c>
      <c r="I559" s="54" t="s">
        <v>1439</v>
      </c>
      <c r="J559" s="54">
        <v>1</v>
      </c>
      <c r="K559" s="55" t="s">
        <v>1393</v>
      </c>
      <c r="L559" s="55" t="str">
        <f>VLOOKUP(C559,'[19]Trips&amp;Operators'!$C$1:$E$9999,3,FALSE)</f>
        <v>ACKERMAN</v>
      </c>
      <c r="M559" s="56" t="s">
        <v>1401</v>
      </c>
      <c r="N559" s="55"/>
      <c r="O559" s="59" t="str">
        <f t="shared" si="8"/>
        <v>KEEP</v>
      </c>
    </row>
    <row r="560" spans="1:15" x14ac:dyDescent="0.25">
      <c r="A560" s="53">
        <v>42500.335543981484</v>
      </c>
      <c r="B560" s="54" t="s">
        <v>1823</v>
      </c>
      <c r="C560" s="54" t="s">
        <v>1884</v>
      </c>
      <c r="D560" s="54" t="s">
        <v>1390</v>
      </c>
      <c r="E560" s="54" t="s">
        <v>1438</v>
      </c>
      <c r="F560" s="54">
        <v>0</v>
      </c>
      <c r="G560" s="54">
        <v>47</v>
      </c>
      <c r="H560" s="54">
        <v>123</v>
      </c>
      <c r="I560" s="54" t="s">
        <v>1439</v>
      </c>
      <c r="J560" s="54">
        <v>1</v>
      </c>
      <c r="K560" s="55" t="s">
        <v>1393</v>
      </c>
      <c r="L560" s="55" t="str">
        <f>VLOOKUP(C560,'[19]Trips&amp;Operators'!$C$1:$E$9999,3,FALSE)</f>
        <v>ACKERMAN</v>
      </c>
      <c r="M560" s="56" t="s">
        <v>1401</v>
      </c>
      <c r="N560" s="55"/>
      <c r="O560" s="59" t="str">
        <f t="shared" si="8"/>
        <v>KEEP</v>
      </c>
    </row>
    <row r="561" spans="1:15" x14ac:dyDescent="0.25">
      <c r="A561" s="53">
        <v>42500.337708333333</v>
      </c>
      <c r="B561" s="54" t="s">
        <v>1428</v>
      </c>
      <c r="C561" s="54" t="s">
        <v>1866</v>
      </c>
      <c r="D561" s="54" t="s">
        <v>1390</v>
      </c>
      <c r="E561" s="54" t="s">
        <v>1438</v>
      </c>
      <c r="F561" s="54">
        <v>0</v>
      </c>
      <c r="G561" s="54">
        <v>3</v>
      </c>
      <c r="H561" s="54">
        <v>231185</v>
      </c>
      <c r="I561" s="54" t="s">
        <v>1439</v>
      </c>
      <c r="J561" s="54">
        <v>233491</v>
      </c>
      <c r="K561" s="55" t="s">
        <v>1400</v>
      </c>
      <c r="L561" s="55" t="str">
        <f>VLOOKUP(C561,'[19]Trips&amp;Operators'!$C$1:$E$9999,3,FALSE)</f>
        <v>STARKS</v>
      </c>
      <c r="M561" s="56" t="s">
        <v>1401</v>
      </c>
      <c r="N561" s="55"/>
      <c r="O561" s="59" t="str">
        <f t="shared" si="8"/>
        <v>OMIT</v>
      </c>
    </row>
    <row r="562" spans="1:15" x14ac:dyDescent="0.25">
      <c r="A562" s="53">
        <v>42500.338865740741</v>
      </c>
      <c r="B562" s="54" t="s">
        <v>1428</v>
      </c>
      <c r="C562" s="54" t="s">
        <v>1866</v>
      </c>
      <c r="D562" s="54" t="s">
        <v>1390</v>
      </c>
      <c r="E562" s="54" t="s">
        <v>1438</v>
      </c>
      <c r="F562" s="54">
        <v>0</v>
      </c>
      <c r="G562" s="54">
        <v>5</v>
      </c>
      <c r="H562" s="54">
        <v>233380</v>
      </c>
      <c r="I562" s="54" t="s">
        <v>1439</v>
      </c>
      <c r="J562" s="54">
        <v>233491</v>
      </c>
      <c r="K562" s="55" t="s">
        <v>1400</v>
      </c>
      <c r="L562" s="55" t="str">
        <f>VLOOKUP(C562,'[19]Trips&amp;Operators'!$C$1:$E$9999,3,FALSE)</f>
        <v>STARKS</v>
      </c>
      <c r="M562" s="56" t="s">
        <v>1401</v>
      </c>
      <c r="N562" s="55"/>
      <c r="O562" s="59" t="str">
        <f t="shared" si="8"/>
        <v>OMIT</v>
      </c>
    </row>
    <row r="563" spans="1:15" x14ac:dyDescent="0.25">
      <c r="A563" s="53">
        <v>42500.345347222225</v>
      </c>
      <c r="B563" s="54" t="s">
        <v>1408</v>
      </c>
      <c r="C563" s="54" t="s">
        <v>1865</v>
      </c>
      <c r="D563" s="54" t="s">
        <v>1390</v>
      </c>
      <c r="E563" s="54" t="s">
        <v>1438</v>
      </c>
      <c r="F563" s="54">
        <v>0</v>
      </c>
      <c r="G563" s="54">
        <v>8</v>
      </c>
      <c r="H563" s="54">
        <v>118</v>
      </c>
      <c r="I563" s="54" t="s">
        <v>1439</v>
      </c>
      <c r="J563" s="54">
        <v>1</v>
      </c>
      <c r="K563" s="55" t="s">
        <v>1393</v>
      </c>
      <c r="L563" s="55" t="str">
        <f>VLOOKUP(C563,'[19]Trips&amp;Operators'!$C$1:$E$9999,3,FALSE)</f>
        <v>CANFIELD</v>
      </c>
      <c r="M563" s="56" t="s">
        <v>1401</v>
      </c>
      <c r="N563" s="55"/>
      <c r="O563" s="59" t="str">
        <f t="shared" si="8"/>
        <v>OMIT</v>
      </c>
    </row>
    <row r="564" spans="1:15" x14ac:dyDescent="0.25">
      <c r="A564" s="53">
        <v>42500.387569444443</v>
      </c>
      <c r="B564" s="54" t="s">
        <v>1448</v>
      </c>
      <c r="C564" s="54" t="s">
        <v>1885</v>
      </c>
      <c r="D564" s="54" t="s">
        <v>1390</v>
      </c>
      <c r="E564" s="54" t="s">
        <v>1438</v>
      </c>
      <c r="F564" s="54">
        <v>0</v>
      </c>
      <c r="G564" s="54">
        <v>7</v>
      </c>
      <c r="H564" s="54">
        <v>119</v>
      </c>
      <c r="I564" s="54" t="s">
        <v>1439</v>
      </c>
      <c r="J564" s="54">
        <v>1</v>
      </c>
      <c r="K564" s="55" t="s">
        <v>1393</v>
      </c>
      <c r="L564" s="55" t="str">
        <f>VLOOKUP(C564,'[19]Trips&amp;Operators'!$C$1:$E$9999,3,FALSE)</f>
        <v>NEWELL</v>
      </c>
      <c r="M564" s="56" t="s">
        <v>1401</v>
      </c>
      <c r="N564" s="55"/>
      <c r="O564" s="59" t="str">
        <f t="shared" si="8"/>
        <v>OMIT</v>
      </c>
    </row>
    <row r="565" spans="1:15" x14ac:dyDescent="0.25">
      <c r="A565" s="53">
        <v>42500.390648148146</v>
      </c>
      <c r="B565" s="54" t="s">
        <v>1552</v>
      </c>
      <c r="C565" s="54" t="s">
        <v>1886</v>
      </c>
      <c r="D565" s="54" t="s">
        <v>1390</v>
      </c>
      <c r="E565" s="54" t="s">
        <v>1438</v>
      </c>
      <c r="F565" s="54">
        <v>0</v>
      </c>
      <c r="G565" s="54">
        <v>8</v>
      </c>
      <c r="H565" s="54">
        <v>233324</v>
      </c>
      <c r="I565" s="54" t="s">
        <v>1439</v>
      </c>
      <c r="J565" s="54">
        <v>233491</v>
      </c>
      <c r="K565" s="55" t="s">
        <v>1400</v>
      </c>
      <c r="L565" s="55" t="str">
        <f>VLOOKUP(C565,'[19]Trips&amp;Operators'!$C$1:$E$9999,3,FALSE)</f>
        <v>CHANDLER</v>
      </c>
      <c r="M565" s="56" t="s">
        <v>1401</v>
      </c>
      <c r="N565" s="55"/>
      <c r="O565" s="59" t="str">
        <f t="shared" si="8"/>
        <v>OMIT</v>
      </c>
    </row>
    <row r="566" spans="1:15" x14ac:dyDescent="0.25">
      <c r="A566" s="53">
        <v>42500.430555555555</v>
      </c>
      <c r="B566" s="54" t="s">
        <v>1548</v>
      </c>
      <c r="C566" s="54" t="s">
        <v>1887</v>
      </c>
      <c r="D566" s="54" t="s">
        <v>1390</v>
      </c>
      <c r="E566" s="54" t="s">
        <v>1438</v>
      </c>
      <c r="F566" s="54">
        <v>0</v>
      </c>
      <c r="G566" s="54">
        <v>60</v>
      </c>
      <c r="H566" s="54">
        <v>249</v>
      </c>
      <c r="I566" s="54" t="s">
        <v>1439</v>
      </c>
      <c r="J566" s="54">
        <v>1</v>
      </c>
      <c r="K566" s="55" t="s">
        <v>1393</v>
      </c>
      <c r="L566" s="55" t="str">
        <f>VLOOKUP(C566,'[19]Trips&amp;Operators'!$C$1:$E$9999,3,FALSE)</f>
        <v>CHANDLER</v>
      </c>
      <c r="M566" s="56" t="s">
        <v>1401</v>
      </c>
      <c r="N566" s="55"/>
      <c r="O566" s="59" t="str">
        <f t="shared" si="8"/>
        <v>KEEP</v>
      </c>
    </row>
    <row r="567" spans="1:15" x14ac:dyDescent="0.25">
      <c r="A567" s="53">
        <v>42500.439085648148</v>
      </c>
      <c r="B567" s="54" t="s">
        <v>1511</v>
      </c>
      <c r="C567" s="54" t="s">
        <v>1888</v>
      </c>
      <c r="D567" s="54" t="s">
        <v>1390</v>
      </c>
      <c r="E567" s="54" t="s">
        <v>1438</v>
      </c>
      <c r="F567" s="54">
        <v>0</v>
      </c>
      <c r="G567" s="54">
        <v>46</v>
      </c>
      <c r="H567" s="54">
        <v>160</v>
      </c>
      <c r="I567" s="54" t="s">
        <v>1439</v>
      </c>
      <c r="J567" s="54">
        <v>1</v>
      </c>
      <c r="K567" s="55" t="s">
        <v>1393</v>
      </c>
      <c r="L567" s="55" t="str">
        <f>VLOOKUP(C567,'[19]Trips&amp;Operators'!$C$1:$E$9999,3,FALSE)</f>
        <v>SPECTOR</v>
      </c>
      <c r="M567" s="56" t="s">
        <v>1401</v>
      </c>
      <c r="N567" s="55"/>
      <c r="O567" s="59" t="str">
        <f t="shared" si="8"/>
        <v>KEEP</v>
      </c>
    </row>
    <row r="568" spans="1:15" x14ac:dyDescent="0.25">
      <c r="A568" s="53">
        <v>42500.452777777777</v>
      </c>
      <c r="B568" s="54" t="s">
        <v>1411</v>
      </c>
      <c r="C568" s="54" t="s">
        <v>1868</v>
      </c>
      <c r="D568" s="54" t="s">
        <v>1390</v>
      </c>
      <c r="E568" s="54" t="s">
        <v>1438</v>
      </c>
      <c r="F568" s="54">
        <v>0</v>
      </c>
      <c r="G568" s="54">
        <v>9</v>
      </c>
      <c r="H568" s="54">
        <v>118</v>
      </c>
      <c r="I568" s="54" t="s">
        <v>1439</v>
      </c>
      <c r="J568" s="54">
        <v>1</v>
      </c>
      <c r="K568" s="55" t="s">
        <v>1393</v>
      </c>
      <c r="L568" s="55" t="str">
        <f>VLOOKUP(C568,'[19]Trips&amp;Operators'!$C$1:$E$9999,3,FALSE)</f>
        <v>STARKS</v>
      </c>
      <c r="M568" s="56" t="s">
        <v>1401</v>
      </c>
      <c r="N568" s="55"/>
      <c r="O568" s="59" t="str">
        <f t="shared" si="8"/>
        <v>OMIT</v>
      </c>
    </row>
    <row r="569" spans="1:15" x14ac:dyDescent="0.25">
      <c r="A569" s="53">
        <v>42500.459965277776</v>
      </c>
      <c r="B569" s="54" t="s">
        <v>1448</v>
      </c>
      <c r="C569" s="54" t="s">
        <v>1889</v>
      </c>
      <c r="D569" s="54" t="s">
        <v>1390</v>
      </c>
      <c r="E569" s="54" t="s">
        <v>1438</v>
      </c>
      <c r="F569" s="54">
        <v>0</v>
      </c>
      <c r="G569" s="54">
        <v>5</v>
      </c>
      <c r="H569" s="54">
        <v>114</v>
      </c>
      <c r="I569" s="54" t="s">
        <v>1439</v>
      </c>
      <c r="J569" s="54">
        <v>1</v>
      </c>
      <c r="K569" s="55" t="s">
        <v>1393</v>
      </c>
      <c r="L569" s="55" t="str">
        <f>VLOOKUP(C569,'[19]Trips&amp;Operators'!$C$1:$E$9999,3,FALSE)</f>
        <v>NEWELL</v>
      </c>
      <c r="M569" s="56" t="s">
        <v>1401</v>
      </c>
      <c r="N569" s="55"/>
      <c r="O569" s="59" t="str">
        <f t="shared" si="8"/>
        <v>OMIT</v>
      </c>
    </row>
    <row r="570" spans="1:15" x14ac:dyDescent="0.25">
      <c r="A570" s="53">
        <v>42500.502280092594</v>
      </c>
      <c r="B570" s="54" t="s">
        <v>1548</v>
      </c>
      <c r="C570" s="54" t="s">
        <v>1869</v>
      </c>
      <c r="D570" s="54" t="s">
        <v>1390</v>
      </c>
      <c r="E570" s="54" t="s">
        <v>1438</v>
      </c>
      <c r="F570" s="54">
        <v>0</v>
      </c>
      <c r="G570" s="54">
        <v>96</v>
      </c>
      <c r="H570" s="54">
        <v>400</v>
      </c>
      <c r="I570" s="54" t="s">
        <v>1439</v>
      </c>
      <c r="J570" s="54">
        <v>1</v>
      </c>
      <c r="K570" s="55" t="s">
        <v>1393</v>
      </c>
      <c r="L570" s="55" t="str">
        <f>VLOOKUP(C570,'[19]Trips&amp;Operators'!$C$1:$E$9999,3,FALSE)</f>
        <v>CANFIELD</v>
      </c>
      <c r="M570" s="56" t="s">
        <v>1401</v>
      </c>
      <c r="N570" s="55"/>
      <c r="O570" s="59" t="str">
        <f t="shared" si="8"/>
        <v>KEEP</v>
      </c>
    </row>
    <row r="571" spans="1:15" x14ac:dyDescent="0.25">
      <c r="A571" s="53">
        <v>42500.523206018515</v>
      </c>
      <c r="B571" s="54" t="s">
        <v>1411</v>
      </c>
      <c r="C571" s="54" t="s">
        <v>1890</v>
      </c>
      <c r="D571" s="54" t="s">
        <v>1390</v>
      </c>
      <c r="E571" s="54" t="s">
        <v>1438</v>
      </c>
      <c r="F571" s="54">
        <v>0</v>
      </c>
      <c r="G571" s="54">
        <v>8</v>
      </c>
      <c r="H571" s="54">
        <v>119</v>
      </c>
      <c r="I571" s="54" t="s">
        <v>1439</v>
      </c>
      <c r="J571" s="54">
        <v>1</v>
      </c>
      <c r="K571" s="55" t="s">
        <v>1393</v>
      </c>
      <c r="L571" s="55" t="str">
        <f>VLOOKUP(C571,'[19]Trips&amp;Operators'!$C$1:$E$9999,3,FALSE)</f>
        <v>SPECTOR</v>
      </c>
      <c r="M571" s="56" t="s">
        <v>1401</v>
      </c>
      <c r="N571" s="55"/>
      <c r="O571" s="59" t="str">
        <f t="shared" si="8"/>
        <v>OMIT</v>
      </c>
    </row>
    <row r="572" spans="1:15" x14ac:dyDescent="0.25">
      <c r="A572" s="53">
        <v>42500.525000000001</v>
      </c>
      <c r="B572" s="54" t="s">
        <v>1432</v>
      </c>
      <c r="C572" s="54" t="s">
        <v>1891</v>
      </c>
      <c r="D572" s="54" t="s">
        <v>1390</v>
      </c>
      <c r="E572" s="54" t="s">
        <v>1438</v>
      </c>
      <c r="F572" s="54">
        <v>0</v>
      </c>
      <c r="G572" s="54">
        <v>45</v>
      </c>
      <c r="H572" s="54">
        <v>233331</v>
      </c>
      <c r="I572" s="54" t="s">
        <v>1439</v>
      </c>
      <c r="J572" s="54">
        <v>233491</v>
      </c>
      <c r="K572" s="55" t="s">
        <v>1400</v>
      </c>
      <c r="L572" s="55" t="str">
        <f>VLOOKUP(C572,'[19]Trips&amp;Operators'!$C$1:$E$9999,3,FALSE)</f>
        <v>RIVERA</v>
      </c>
      <c r="M572" s="56" t="s">
        <v>1401</v>
      </c>
      <c r="N572" s="55"/>
      <c r="O572" s="59" t="str">
        <f t="shared" si="8"/>
        <v>KEEP</v>
      </c>
    </row>
    <row r="573" spans="1:15" x14ac:dyDescent="0.25">
      <c r="A573" s="53">
        <v>42500.533599537041</v>
      </c>
      <c r="B573" s="54" t="s">
        <v>1448</v>
      </c>
      <c r="C573" s="54" t="s">
        <v>1892</v>
      </c>
      <c r="D573" s="54" t="s">
        <v>1390</v>
      </c>
      <c r="E573" s="54" t="s">
        <v>1438</v>
      </c>
      <c r="F573" s="54">
        <v>0</v>
      </c>
      <c r="G573" s="54">
        <v>7</v>
      </c>
      <c r="H573" s="54">
        <v>119</v>
      </c>
      <c r="I573" s="54" t="s">
        <v>1439</v>
      </c>
      <c r="J573" s="54">
        <v>1</v>
      </c>
      <c r="K573" s="55" t="s">
        <v>1393</v>
      </c>
      <c r="L573" s="55" t="str">
        <f>VLOOKUP(C573,'[19]Trips&amp;Operators'!$C$1:$E$9999,3,FALSE)</f>
        <v>ADANE</v>
      </c>
      <c r="M573" s="56" t="s">
        <v>1401</v>
      </c>
      <c r="N573" s="55"/>
      <c r="O573" s="59" t="str">
        <f t="shared" si="8"/>
        <v>OMIT</v>
      </c>
    </row>
    <row r="574" spans="1:15" x14ac:dyDescent="0.25">
      <c r="A574" s="53">
        <v>42500.556226851855</v>
      </c>
      <c r="B574" s="54" t="s">
        <v>1428</v>
      </c>
      <c r="C574" s="54" t="s">
        <v>1893</v>
      </c>
      <c r="D574" s="54" t="s">
        <v>1390</v>
      </c>
      <c r="E574" s="54" t="s">
        <v>1438</v>
      </c>
      <c r="F574" s="54">
        <v>0</v>
      </c>
      <c r="G574" s="54">
        <v>7</v>
      </c>
      <c r="H574" s="54">
        <v>233316</v>
      </c>
      <c r="I574" s="54" t="s">
        <v>1439</v>
      </c>
      <c r="J574" s="54">
        <v>233491</v>
      </c>
      <c r="K574" s="55" t="s">
        <v>1400</v>
      </c>
      <c r="L574" s="55" t="str">
        <f>VLOOKUP(C574,'[19]Trips&amp;Operators'!$C$1:$E$9999,3,FALSE)</f>
        <v>JACKSON</v>
      </c>
      <c r="M574" s="56" t="s">
        <v>1401</v>
      </c>
      <c r="N574" s="55"/>
      <c r="O574" s="59" t="str">
        <f t="shared" si="8"/>
        <v>OMIT</v>
      </c>
    </row>
    <row r="575" spans="1:15" x14ac:dyDescent="0.25">
      <c r="A575" s="53">
        <v>42500.576967592591</v>
      </c>
      <c r="B575" s="54" t="s">
        <v>1548</v>
      </c>
      <c r="C575" s="54" t="s">
        <v>1870</v>
      </c>
      <c r="D575" s="54" t="s">
        <v>1390</v>
      </c>
      <c r="E575" s="54" t="s">
        <v>1438</v>
      </c>
      <c r="F575" s="54">
        <v>0</v>
      </c>
      <c r="G575" s="54">
        <v>22</v>
      </c>
      <c r="H575" s="54">
        <v>79</v>
      </c>
      <c r="I575" s="54" t="s">
        <v>1439</v>
      </c>
      <c r="J575" s="54">
        <v>1</v>
      </c>
      <c r="K575" s="55" t="s">
        <v>1393</v>
      </c>
      <c r="L575" s="55" t="str">
        <f>VLOOKUP(C575,'[19]Trips&amp;Operators'!$C$1:$E$9999,3,FALSE)</f>
        <v>YOUNG</v>
      </c>
      <c r="M575" s="56" t="s">
        <v>1401</v>
      </c>
      <c r="N575" s="55"/>
      <c r="O575" s="59" t="str">
        <f t="shared" si="8"/>
        <v>KEEP</v>
      </c>
    </row>
    <row r="576" spans="1:15" x14ac:dyDescent="0.25">
      <c r="A576" s="53">
        <v>42500.596134259256</v>
      </c>
      <c r="B576" s="54" t="s">
        <v>1411</v>
      </c>
      <c r="C576" s="54" t="s">
        <v>1894</v>
      </c>
      <c r="D576" s="54" t="s">
        <v>1390</v>
      </c>
      <c r="E576" s="54" t="s">
        <v>1438</v>
      </c>
      <c r="F576" s="54">
        <v>0</v>
      </c>
      <c r="G576" s="54">
        <v>54</v>
      </c>
      <c r="H576" s="54">
        <v>178</v>
      </c>
      <c r="I576" s="54" t="s">
        <v>1439</v>
      </c>
      <c r="J576" s="54">
        <v>1</v>
      </c>
      <c r="K576" s="55" t="s">
        <v>1393</v>
      </c>
      <c r="L576" s="55" t="str">
        <f>VLOOKUP(C576,'[19]Trips&amp;Operators'!$C$1:$E$9999,3,FALSE)</f>
        <v>JACKSON</v>
      </c>
      <c r="M576" s="56" t="s">
        <v>1401</v>
      </c>
      <c r="N576" s="55"/>
      <c r="O576" s="59" t="str">
        <f t="shared" si="8"/>
        <v>KEEP</v>
      </c>
    </row>
    <row r="577" spans="1:15" x14ac:dyDescent="0.25">
      <c r="A577" s="53">
        <v>42500.620358796295</v>
      </c>
      <c r="B577" s="54" t="s">
        <v>1541</v>
      </c>
      <c r="C577" s="54" t="s">
        <v>1895</v>
      </c>
      <c r="D577" s="54" t="s">
        <v>1390</v>
      </c>
      <c r="E577" s="54" t="s">
        <v>1438</v>
      </c>
      <c r="F577" s="54">
        <v>0</v>
      </c>
      <c r="G577" s="54">
        <v>5</v>
      </c>
      <c r="H577" s="54">
        <v>233314</v>
      </c>
      <c r="I577" s="54" t="s">
        <v>1439</v>
      </c>
      <c r="J577" s="54">
        <v>233491</v>
      </c>
      <c r="K577" s="55" t="s">
        <v>1400</v>
      </c>
      <c r="L577" s="55" t="str">
        <f>VLOOKUP(C577,'[19]Trips&amp;Operators'!$C$1:$E$9999,3,FALSE)</f>
        <v>STORY</v>
      </c>
      <c r="M577" s="56" t="s">
        <v>1401</v>
      </c>
      <c r="N577" s="55"/>
      <c r="O577" s="59" t="str">
        <f t="shared" si="8"/>
        <v>OMIT</v>
      </c>
    </row>
    <row r="578" spans="1:15" x14ac:dyDescent="0.25">
      <c r="A578" s="53">
        <v>42500.639097222222</v>
      </c>
      <c r="B578" s="54" t="s">
        <v>1420</v>
      </c>
      <c r="C578" s="54" t="s">
        <v>1896</v>
      </c>
      <c r="D578" s="54" t="s">
        <v>1390</v>
      </c>
      <c r="E578" s="54" t="s">
        <v>1438</v>
      </c>
      <c r="F578" s="54">
        <v>0</v>
      </c>
      <c r="G578" s="54">
        <v>127</v>
      </c>
      <c r="H578" s="54">
        <v>232946</v>
      </c>
      <c r="I578" s="54" t="s">
        <v>1439</v>
      </c>
      <c r="J578" s="54">
        <v>233491</v>
      </c>
      <c r="K578" s="55" t="s">
        <v>1400</v>
      </c>
      <c r="L578" s="55" t="str">
        <f>VLOOKUP(C578,'[19]Trips&amp;Operators'!$C$1:$E$9999,3,FALSE)</f>
        <v>ADANE</v>
      </c>
      <c r="M578" s="56" t="s">
        <v>1401</v>
      </c>
      <c r="N578" s="55"/>
      <c r="O578" s="59" t="str">
        <f t="shared" si="8"/>
        <v>KEEP</v>
      </c>
    </row>
    <row r="579" spans="1:15" x14ac:dyDescent="0.25">
      <c r="A579" s="53">
        <v>42500.649722222224</v>
      </c>
      <c r="B579" s="54" t="s">
        <v>1451</v>
      </c>
      <c r="C579" s="54" t="s">
        <v>1897</v>
      </c>
      <c r="D579" s="54" t="s">
        <v>1390</v>
      </c>
      <c r="E579" s="54" t="s">
        <v>1438</v>
      </c>
      <c r="F579" s="54">
        <v>0</v>
      </c>
      <c r="G579" s="54">
        <v>9</v>
      </c>
      <c r="H579" s="54">
        <v>233342</v>
      </c>
      <c r="I579" s="54" t="s">
        <v>1439</v>
      </c>
      <c r="J579" s="54">
        <v>233491</v>
      </c>
      <c r="K579" s="55" t="s">
        <v>1400</v>
      </c>
      <c r="L579" s="55" t="str">
        <f>VLOOKUP(C579,'[19]Trips&amp;Operators'!$C$1:$E$9999,3,FALSE)</f>
        <v>COOLAHAN</v>
      </c>
      <c r="M579" s="56" t="s">
        <v>1401</v>
      </c>
      <c r="N579" s="55"/>
      <c r="O579" s="59" t="str">
        <f t="shared" ref="O579:O642" si="9">IF(AND(E579="TRACK WARRANT AUTHORITY",G579&lt;10),"OMIT","KEEP")</f>
        <v>OMIT</v>
      </c>
    </row>
    <row r="580" spans="1:15" x14ac:dyDescent="0.25">
      <c r="A580" s="53">
        <v>42500.691759259258</v>
      </c>
      <c r="B580" s="54" t="s">
        <v>1541</v>
      </c>
      <c r="C580" s="54" t="s">
        <v>1898</v>
      </c>
      <c r="D580" s="54" t="s">
        <v>1390</v>
      </c>
      <c r="E580" s="54" t="s">
        <v>1438</v>
      </c>
      <c r="F580" s="54">
        <v>0</v>
      </c>
      <c r="G580" s="54">
        <v>89</v>
      </c>
      <c r="H580" s="54">
        <v>233170</v>
      </c>
      <c r="I580" s="54" t="s">
        <v>1439</v>
      </c>
      <c r="J580" s="54">
        <v>233491</v>
      </c>
      <c r="K580" s="55" t="s">
        <v>1400</v>
      </c>
      <c r="L580" s="55" t="str">
        <f>VLOOKUP(C580,'[19]Trips&amp;Operators'!$C$1:$E$9999,3,FALSE)</f>
        <v>STORY</v>
      </c>
      <c r="M580" s="56" t="s">
        <v>1401</v>
      </c>
      <c r="N580" s="55"/>
      <c r="O580" s="59" t="str">
        <f t="shared" si="9"/>
        <v>KEEP</v>
      </c>
    </row>
    <row r="581" spans="1:15" x14ac:dyDescent="0.25">
      <c r="A581" s="53">
        <v>42500.723437499997</v>
      </c>
      <c r="B581" s="54" t="s">
        <v>1451</v>
      </c>
      <c r="C581" s="54" t="s">
        <v>1899</v>
      </c>
      <c r="D581" s="54" t="s">
        <v>1390</v>
      </c>
      <c r="E581" s="54" t="s">
        <v>1438</v>
      </c>
      <c r="F581" s="54">
        <v>0</v>
      </c>
      <c r="G581" s="54">
        <v>79</v>
      </c>
      <c r="H581" s="54">
        <v>233207</v>
      </c>
      <c r="I581" s="54" t="s">
        <v>1439</v>
      </c>
      <c r="J581" s="54">
        <v>233491</v>
      </c>
      <c r="K581" s="55" t="s">
        <v>1400</v>
      </c>
      <c r="L581" s="55" t="str">
        <f>VLOOKUP(C581,'[19]Trips&amp;Operators'!$C$1:$E$9999,3,FALSE)</f>
        <v>COOLAHAN</v>
      </c>
      <c r="M581" s="56" t="s">
        <v>1401</v>
      </c>
      <c r="N581" s="55"/>
      <c r="O581" s="59" t="str">
        <f t="shared" si="9"/>
        <v>KEEP</v>
      </c>
    </row>
    <row r="582" spans="1:15" x14ac:dyDescent="0.25">
      <c r="A582" s="53">
        <v>42500.72556712963</v>
      </c>
      <c r="B582" s="54" t="s">
        <v>1548</v>
      </c>
      <c r="C582" s="54" t="s">
        <v>1877</v>
      </c>
      <c r="D582" s="54" t="s">
        <v>1390</v>
      </c>
      <c r="E582" s="54" t="s">
        <v>1438</v>
      </c>
      <c r="F582" s="54">
        <v>0</v>
      </c>
      <c r="G582" s="54">
        <v>25</v>
      </c>
      <c r="H582" s="54">
        <v>79</v>
      </c>
      <c r="I582" s="54" t="s">
        <v>1439</v>
      </c>
      <c r="J582" s="54">
        <v>1</v>
      </c>
      <c r="K582" s="55" t="s">
        <v>1393</v>
      </c>
      <c r="L582" s="55" t="str">
        <f>VLOOKUP(C582,'[19]Trips&amp;Operators'!$C$1:$E$9999,3,FALSE)</f>
        <v>YOUNG</v>
      </c>
      <c r="M582" s="56" t="s">
        <v>1401</v>
      </c>
      <c r="N582" s="55"/>
      <c r="O582" s="59" t="str">
        <f t="shared" si="9"/>
        <v>KEEP</v>
      </c>
    </row>
    <row r="583" spans="1:15" x14ac:dyDescent="0.25">
      <c r="A583" s="53">
        <v>42500.764421296299</v>
      </c>
      <c r="B583" s="54" t="s">
        <v>1541</v>
      </c>
      <c r="C583" s="54" t="s">
        <v>1900</v>
      </c>
      <c r="D583" s="54" t="s">
        <v>1390</v>
      </c>
      <c r="E583" s="54" t="s">
        <v>1438</v>
      </c>
      <c r="F583" s="54">
        <v>0</v>
      </c>
      <c r="G583" s="54">
        <v>7</v>
      </c>
      <c r="H583" s="54">
        <v>233330</v>
      </c>
      <c r="I583" s="54" t="s">
        <v>1439</v>
      </c>
      <c r="J583" s="54">
        <v>233491</v>
      </c>
      <c r="K583" s="55" t="s">
        <v>1400</v>
      </c>
      <c r="L583" s="55" t="str">
        <f>VLOOKUP(C583,'[19]Trips&amp;Operators'!$C$1:$E$9999,3,FALSE)</f>
        <v>STRICKLAND</v>
      </c>
      <c r="M583" s="56" t="s">
        <v>1401</v>
      </c>
      <c r="N583" s="55"/>
      <c r="O583" s="59" t="str">
        <f t="shared" si="9"/>
        <v>OMIT</v>
      </c>
    </row>
    <row r="584" spans="1:15" x14ac:dyDescent="0.25">
      <c r="A584" s="53">
        <v>42500.773217592592</v>
      </c>
      <c r="B584" s="54" t="s">
        <v>1823</v>
      </c>
      <c r="C584" s="54" t="s">
        <v>1901</v>
      </c>
      <c r="D584" s="54" t="s">
        <v>1390</v>
      </c>
      <c r="E584" s="54" t="s">
        <v>1438</v>
      </c>
      <c r="F584" s="54">
        <v>0</v>
      </c>
      <c r="G584" s="54">
        <v>3</v>
      </c>
      <c r="H584" s="54">
        <v>134</v>
      </c>
      <c r="I584" s="54" t="s">
        <v>1439</v>
      </c>
      <c r="J584" s="54">
        <v>1</v>
      </c>
      <c r="K584" s="55" t="s">
        <v>1393</v>
      </c>
      <c r="L584" s="55" t="str">
        <f>VLOOKUP(C584,'[19]Trips&amp;Operators'!$C$1:$E$9999,3,FALSE)</f>
        <v>REBOLETTI</v>
      </c>
      <c r="M584" s="56" t="s">
        <v>1401</v>
      </c>
      <c r="N584" s="55"/>
      <c r="O584" s="59" t="str">
        <f t="shared" si="9"/>
        <v>OMIT</v>
      </c>
    </row>
    <row r="585" spans="1:15" x14ac:dyDescent="0.25">
      <c r="A585" s="53">
        <v>42500.797025462962</v>
      </c>
      <c r="B585" s="54" t="s">
        <v>1548</v>
      </c>
      <c r="C585" s="54" t="s">
        <v>1902</v>
      </c>
      <c r="D585" s="54" t="s">
        <v>1390</v>
      </c>
      <c r="E585" s="54" t="s">
        <v>1438</v>
      </c>
      <c r="F585" s="54">
        <v>0</v>
      </c>
      <c r="G585" s="54">
        <v>7</v>
      </c>
      <c r="H585" s="54">
        <v>59</v>
      </c>
      <c r="I585" s="54" t="s">
        <v>1439</v>
      </c>
      <c r="J585" s="54">
        <v>1</v>
      </c>
      <c r="K585" s="55" t="s">
        <v>1393</v>
      </c>
      <c r="L585" s="55" t="str">
        <f>VLOOKUP(C585,'[19]Trips&amp;Operators'!$C$1:$E$9999,3,FALSE)</f>
        <v>YOUNG</v>
      </c>
      <c r="M585" s="56" t="s">
        <v>1401</v>
      </c>
      <c r="N585" s="55"/>
      <c r="O585" s="59" t="str">
        <f t="shared" si="9"/>
        <v>OMIT</v>
      </c>
    </row>
    <row r="586" spans="1:15" x14ac:dyDescent="0.25">
      <c r="A586" s="53">
        <v>42500.858564814815</v>
      </c>
      <c r="B586" s="54" t="s">
        <v>1420</v>
      </c>
      <c r="C586" s="54" t="s">
        <v>1903</v>
      </c>
      <c r="D586" s="54" t="s">
        <v>1390</v>
      </c>
      <c r="E586" s="54" t="s">
        <v>1438</v>
      </c>
      <c r="F586" s="54">
        <v>0</v>
      </c>
      <c r="G586" s="54">
        <v>9</v>
      </c>
      <c r="H586" s="54">
        <v>233346</v>
      </c>
      <c r="I586" s="54" t="s">
        <v>1439</v>
      </c>
      <c r="J586" s="54">
        <v>233491</v>
      </c>
      <c r="K586" s="55" t="s">
        <v>1400</v>
      </c>
      <c r="L586" s="55" t="str">
        <f>VLOOKUP(C586,'[19]Trips&amp;Operators'!$C$1:$E$9999,3,FALSE)</f>
        <v>BRUDER</v>
      </c>
      <c r="M586" s="56" t="s">
        <v>1401</v>
      </c>
      <c r="N586" s="55"/>
      <c r="O586" s="59" t="str">
        <f t="shared" si="9"/>
        <v>OMIT</v>
      </c>
    </row>
    <row r="587" spans="1:15" x14ac:dyDescent="0.25">
      <c r="A587" s="53">
        <v>42500.941840277781</v>
      </c>
      <c r="B587" s="54" t="s">
        <v>1420</v>
      </c>
      <c r="C587" s="54" t="s">
        <v>1904</v>
      </c>
      <c r="D587" s="54" t="s">
        <v>1390</v>
      </c>
      <c r="E587" s="54" t="s">
        <v>1438</v>
      </c>
      <c r="F587" s="54">
        <v>0</v>
      </c>
      <c r="G587" s="54">
        <v>7</v>
      </c>
      <c r="H587" s="54">
        <v>233344</v>
      </c>
      <c r="I587" s="54" t="s">
        <v>1439</v>
      </c>
      <c r="J587" s="54">
        <v>233491</v>
      </c>
      <c r="K587" s="55" t="s">
        <v>1400</v>
      </c>
      <c r="L587" s="55" t="str">
        <f>VLOOKUP(C587,'[19]Trips&amp;Operators'!$C$1:$E$9999,3,FALSE)</f>
        <v>BRUDER</v>
      </c>
      <c r="M587" s="56" t="s">
        <v>1401</v>
      </c>
      <c r="N587" s="55"/>
      <c r="O587" s="59" t="str">
        <f t="shared" si="9"/>
        <v>OMIT</v>
      </c>
    </row>
    <row r="588" spans="1:15" x14ac:dyDescent="0.25">
      <c r="A588" s="53">
        <v>42501.024907407409</v>
      </c>
      <c r="B588" s="54" t="s">
        <v>1420</v>
      </c>
      <c r="C588" s="54" t="s">
        <v>1905</v>
      </c>
      <c r="D588" s="54" t="s">
        <v>1390</v>
      </c>
      <c r="E588" s="54" t="s">
        <v>1438</v>
      </c>
      <c r="F588" s="54">
        <v>0</v>
      </c>
      <c r="G588" s="54">
        <v>8</v>
      </c>
      <c r="H588" s="54">
        <v>233344</v>
      </c>
      <c r="I588" s="54" t="s">
        <v>1439</v>
      </c>
      <c r="J588" s="54">
        <v>233491</v>
      </c>
      <c r="K588" s="55" t="s">
        <v>1400</v>
      </c>
      <c r="L588" s="55" t="str">
        <f>VLOOKUP(C588,'[19]Trips&amp;Operators'!$C$1:$E$9999,3,FALSE)</f>
        <v>BRUDER</v>
      </c>
      <c r="M588" s="56" t="s">
        <v>1401</v>
      </c>
      <c r="N588" s="55"/>
      <c r="O588" s="59" t="str">
        <f t="shared" si="9"/>
        <v>OMIT</v>
      </c>
    </row>
    <row r="589" spans="1:15" x14ac:dyDescent="0.25">
      <c r="A589" s="53">
        <v>42500.264606481483</v>
      </c>
      <c r="B589" s="54" t="s">
        <v>1548</v>
      </c>
      <c r="C589" s="54" t="s">
        <v>1882</v>
      </c>
      <c r="D589" s="54" t="s">
        <v>1407</v>
      </c>
      <c r="E589" s="54" t="s">
        <v>1906</v>
      </c>
      <c r="F589" s="54">
        <v>0</v>
      </c>
      <c r="G589" s="54">
        <v>4</v>
      </c>
      <c r="H589" s="54">
        <v>192931</v>
      </c>
      <c r="I589" s="54" t="s">
        <v>1907</v>
      </c>
      <c r="J589" s="54">
        <v>156300</v>
      </c>
      <c r="K589" s="55" t="s">
        <v>1400</v>
      </c>
      <c r="L589" s="55" t="str">
        <f>VLOOKUP(C589,'[19]Trips&amp;Operators'!$C$1:$E$9999,3,FALSE)</f>
        <v>CHANDLER</v>
      </c>
      <c r="M589" s="56" t="s">
        <v>1394</v>
      </c>
      <c r="N589" s="55"/>
      <c r="O589" s="59" t="str">
        <f t="shared" si="9"/>
        <v>KEEP</v>
      </c>
    </row>
    <row r="590" spans="1:15" x14ac:dyDescent="0.25">
      <c r="A590" s="53">
        <v>42501.024907407409</v>
      </c>
      <c r="B590" s="54" t="s">
        <v>1420</v>
      </c>
      <c r="C590" s="54" t="s">
        <v>1905</v>
      </c>
      <c r="D590" s="54" t="s">
        <v>1390</v>
      </c>
      <c r="E590" s="54" t="s">
        <v>1438</v>
      </c>
      <c r="F590" s="54">
        <v>0</v>
      </c>
      <c r="G590" s="54">
        <v>8</v>
      </c>
      <c r="H590" s="54">
        <v>233344</v>
      </c>
      <c r="I590" s="54" t="s">
        <v>1439</v>
      </c>
      <c r="J590" s="54">
        <v>233491</v>
      </c>
      <c r="K590" s="55" t="s">
        <v>1400</v>
      </c>
      <c r="L590" s="55" t="str">
        <f>VLOOKUP(C590,'[20]Trips&amp;Operators'!$C$1:$E$9999,3,FALSE)</f>
        <v>BRUDER</v>
      </c>
      <c r="M590" s="56" t="s">
        <v>1401</v>
      </c>
      <c r="N590" s="55"/>
      <c r="O590" s="59" t="str">
        <f t="shared" si="9"/>
        <v>OMIT</v>
      </c>
    </row>
    <row r="591" spans="1:15" x14ac:dyDescent="0.25">
      <c r="A591" s="53">
        <v>42501.185671296298</v>
      </c>
      <c r="B591" s="54" t="s">
        <v>1830</v>
      </c>
      <c r="C591" s="54" t="s">
        <v>1908</v>
      </c>
      <c r="D591" s="54" t="s">
        <v>1390</v>
      </c>
      <c r="E591" s="54" t="s">
        <v>1438</v>
      </c>
      <c r="F591" s="54">
        <v>0</v>
      </c>
      <c r="G591" s="54">
        <v>6</v>
      </c>
      <c r="H591" s="54">
        <v>233359</v>
      </c>
      <c r="I591" s="54" t="s">
        <v>1439</v>
      </c>
      <c r="J591" s="54">
        <v>233491</v>
      </c>
      <c r="K591" s="55" t="s">
        <v>1400</v>
      </c>
      <c r="L591" s="55" t="str">
        <f>VLOOKUP(C591,'[20]Trips&amp;Operators'!$C$1:$E$9999,3,FALSE)</f>
        <v>STARKS</v>
      </c>
      <c r="M591" s="56" t="s">
        <v>1401</v>
      </c>
      <c r="N591" s="55"/>
      <c r="O591" s="59" t="str">
        <f t="shared" si="9"/>
        <v>OMIT</v>
      </c>
    </row>
    <row r="592" spans="1:15" x14ac:dyDescent="0.25">
      <c r="A592" s="53">
        <v>42501.244884259257</v>
      </c>
      <c r="B592" s="54" t="s">
        <v>1537</v>
      </c>
      <c r="C592" s="54" t="s">
        <v>1909</v>
      </c>
      <c r="D592" s="54" t="s">
        <v>1390</v>
      </c>
      <c r="E592" s="54" t="s">
        <v>1398</v>
      </c>
      <c r="F592" s="54">
        <v>150</v>
      </c>
      <c r="G592" s="54">
        <v>149</v>
      </c>
      <c r="H592" s="54">
        <v>64012</v>
      </c>
      <c r="I592" s="54" t="s">
        <v>1399</v>
      </c>
      <c r="J592" s="54">
        <v>63309</v>
      </c>
      <c r="K592" s="55" t="s">
        <v>1393</v>
      </c>
      <c r="L592" s="55" t="str">
        <f>VLOOKUP(C592,'[20]Trips&amp;Operators'!$C$1:$E$9999,3,FALSE)</f>
        <v>YORK</v>
      </c>
      <c r="M592" s="56" t="s">
        <v>1401</v>
      </c>
      <c r="N592" s="55"/>
      <c r="O592" s="59" t="str">
        <f t="shared" si="9"/>
        <v>KEEP</v>
      </c>
    </row>
    <row r="593" spans="1:15" x14ac:dyDescent="0.25">
      <c r="A593" s="53">
        <v>42501.245358796295</v>
      </c>
      <c r="B593" s="54" t="s">
        <v>1537</v>
      </c>
      <c r="C593" s="54" t="s">
        <v>1909</v>
      </c>
      <c r="D593" s="54" t="s">
        <v>1390</v>
      </c>
      <c r="E593" s="54" t="s">
        <v>1398</v>
      </c>
      <c r="F593" s="54">
        <v>150</v>
      </c>
      <c r="G593" s="54">
        <v>127</v>
      </c>
      <c r="H593" s="54">
        <v>63446</v>
      </c>
      <c r="I593" s="54" t="s">
        <v>1399</v>
      </c>
      <c r="J593" s="54">
        <v>63309</v>
      </c>
      <c r="K593" s="55" t="s">
        <v>1393</v>
      </c>
      <c r="L593" s="55" t="str">
        <f>VLOOKUP(C593,'[20]Trips&amp;Operators'!$C$1:$E$9999,3,FALSE)</f>
        <v>YORK</v>
      </c>
      <c r="M593" s="56" t="s">
        <v>1401</v>
      </c>
      <c r="N593" s="55"/>
      <c r="O593" s="59" t="str">
        <f t="shared" si="9"/>
        <v>KEEP</v>
      </c>
    </row>
    <row r="594" spans="1:15" x14ac:dyDescent="0.25">
      <c r="A594" s="53">
        <v>42501.262094907404</v>
      </c>
      <c r="B594" s="54" t="s">
        <v>1785</v>
      </c>
      <c r="C594" s="54" t="s">
        <v>1910</v>
      </c>
      <c r="D594" s="54" t="s">
        <v>1390</v>
      </c>
      <c r="E594" s="54" t="s">
        <v>1405</v>
      </c>
      <c r="F594" s="54">
        <v>350</v>
      </c>
      <c r="G594" s="54">
        <v>530</v>
      </c>
      <c r="H594" s="54">
        <v>222227</v>
      </c>
      <c r="I594" s="54" t="s">
        <v>1392</v>
      </c>
      <c r="J594" s="54">
        <v>224578</v>
      </c>
      <c r="K594" s="55" t="s">
        <v>1400</v>
      </c>
      <c r="L594" s="55" t="str">
        <f>VLOOKUP(C594,'[20]Trips&amp;Operators'!$C$1:$E$9999,3,FALSE)</f>
        <v>STARKS</v>
      </c>
      <c r="M594" s="56" t="s">
        <v>1401</v>
      </c>
      <c r="N594" s="55"/>
      <c r="O594" s="59" t="str">
        <f t="shared" si="9"/>
        <v>KEEP</v>
      </c>
    </row>
    <row r="595" spans="1:15" x14ac:dyDescent="0.25">
      <c r="A595" s="53">
        <v>42501.26421296296</v>
      </c>
      <c r="B595" s="54" t="s">
        <v>1785</v>
      </c>
      <c r="C595" s="54" t="s">
        <v>1910</v>
      </c>
      <c r="D595" s="54" t="s">
        <v>1390</v>
      </c>
      <c r="E595" s="54" t="s">
        <v>1438</v>
      </c>
      <c r="F595" s="54">
        <v>0</v>
      </c>
      <c r="G595" s="54">
        <v>140</v>
      </c>
      <c r="H595" s="54">
        <v>232907</v>
      </c>
      <c r="I595" s="54" t="s">
        <v>1439</v>
      </c>
      <c r="J595" s="54">
        <v>233491</v>
      </c>
      <c r="K595" s="55" t="s">
        <v>1400</v>
      </c>
      <c r="L595" s="55" t="str">
        <f>VLOOKUP(C595,'[20]Trips&amp;Operators'!$C$1:$E$9999,3,FALSE)</f>
        <v>STARKS</v>
      </c>
      <c r="M595" s="56" t="s">
        <v>1401</v>
      </c>
      <c r="N595" s="55"/>
      <c r="O595" s="59" t="str">
        <f t="shared" si="9"/>
        <v>KEEP</v>
      </c>
    </row>
    <row r="596" spans="1:15" x14ac:dyDescent="0.25">
      <c r="A596" s="53">
        <v>42501.273506944446</v>
      </c>
      <c r="B596" s="54" t="s">
        <v>1548</v>
      </c>
      <c r="C596" s="54" t="s">
        <v>1911</v>
      </c>
      <c r="D596" s="54" t="s">
        <v>1390</v>
      </c>
      <c r="E596" s="54" t="s">
        <v>1438</v>
      </c>
      <c r="F596" s="54">
        <v>0</v>
      </c>
      <c r="G596" s="54">
        <v>47</v>
      </c>
      <c r="H596" s="54">
        <v>977</v>
      </c>
      <c r="I596" s="54" t="s">
        <v>1439</v>
      </c>
      <c r="J596" s="54">
        <v>839</v>
      </c>
      <c r="K596" s="55" t="s">
        <v>1393</v>
      </c>
      <c r="L596" s="55" t="str">
        <f>VLOOKUP(C596,'[20]Trips&amp;Operators'!$C$1:$E$9999,3,FALSE)</f>
        <v>ADANE</v>
      </c>
      <c r="M596" s="56" t="s">
        <v>1401</v>
      </c>
      <c r="N596" s="55"/>
      <c r="O596" s="59" t="str">
        <f t="shared" si="9"/>
        <v>KEEP</v>
      </c>
    </row>
    <row r="597" spans="1:15" x14ac:dyDescent="0.25">
      <c r="A597" s="53">
        <v>42501.284108796295</v>
      </c>
      <c r="B597" s="54" t="s">
        <v>1483</v>
      </c>
      <c r="C597" s="54" t="s">
        <v>1912</v>
      </c>
      <c r="D597" s="54" t="s">
        <v>1390</v>
      </c>
      <c r="E597" s="54" t="s">
        <v>1438</v>
      </c>
      <c r="F597" s="54">
        <v>0</v>
      </c>
      <c r="G597" s="54">
        <v>9</v>
      </c>
      <c r="H597" s="54">
        <v>110</v>
      </c>
      <c r="I597" s="54" t="s">
        <v>1439</v>
      </c>
      <c r="J597" s="54">
        <v>1</v>
      </c>
      <c r="K597" s="55" t="s">
        <v>1393</v>
      </c>
      <c r="L597" s="55" t="str">
        <f>VLOOKUP(C597,'[20]Trips&amp;Operators'!$C$1:$E$9999,3,FALSE)</f>
        <v>CHANDLER</v>
      </c>
      <c r="M597" s="56" t="s">
        <v>1401</v>
      </c>
      <c r="N597" s="55"/>
      <c r="O597" s="59" t="str">
        <f t="shared" si="9"/>
        <v>OMIT</v>
      </c>
    </row>
    <row r="598" spans="1:15" x14ac:dyDescent="0.25">
      <c r="A598" s="53">
        <v>42501.284259259257</v>
      </c>
      <c r="B598" s="54" t="s">
        <v>1425</v>
      </c>
      <c r="C598" s="54" t="s">
        <v>1913</v>
      </c>
      <c r="D598" s="54" t="s">
        <v>1407</v>
      </c>
      <c r="E598" s="54" t="s">
        <v>1405</v>
      </c>
      <c r="F598" s="54">
        <v>700</v>
      </c>
      <c r="G598" s="54">
        <v>759</v>
      </c>
      <c r="H598" s="54">
        <v>175088</v>
      </c>
      <c r="I598" s="54" t="s">
        <v>1392</v>
      </c>
      <c r="J598" s="54">
        <v>183829</v>
      </c>
      <c r="K598" s="55" t="s">
        <v>1393</v>
      </c>
      <c r="L598" s="55" t="str">
        <f>VLOOKUP(C598,'[20]Trips&amp;Operators'!$C$1:$E$9999,3,FALSE)</f>
        <v>STARKS</v>
      </c>
      <c r="M598" s="56" t="s">
        <v>1401</v>
      </c>
      <c r="N598" s="55"/>
      <c r="O598" s="59" t="str">
        <f t="shared" si="9"/>
        <v>KEEP</v>
      </c>
    </row>
    <row r="599" spans="1:15" x14ac:dyDescent="0.25">
      <c r="A599" s="53">
        <v>42501.301076388889</v>
      </c>
      <c r="B599" s="54" t="s">
        <v>1541</v>
      </c>
      <c r="C599" s="54" t="s">
        <v>1914</v>
      </c>
      <c r="D599" s="54" t="s">
        <v>1390</v>
      </c>
      <c r="E599" s="54" t="s">
        <v>1438</v>
      </c>
      <c r="F599" s="54">
        <v>0</v>
      </c>
      <c r="G599" s="54">
        <v>6</v>
      </c>
      <c r="H599" s="54">
        <v>233340</v>
      </c>
      <c r="I599" s="54" t="s">
        <v>1439</v>
      </c>
      <c r="J599" s="54">
        <v>233491</v>
      </c>
      <c r="K599" s="55" t="s">
        <v>1400</v>
      </c>
      <c r="L599" s="55" t="str">
        <f>VLOOKUP(C599,'[20]Trips&amp;Operators'!$C$1:$E$9999,3,FALSE)</f>
        <v>ACKERMAN</v>
      </c>
      <c r="M599" s="56" t="s">
        <v>1401</v>
      </c>
      <c r="N599" s="55"/>
      <c r="O599" s="59" t="str">
        <f t="shared" si="9"/>
        <v>OMIT</v>
      </c>
    </row>
    <row r="600" spans="1:15" x14ac:dyDescent="0.25">
      <c r="A600" s="53">
        <v>42501.306041666663</v>
      </c>
      <c r="B600" s="54" t="s">
        <v>1537</v>
      </c>
      <c r="C600" s="54" t="s">
        <v>1915</v>
      </c>
      <c r="D600" s="54" t="s">
        <v>1407</v>
      </c>
      <c r="E600" s="54" t="s">
        <v>1405</v>
      </c>
      <c r="F600" s="54">
        <v>600</v>
      </c>
      <c r="G600" s="54">
        <v>651</v>
      </c>
      <c r="H600" s="54">
        <v>184547</v>
      </c>
      <c r="I600" s="54" t="s">
        <v>1392</v>
      </c>
      <c r="J600" s="54">
        <v>190834</v>
      </c>
      <c r="K600" s="55" t="s">
        <v>1393</v>
      </c>
      <c r="L600" s="55" t="str">
        <f>VLOOKUP(C600,'[20]Trips&amp;Operators'!$C$1:$E$9999,3,FALSE)</f>
        <v>YORK</v>
      </c>
      <c r="M600" s="56" t="s">
        <v>1401</v>
      </c>
      <c r="N600" s="55"/>
      <c r="O600" s="59" t="str">
        <f t="shared" si="9"/>
        <v>KEEP</v>
      </c>
    </row>
    <row r="601" spans="1:15" x14ac:dyDescent="0.25">
      <c r="A601" s="53">
        <v>42501.306516203702</v>
      </c>
      <c r="B601" s="54" t="s">
        <v>1425</v>
      </c>
      <c r="C601" s="54" t="s">
        <v>1913</v>
      </c>
      <c r="D601" s="54" t="s">
        <v>1390</v>
      </c>
      <c r="E601" s="54" t="s">
        <v>1438</v>
      </c>
      <c r="F601" s="54">
        <v>0</v>
      </c>
      <c r="G601" s="54">
        <v>119</v>
      </c>
      <c r="H601" s="54">
        <v>504</v>
      </c>
      <c r="I601" s="54" t="s">
        <v>1439</v>
      </c>
      <c r="J601" s="54">
        <v>1</v>
      </c>
      <c r="K601" s="55" t="s">
        <v>1393</v>
      </c>
      <c r="L601" s="55" t="str">
        <f>VLOOKUP(C601,'[20]Trips&amp;Operators'!$C$1:$E$9999,3,FALSE)</f>
        <v>STARKS</v>
      </c>
      <c r="M601" s="56" t="s">
        <v>1401</v>
      </c>
      <c r="N601" s="55"/>
      <c r="O601" s="59" t="str">
        <f t="shared" si="9"/>
        <v>KEEP</v>
      </c>
    </row>
    <row r="602" spans="1:15" x14ac:dyDescent="0.25">
      <c r="A602" s="53">
        <v>42501.307291666664</v>
      </c>
      <c r="B602" s="54" t="s">
        <v>1425</v>
      </c>
      <c r="C602" s="54" t="s">
        <v>1913</v>
      </c>
      <c r="D602" s="54" t="s">
        <v>1390</v>
      </c>
      <c r="E602" s="54" t="s">
        <v>1438</v>
      </c>
      <c r="F602" s="54">
        <v>0</v>
      </c>
      <c r="G602" s="54">
        <v>6</v>
      </c>
      <c r="H602" s="54">
        <v>109</v>
      </c>
      <c r="I602" s="54" t="s">
        <v>1439</v>
      </c>
      <c r="J602" s="54">
        <v>1</v>
      </c>
      <c r="K602" s="55" t="s">
        <v>1393</v>
      </c>
      <c r="L602" s="55" t="str">
        <f>VLOOKUP(C602,'[20]Trips&amp;Operators'!$C$1:$E$9999,3,FALSE)</f>
        <v>STARKS</v>
      </c>
      <c r="M602" s="56" t="s">
        <v>1401</v>
      </c>
      <c r="N602" s="55"/>
      <c r="O602" s="59" t="str">
        <f t="shared" si="9"/>
        <v>OMIT</v>
      </c>
    </row>
    <row r="603" spans="1:15" x14ac:dyDescent="0.25">
      <c r="A603" s="53">
        <v>42501.317881944444</v>
      </c>
      <c r="B603" s="54" t="s">
        <v>1478</v>
      </c>
      <c r="C603" s="54" t="s">
        <v>1916</v>
      </c>
      <c r="D603" s="54" t="s">
        <v>1390</v>
      </c>
      <c r="E603" s="54" t="s">
        <v>1438</v>
      </c>
      <c r="F603" s="54">
        <v>0</v>
      </c>
      <c r="G603" s="54">
        <v>4</v>
      </c>
      <c r="H603" s="54">
        <v>233332</v>
      </c>
      <c r="I603" s="54" t="s">
        <v>1439</v>
      </c>
      <c r="J603" s="54">
        <v>233491</v>
      </c>
      <c r="K603" s="55" t="s">
        <v>1400</v>
      </c>
      <c r="L603" s="55" t="str">
        <f>VLOOKUP(C603,'[20]Trips&amp;Operators'!$C$1:$E$9999,3,FALSE)</f>
        <v>CHANDLER</v>
      </c>
      <c r="M603" s="56" t="s">
        <v>1401</v>
      </c>
      <c r="N603" s="55"/>
      <c r="O603" s="59" t="str">
        <f t="shared" si="9"/>
        <v>OMIT</v>
      </c>
    </row>
    <row r="604" spans="1:15" x14ac:dyDescent="0.25">
      <c r="A604" s="53">
        <v>42501.336168981485</v>
      </c>
      <c r="B604" s="54" t="s">
        <v>1511</v>
      </c>
      <c r="C604" s="54" t="s">
        <v>1917</v>
      </c>
      <c r="D604" s="54" t="s">
        <v>1390</v>
      </c>
      <c r="E604" s="54" t="s">
        <v>1438</v>
      </c>
      <c r="F604" s="54">
        <v>0</v>
      </c>
      <c r="G604" s="54">
        <v>51</v>
      </c>
      <c r="H604" s="54">
        <v>163</v>
      </c>
      <c r="I604" s="54" t="s">
        <v>1439</v>
      </c>
      <c r="J604" s="54">
        <v>1</v>
      </c>
      <c r="K604" s="55" t="s">
        <v>1393</v>
      </c>
      <c r="L604" s="55" t="str">
        <f>VLOOKUP(C604,'[20]Trips&amp;Operators'!$C$1:$E$9999,3,FALSE)</f>
        <v>ACKERMAN</v>
      </c>
      <c r="M604" s="56" t="s">
        <v>1401</v>
      </c>
      <c r="N604" s="55"/>
      <c r="O604" s="59" t="str">
        <f t="shared" si="9"/>
        <v>KEEP</v>
      </c>
    </row>
    <row r="605" spans="1:15" x14ac:dyDescent="0.25">
      <c r="A605" s="53">
        <v>42501.337500000001</v>
      </c>
      <c r="B605" s="54" t="s">
        <v>1483</v>
      </c>
      <c r="C605" s="54" t="s">
        <v>1918</v>
      </c>
      <c r="D605" s="54" t="s">
        <v>1407</v>
      </c>
      <c r="E605" s="54" t="s">
        <v>1405</v>
      </c>
      <c r="F605" s="54">
        <v>600</v>
      </c>
      <c r="G605" s="54">
        <v>656</v>
      </c>
      <c r="H605" s="54">
        <v>184038</v>
      </c>
      <c r="I605" s="54" t="s">
        <v>1392</v>
      </c>
      <c r="J605" s="54">
        <v>190834</v>
      </c>
      <c r="K605" s="55" t="s">
        <v>1393</v>
      </c>
      <c r="L605" s="55" t="str">
        <f>VLOOKUP(C605,'[20]Trips&amp;Operators'!$C$1:$E$9999,3,FALSE)</f>
        <v>CHANDLER</v>
      </c>
      <c r="M605" s="56" t="s">
        <v>1401</v>
      </c>
      <c r="N605" s="55"/>
      <c r="O605" s="59" t="str">
        <f t="shared" si="9"/>
        <v>KEEP</v>
      </c>
    </row>
    <row r="606" spans="1:15" x14ac:dyDescent="0.25">
      <c r="A606" s="53">
        <v>42501.338206018518</v>
      </c>
      <c r="B606" s="54" t="s">
        <v>1785</v>
      </c>
      <c r="C606" s="54" t="s">
        <v>1919</v>
      </c>
      <c r="D606" s="54" t="s">
        <v>1390</v>
      </c>
      <c r="E606" s="54" t="s">
        <v>1438</v>
      </c>
      <c r="F606" s="54">
        <v>0</v>
      </c>
      <c r="G606" s="54">
        <v>70</v>
      </c>
      <c r="H606" s="54">
        <v>233225</v>
      </c>
      <c r="I606" s="54" t="s">
        <v>1439</v>
      </c>
      <c r="J606" s="54">
        <v>233491</v>
      </c>
      <c r="K606" s="55" t="s">
        <v>1400</v>
      </c>
      <c r="L606" s="55" t="str">
        <f>VLOOKUP(C606,'[20]Trips&amp;Operators'!$C$1:$E$9999,3,FALSE)</f>
        <v>STARKS</v>
      </c>
      <c r="M606" s="56" t="s">
        <v>1401</v>
      </c>
      <c r="N606" s="55"/>
      <c r="O606" s="59" t="str">
        <f t="shared" si="9"/>
        <v>KEEP</v>
      </c>
    </row>
    <row r="607" spans="1:15" x14ac:dyDescent="0.25">
      <c r="A607" s="53">
        <v>42501.348298611112</v>
      </c>
      <c r="B607" s="54" t="s">
        <v>1428</v>
      </c>
      <c r="C607" s="54" t="s">
        <v>650</v>
      </c>
      <c r="D607" s="54" t="s">
        <v>1390</v>
      </c>
      <c r="E607" s="54" t="s">
        <v>1438</v>
      </c>
      <c r="F607" s="54">
        <v>0</v>
      </c>
      <c r="G607" s="54">
        <v>6</v>
      </c>
      <c r="H607" s="54">
        <v>233345</v>
      </c>
      <c r="I607" s="54" t="s">
        <v>1439</v>
      </c>
      <c r="J607" s="54">
        <v>233491</v>
      </c>
      <c r="K607" s="55" t="s">
        <v>1400</v>
      </c>
      <c r="L607" s="55" t="str">
        <f>VLOOKUP(C607,'[20]Trips&amp;Operators'!$C$1:$E$9999,3,FALSE)</f>
        <v>NEWELL</v>
      </c>
      <c r="M607" s="56" t="s">
        <v>1401</v>
      </c>
      <c r="N607" s="55"/>
      <c r="O607" s="59" t="str">
        <f t="shared" si="9"/>
        <v>OMIT</v>
      </c>
    </row>
    <row r="608" spans="1:15" x14ac:dyDescent="0.25">
      <c r="A608" s="53">
        <v>42501.358090277776</v>
      </c>
      <c r="B608" s="54" t="s">
        <v>1546</v>
      </c>
      <c r="C608" s="54" t="s">
        <v>1920</v>
      </c>
      <c r="D608" s="54" t="s">
        <v>1390</v>
      </c>
      <c r="E608" s="54" t="s">
        <v>1438</v>
      </c>
      <c r="F608" s="54">
        <v>0</v>
      </c>
      <c r="G608" s="54">
        <v>3</v>
      </c>
      <c r="H608" s="54">
        <v>233347</v>
      </c>
      <c r="I608" s="54" t="s">
        <v>1439</v>
      </c>
      <c r="J608" s="54">
        <v>233491</v>
      </c>
      <c r="K608" s="55" t="s">
        <v>1400</v>
      </c>
      <c r="L608" s="55" t="str">
        <f>VLOOKUP(C608,'[20]Trips&amp;Operators'!$C$1:$E$9999,3,FALSE)</f>
        <v>YORK</v>
      </c>
      <c r="M608" s="56" t="s">
        <v>1401</v>
      </c>
      <c r="N608" s="55"/>
      <c r="O608" s="59" t="str">
        <f t="shared" si="9"/>
        <v>OMIT</v>
      </c>
    </row>
    <row r="609" spans="1:15" x14ac:dyDescent="0.25">
      <c r="A609" s="53">
        <v>42501.358495370368</v>
      </c>
      <c r="B609" s="54" t="s">
        <v>1483</v>
      </c>
      <c r="C609" s="54" t="s">
        <v>1918</v>
      </c>
      <c r="D609" s="54" t="s">
        <v>1390</v>
      </c>
      <c r="E609" s="54" t="s">
        <v>1438</v>
      </c>
      <c r="F609" s="54">
        <v>0</v>
      </c>
      <c r="G609" s="54">
        <v>50</v>
      </c>
      <c r="H609" s="54">
        <v>180</v>
      </c>
      <c r="I609" s="54" t="s">
        <v>1439</v>
      </c>
      <c r="J609" s="54">
        <v>1</v>
      </c>
      <c r="K609" s="55" t="s">
        <v>1393</v>
      </c>
      <c r="L609" s="55" t="str">
        <f>VLOOKUP(C609,'[20]Trips&amp;Operators'!$C$1:$E$9999,3,FALSE)</f>
        <v>CHANDLER</v>
      </c>
      <c r="M609" s="56" t="s">
        <v>1401</v>
      </c>
      <c r="N609" s="55"/>
      <c r="O609" s="59" t="str">
        <f t="shared" si="9"/>
        <v>KEEP</v>
      </c>
    </row>
    <row r="610" spans="1:15" x14ac:dyDescent="0.25">
      <c r="A610" s="53">
        <v>42501.376018518517</v>
      </c>
      <c r="B610" s="54" t="s">
        <v>1537</v>
      </c>
      <c r="C610" s="54" t="s">
        <v>1921</v>
      </c>
      <c r="D610" s="54" t="s">
        <v>1390</v>
      </c>
      <c r="E610" s="54" t="s">
        <v>1422</v>
      </c>
      <c r="F610" s="54">
        <v>0</v>
      </c>
      <c r="G610" s="54">
        <v>545</v>
      </c>
      <c r="H610" s="54">
        <v>195523</v>
      </c>
      <c r="I610" s="54" t="s">
        <v>1423</v>
      </c>
      <c r="J610" s="54">
        <v>191723</v>
      </c>
      <c r="K610" s="55" t="s">
        <v>1393</v>
      </c>
      <c r="L610" s="55" t="str">
        <f>VLOOKUP(C610,'[20]Trips&amp;Operators'!$C$1:$E$9999,3,FALSE)</f>
        <v>YORK</v>
      </c>
      <c r="M610" s="56" t="s">
        <v>1401</v>
      </c>
      <c r="N610" s="55" t="s">
        <v>1427</v>
      </c>
      <c r="O610" s="59" t="str">
        <f t="shared" si="9"/>
        <v>KEEP</v>
      </c>
    </row>
    <row r="611" spans="1:15" x14ac:dyDescent="0.25">
      <c r="A611" s="53">
        <v>42501.376805555556</v>
      </c>
      <c r="B611" s="54" t="s">
        <v>1537</v>
      </c>
      <c r="C611" s="54" t="s">
        <v>1921</v>
      </c>
      <c r="D611" s="54" t="s">
        <v>1390</v>
      </c>
      <c r="E611" s="54" t="s">
        <v>1405</v>
      </c>
      <c r="F611" s="54">
        <v>450</v>
      </c>
      <c r="G611" s="54">
        <v>441</v>
      </c>
      <c r="H611" s="54">
        <v>192155</v>
      </c>
      <c r="I611" s="54" t="s">
        <v>1392</v>
      </c>
      <c r="J611" s="54">
        <v>191108</v>
      </c>
      <c r="K611" s="55" t="s">
        <v>1393</v>
      </c>
      <c r="L611" s="55" t="str">
        <f>VLOOKUP(C611,'[20]Trips&amp;Operators'!$C$1:$E$9999,3,FALSE)</f>
        <v>YORK</v>
      </c>
      <c r="M611" s="56" t="s">
        <v>1401</v>
      </c>
      <c r="N611" s="55"/>
      <c r="O611" s="59" t="str">
        <f t="shared" si="9"/>
        <v>KEEP</v>
      </c>
    </row>
    <row r="612" spans="1:15" x14ac:dyDescent="0.25">
      <c r="A612" s="53">
        <v>42501.379837962966</v>
      </c>
      <c r="B612" s="54" t="s">
        <v>1403</v>
      </c>
      <c r="C612" s="54" t="s">
        <v>1922</v>
      </c>
      <c r="D612" s="54" t="s">
        <v>1390</v>
      </c>
      <c r="E612" s="54" t="s">
        <v>1438</v>
      </c>
      <c r="F612" s="54">
        <v>0</v>
      </c>
      <c r="G612" s="54">
        <v>8</v>
      </c>
      <c r="H612" s="54">
        <v>233332</v>
      </c>
      <c r="I612" s="54" t="s">
        <v>1439</v>
      </c>
      <c r="J612" s="54">
        <v>233491</v>
      </c>
      <c r="K612" s="55" t="s">
        <v>1400</v>
      </c>
      <c r="L612" s="55" t="str">
        <f>VLOOKUP(C612,'[20]Trips&amp;Operators'!$C$1:$E$9999,3,FALSE)</f>
        <v>ADANE</v>
      </c>
      <c r="M612" s="56" t="s">
        <v>1401</v>
      </c>
      <c r="N612" s="55"/>
      <c r="O612" s="59" t="str">
        <f t="shared" si="9"/>
        <v>OMIT</v>
      </c>
    </row>
    <row r="613" spans="1:15" x14ac:dyDescent="0.25">
      <c r="A613" s="53">
        <v>42501.429490740738</v>
      </c>
      <c r="B613" s="54" t="s">
        <v>1483</v>
      </c>
      <c r="C613" s="54" t="s">
        <v>1923</v>
      </c>
      <c r="D613" s="54" t="s">
        <v>1390</v>
      </c>
      <c r="E613" s="54" t="s">
        <v>1438</v>
      </c>
      <c r="F613" s="54">
        <v>0</v>
      </c>
      <c r="G613" s="54">
        <v>4</v>
      </c>
      <c r="H613" s="54">
        <v>114</v>
      </c>
      <c r="I613" s="54" t="s">
        <v>1439</v>
      </c>
      <c r="J613" s="54">
        <v>1</v>
      </c>
      <c r="K613" s="55" t="s">
        <v>1393</v>
      </c>
      <c r="L613" s="55" t="str">
        <f>VLOOKUP(C613,'[20]Trips&amp;Operators'!$C$1:$E$9999,3,FALSE)</f>
        <v>CHANDLER</v>
      </c>
      <c r="M613" s="56" t="s">
        <v>1401</v>
      </c>
      <c r="N613" s="55"/>
      <c r="O613" s="59" t="str">
        <f t="shared" si="9"/>
        <v>OMIT</v>
      </c>
    </row>
    <row r="614" spans="1:15" x14ac:dyDescent="0.25">
      <c r="A614" s="53">
        <v>42501.439513888887</v>
      </c>
      <c r="B614" s="54" t="s">
        <v>1823</v>
      </c>
      <c r="C614" s="54" t="s">
        <v>1924</v>
      </c>
      <c r="D614" s="54" t="s">
        <v>1390</v>
      </c>
      <c r="E614" s="54" t="s">
        <v>1438</v>
      </c>
      <c r="F614" s="54">
        <v>0</v>
      </c>
      <c r="G614" s="54">
        <v>3</v>
      </c>
      <c r="H614" s="54">
        <v>118</v>
      </c>
      <c r="I614" s="54" t="s">
        <v>1439</v>
      </c>
      <c r="J614" s="54">
        <v>1</v>
      </c>
      <c r="K614" s="55" t="s">
        <v>1393</v>
      </c>
      <c r="L614" s="55" t="str">
        <f>VLOOKUP(C614,'[20]Trips&amp;Operators'!$C$1:$E$9999,3,FALSE)</f>
        <v>CANFIELD</v>
      </c>
      <c r="M614" s="56" t="s">
        <v>1401</v>
      </c>
      <c r="N614" s="55"/>
      <c r="O614" s="59" t="str">
        <f t="shared" si="9"/>
        <v>OMIT</v>
      </c>
    </row>
    <row r="615" spans="1:15" x14ac:dyDescent="0.25">
      <c r="A615" s="53">
        <v>42501.443055555559</v>
      </c>
      <c r="B615" s="54" t="s">
        <v>1425</v>
      </c>
      <c r="C615" s="54" t="s">
        <v>128</v>
      </c>
      <c r="D615" s="54" t="s">
        <v>1390</v>
      </c>
      <c r="E615" s="54" t="s">
        <v>1422</v>
      </c>
      <c r="F615" s="54">
        <v>0</v>
      </c>
      <c r="G615" s="54">
        <v>451</v>
      </c>
      <c r="H615" s="54">
        <v>130498</v>
      </c>
      <c r="I615" s="54" t="s">
        <v>1423</v>
      </c>
      <c r="J615" s="54">
        <v>127587</v>
      </c>
      <c r="K615" s="55" t="s">
        <v>1393</v>
      </c>
      <c r="L615" s="55" t="str">
        <f>VLOOKUP(C615,'[20]Trips&amp;Operators'!$C$1:$E$9999,3,FALSE)</f>
        <v>STARKS</v>
      </c>
      <c r="M615" s="56" t="s">
        <v>1401</v>
      </c>
      <c r="N615" s="55" t="s">
        <v>1564</v>
      </c>
      <c r="O615" s="59" t="str">
        <f t="shared" si="9"/>
        <v>KEEP</v>
      </c>
    </row>
    <row r="616" spans="1:15" x14ac:dyDescent="0.25">
      <c r="A616" s="53">
        <v>42501.445138888892</v>
      </c>
      <c r="B616" s="54" t="s">
        <v>1425</v>
      </c>
      <c r="C616" s="54" t="s">
        <v>128</v>
      </c>
      <c r="D616" s="54" t="s">
        <v>1390</v>
      </c>
      <c r="E616" s="54" t="s">
        <v>1405</v>
      </c>
      <c r="F616" s="54">
        <v>400</v>
      </c>
      <c r="G616" s="54">
        <v>420</v>
      </c>
      <c r="H616" s="54">
        <v>120341</v>
      </c>
      <c r="I616" s="54" t="s">
        <v>1392</v>
      </c>
      <c r="J616" s="54">
        <v>119716</v>
      </c>
      <c r="K616" s="55" t="s">
        <v>1393</v>
      </c>
      <c r="L616" s="55" t="str">
        <f>VLOOKUP(C616,'[20]Trips&amp;Operators'!$C$1:$E$9999,3,FALSE)</f>
        <v>STARKS</v>
      </c>
      <c r="M616" s="56" t="s">
        <v>1401</v>
      </c>
      <c r="N616" s="55"/>
      <c r="O616" s="59" t="str">
        <f t="shared" si="9"/>
        <v>KEEP</v>
      </c>
    </row>
    <row r="617" spans="1:15" x14ac:dyDescent="0.25">
      <c r="A617" s="53">
        <v>42501.465821759259</v>
      </c>
      <c r="B617" s="54" t="s">
        <v>1411</v>
      </c>
      <c r="C617" s="54" t="s">
        <v>1925</v>
      </c>
      <c r="D617" s="54" t="s">
        <v>1390</v>
      </c>
      <c r="E617" s="54" t="s">
        <v>1438</v>
      </c>
      <c r="F617" s="54">
        <v>0</v>
      </c>
      <c r="G617" s="54">
        <v>9</v>
      </c>
      <c r="H617" s="54">
        <v>116</v>
      </c>
      <c r="I617" s="54" t="s">
        <v>1439</v>
      </c>
      <c r="J617" s="54">
        <v>1</v>
      </c>
      <c r="K617" s="55" t="s">
        <v>1393</v>
      </c>
      <c r="L617" s="55" t="str">
        <f>VLOOKUP(C617,'[20]Trips&amp;Operators'!$C$1:$E$9999,3,FALSE)</f>
        <v>NEWELL</v>
      </c>
      <c r="M617" s="56" t="s">
        <v>1401</v>
      </c>
      <c r="N617" s="55"/>
      <c r="O617" s="59" t="str">
        <f t="shared" si="9"/>
        <v>OMIT</v>
      </c>
    </row>
    <row r="618" spans="1:15" x14ac:dyDescent="0.25">
      <c r="A618" s="53">
        <v>42501.481087962966</v>
      </c>
      <c r="B618" s="54" t="s">
        <v>1511</v>
      </c>
      <c r="C618" s="54" t="s">
        <v>1926</v>
      </c>
      <c r="D618" s="54" t="s">
        <v>1390</v>
      </c>
      <c r="E618" s="54" t="s">
        <v>1438</v>
      </c>
      <c r="F618" s="54">
        <v>0</v>
      </c>
      <c r="G618" s="54">
        <v>63</v>
      </c>
      <c r="H618" s="54">
        <v>214</v>
      </c>
      <c r="I618" s="54" t="s">
        <v>1439</v>
      </c>
      <c r="J618" s="54">
        <v>1</v>
      </c>
      <c r="K618" s="55" t="s">
        <v>1393</v>
      </c>
      <c r="L618" s="55" t="str">
        <f>VLOOKUP(C618,'[20]Trips&amp;Operators'!$C$1:$E$9999,3,FALSE)</f>
        <v>ACKERMAN</v>
      </c>
      <c r="M618" s="56" t="s">
        <v>1401</v>
      </c>
      <c r="N618" s="55"/>
      <c r="O618" s="59" t="str">
        <f t="shared" si="9"/>
        <v>KEEP</v>
      </c>
    </row>
    <row r="619" spans="1:15" x14ac:dyDescent="0.25">
      <c r="A619" s="53">
        <v>42501.502638888887</v>
      </c>
      <c r="B619" s="54" t="s">
        <v>1483</v>
      </c>
      <c r="C619" s="54" t="s">
        <v>1927</v>
      </c>
      <c r="D619" s="54" t="s">
        <v>1390</v>
      </c>
      <c r="E619" s="54" t="s">
        <v>1438</v>
      </c>
      <c r="F619" s="54">
        <v>0</v>
      </c>
      <c r="G619" s="54">
        <v>9</v>
      </c>
      <c r="H619" s="54">
        <v>109</v>
      </c>
      <c r="I619" s="54" t="s">
        <v>1439</v>
      </c>
      <c r="J619" s="54">
        <v>1</v>
      </c>
      <c r="K619" s="55" t="s">
        <v>1393</v>
      </c>
      <c r="L619" s="55" t="str">
        <f>VLOOKUP(C619,'[20]Trips&amp;Operators'!$C$1:$E$9999,3,FALSE)</f>
        <v>ADANE</v>
      </c>
      <c r="M619" s="56" t="s">
        <v>1401</v>
      </c>
      <c r="N619" s="55"/>
      <c r="O619" s="59" t="str">
        <f t="shared" si="9"/>
        <v>OMIT</v>
      </c>
    </row>
    <row r="620" spans="1:15" x14ac:dyDescent="0.25">
      <c r="A620" s="53">
        <v>42501.533067129632</v>
      </c>
      <c r="B620" s="54" t="s">
        <v>1411</v>
      </c>
      <c r="C620" s="54" t="s">
        <v>1053</v>
      </c>
      <c r="D620" s="54" t="s">
        <v>1390</v>
      </c>
      <c r="E620" s="54" t="s">
        <v>1438</v>
      </c>
      <c r="F620" s="54">
        <v>0</v>
      </c>
      <c r="G620" s="54">
        <v>5</v>
      </c>
      <c r="H620" s="54">
        <v>125</v>
      </c>
      <c r="I620" s="54" t="s">
        <v>1439</v>
      </c>
      <c r="J620" s="54">
        <v>1</v>
      </c>
      <c r="K620" s="55" t="s">
        <v>1393</v>
      </c>
      <c r="L620" s="55" t="str">
        <f>VLOOKUP(C620,'[20]Trips&amp;Operators'!$C$1:$E$9999,3,FALSE)</f>
        <v>REBOLETTI</v>
      </c>
      <c r="M620" s="56" t="s">
        <v>1401</v>
      </c>
      <c r="N620" s="55"/>
      <c r="O620" s="59" t="str">
        <f t="shared" si="9"/>
        <v>OMIT</v>
      </c>
    </row>
    <row r="621" spans="1:15" x14ac:dyDescent="0.25">
      <c r="A621" s="53">
        <v>42501.535277777781</v>
      </c>
      <c r="B621" s="54" t="s">
        <v>1537</v>
      </c>
      <c r="C621" s="54" t="s">
        <v>1928</v>
      </c>
      <c r="D621" s="54" t="s">
        <v>1390</v>
      </c>
      <c r="E621" s="54" t="s">
        <v>1398</v>
      </c>
      <c r="F621" s="54">
        <v>440</v>
      </c>
      <c r="G621" s="54">
        <v>507</v>
      </c>
      <c r="H621" s="54">
        <v>59938</v>
      </c>
      <c r="I621" s="54" t="s">
        <v>1399</v>
      </c>
      <c r="J621" s="54">
        <v>58904</v>
      </c>
      <c r="K621" s="55" t="s">
        <v>1393</v>
      </c>
      <c r="L621" s="55" t="str">
        <f>VLOOKUP(C621,'[20]Trips&amp;Operators'!$C$1:$E$9999,3,FALSE)</f>
        <v>STORY</v>
      </c>
      <c r="M621" s="56" t="s">
        <v>1401</v>
      </c>
      <c r="N621" s="55"/>
      <c r="O621" s="59" t="str">
        <f t="shared" si="9"/>
        <v>KEEP</v>
      </c>
    </row>
    <row r="622" spans="1:15" x14ac:dyDescent="0.25">
      <c r="A622" s="53">
        <v>42501.571527777778</v>
      </c>
      <c r="B622" s="54" t="s">
        <v>1408</v>
      </c>
      <c r="C622" s="54" t="s">
        <v>1929</v>
      </c>
      <c r="D622" s="54" t="s">
        <v>1390</v>
      </c>
      <c r="E622" s="54" t="s">
        <v>1405</v>
      </c>
      <c r="F622" s="54">
        <v>150</v>
      </c>
      <c r="G622" s="54">
        <v>176</v>
      </c>
      <c r="H622" s="54">
        <v>229334</v>
      </c>
      <c r="I622" s="54" t="s">
        <v>1392</v>
      </c>
      <c r="J622" s="54">
        <v>229055</v>
      </c>
      <c r="K622" s="55" t="s">
        <v>1393</v>
      </c>
      <c r="L622" s="55" t="str">
        <f>VLOOKUP(C622,'[20]Trips&amp;Operators'!$C$1:$E$9999,3,FALSE)</f>
        <v>YOUNG</v>
      </c>
      <c r="M622" s="56" t="s">
        <v>1401</v>
      </c>
      <c r="N622" s="55"/>
      <c r="O622" s="59" t="str">
        <f t="shared" si="9"/>
        <v>KEEP</v>
      </c>
    </row>
    <row r="623" spans="1:15" x14ac:dyDescent="0.25">
      <c r="A623" s="53">
        <v>42501.575879629629</v>
      </c>
      <c r="B623" s="54" t="s">
        <v>1483</v>
      </c>
      <c r="C623" s="54" t="s">
        <v>1930</v>
      </c>
      <c r="D623" s="54" t="s">
        <v>1390</v>
      </c>
      <c r="E623" s="54" t="s">
        <v>1438</v>
      </c>
      <c r="F623" s="54">
        <v>0</v>
      </c>
      <c r="G623" s="54">
        <v>52</v>
      </c>
      <c r="H623" s="54">
        <v>174</v>
      </c>
      <c r="I623" s="54" t="s">
        <v>1439</v>
      </c>
      <c r="J623" s="54">
        <v>1</v>
      </c>
      <c r="K623" s="55" t="s">
        <v>1393</v>
      </c>
      <c r="L623" s="55" t="str">
        <f>VLOOKUP(C623,'[20]Trips&amp;Operators'!$C$1:$E$9999,3,FALSE)</f>
        <v>STEWART</v>
      </c>
      <c r="M623" s="56" t="s">
        <v>1401</v>
      </c>
      <c r="N623" s="55"/>
      <c r="O623" s="59" t="str">
        <f t="shared" si="9"/>
        <v>KEEP</v>
      </c>
    </row>
    <row r="624" spans="1:15" x14ac:dyDescent="0.25">
      <c r="A624" s="53">
        <v>42501.597928240742</v>
      </c>
      <c r="B624" s="54" t="s">
        <v>1830</v>
      </c>
      <c r="C624" s="54" t="s">
        <v>1931</v>
      </c>
      <c r="D624" s="54" t="s">
        <v>1390</v>
      </c>
      <c r="E624" s="54" t="s">
        <v>1405</v>
      </c>
      <c r="F624" s="54">
        <v>300</v>
      </c>
      <c r="G624" s="54">
        <v>249</v>
      </c>
      <c r="H624" s="54">
        <v>19722</v>
      </c>
      <c r="I624" s="54" t="s">
        <v>1392</v>
      </c>
      <c r="J624" s="54">
        <v>20338</v>
      </c>
      <c r="K624" s="55" t="s">
        <v>1400</v>
      </c>
      <c r="L624" s="55" t="str">
        <f>VLOOKUP(C624,'[20]Trips&amp;Operators'!$C$1:$E$9999,3,FALSE)</f>
        <v>RIVERA</v>
      </c>
      <c r="M624" s="56" t="s">
        <v>1401</v>
      </c>
      <c r="N624" s="55"/>
      <c r="O624" s="59" t="str">
        <f t="shared" si="9"/>
        <v>KEEP</v>
      </c>
    </row>
    <row r="625" spans="1:15" x14ac:dyDescent="0.25">
      <c r="A625" s="53">
        <v>42501.610173611109</v>
      </c>
      <c r="B625" s="54" t="s">
        <v>1511</v>
      </c>
      <c r="C625" s="54" t="s">
        <v>1932</v>
      </c>
      <c r="D625" s="54" t="s">
        <v>1390</v>
      </c>
      <c r="E625" s="54" t="s">
        <v>1422</v>
      </c>
      <c r="F625" s="54">
        <v>0</v>
      </c>
      <c r="G625" s="54">
        <v>401</v>
      </c>
      <c r="H625" s="54">
        <v>129526</v>
      </c>
      <c r="I625" s="54" t="s">
        <v>1423</v>
      </c>
      <c r="J625" s="54">
        <v>127587</v>
      </c>
      <c r="K625" s="55" t="s">
        <v>1393</v>
      </c>
      <c r="L625" s="55" t="str">
        <f>VLOOKUP(C625,'[20]Trips&amp;Operators'!$C$1:$E$9999,3,FALSE)</f>
        <v>JACKSON</v>
      </c>
      <c r="M625" s="56" t="s">
        <v>1401</v>
      </c>
      <c r="N625" s="55" t="s">
        <v>1564</v>
      </c>
      <c r="O625" s="59" t="str">
        <f t="shared" si="9"/>
        <v>KEEP</v>
      </c>
    </row>
    <row r="626" spans="1:15" x14ac:dyDescent="0.25">
      <c r="A626" s="53">
        <v>42501.650659722225</v>
      </c>
      <c r="B626" s="54" t="s">
        <v>1483</v>
      </c>
      <c r="C626" s="54" t="s">
        <v>1933</v>
      </c>
      <c r="D626" s="54" t="s">
        <v>1390</v>
      </c>
      <c r="E626" s="54" t="s">
        <v>1438</v>
      </c>
      <c r="F626" s="54">
        <v>0</v>
      </c>
      <c r="G626" s="54">
        <v>43</v>
      </c>
      <c r="H626" s="54">
        <v>150</v>
      </c>
      <c r="I626" s="54" t="s">
        <v>1439</v>
      </c>
      <c r="J626" s="54">
        <v>1</v>
      </c>
      <c r="K626" s="55" t="s">
        <v>1393</v>
      </c>
      <c r="L626" s="55" t="str">
        <f>VLOOKUP(C626,'[20]Trips&amp;Operators'!$C$1:$E$9999,3,FALSE)</f>
        <v>STEWART</v>
      </c>
      <c r="M626" s="56" t="s">
        <v>1401</v>
      </c>
      <c r="N626" s="55"/>
      <c r="O626" s="59" t="str">
        <f t="shared" si="9"/>
        <v>KEEP</v>
      </c>
    </row>
    <row r="627" spans="1:15" x14ac:dyDescent="0.25">
      <c r="A627" s="53">
        <v>42501.650949074072</v>
      </c>
      <c r="B627" s="54" t="s">
        <v>1546</v>
      </c>
      <c r="C627" s="54" t="s">
        <v>1934</v>
      </c>
      <c r="D627" s="54" t="s">
        <v>1390</v>
      </c>
      <c r="E627" s="54" t="s">
        <v>1438</v>
      </c>
      <c r="F627" s="54">
        <v>0</v>
      </c>
      <c r="G627" s="54">
        <v>40</v>
      </c>
      <c r="H627" s="54">
        <v>233312</v>
      </c>
      <c r="I627" s="54" t="s">
        <v>1439</v>
      </c>
      <c r="J627" s="54">
        <v>233491</v>
      </c>
      <c r="K627" s="55" t="s">
        <v>1400</v>
      </c>
      <c r="L627" s="55" t="str">
        <f>VLOOKUP(C627,'[20]Trips&amp;Operators'!$C$1:$E$9999,3,FALSE)</f>
        <v>STORY</v>
      </c>
      <c r="M627" s="56" t="s">
        <v>1401</v>
      </c>
      <c r="N627" s="55"/>
      <c r="O627" s="59" t="str">
        <f t="shared" si="9"/>
        <v>KEEP</v>
      </c>
    </row>
    <row r="628" spans="1:15" x14ac:dyDescent="0.25">
      <c r="A628" s="53">
        <v>42501.659155092595</v>
      </c>
      <c r="B628" s="54" t="s">
        <v>1823</v>
      </c>
      <c r="C628" s="54" t="s">
        <v>1935</v>
      </c>
      <c r="D628" s="54" t="s">
        <v>1390</v>
      </c>
      <c r="E628" s="54" t="s">
        <v>1438</v>
      </c>
      <c r="F628" s="54">
        <v>0</v>
      </c>
      <c r="G628" s="54">
        <v>6</v>
      </c>
      <c r="H628" s="54">
        <v>107</v>
      </c>
      <c r="I628" s="54" t="s">
        <v>1439</v>
      </c>
      <c r="J628" s="54">
        <v>1</v>
      </c>
      <c r="K628" s="55" t="s">
        <v>1393</v>
      </c>
      <c r="L628" s="55" t="str">
        <f>VLOOKUP(C628,'[20]Trips&amp;Operators'!$C$1:$E$9999,3,FALSE)</f>
        <v>RIVERA</v>
      </c>
      <c r="M628" s="56" t="s">
        <v>1401</v>
      </c>
      <c r="N628" s="55"/>
      <c r="O628" s="59" t="str">
        <f t="shared" si="9"/>
        <v>OMIT</v>
      </c>
    </row>
    <row r="629" spans="1:15" x14ac:dyDescent="0.25">
      <c r="A629" s="53">
        <v>42501.66510416667</v>
      </c>
      <c r="B629" s="54" t="s">
        <v>1478</v>
      </c>
      <c r="C629" s="54" t="s">
        <v>1936</v>
      </c>
      <c r="D629" s="54" t="s">
        <v>1390</v>
      </c>
      <c r="E629" s="54" t="s">
        <v>1398</v>
      </c>
      <c r="F629" s="54">
        <v>620</v>
      </c>
      <c r="G629" s="54">
        <v>679</v>
      </c>
      <c r="H629" s="54">
        <v>58077</v>
      </c>
      <c r="I629" s="54" t="s">
        <v>1399</v>
      </c>
      <c r="J629" s="54">
        <v>58783</v>
      </c>
      <c r="K629" s="55" t="s">
        <v>1400</v>
      </c>
      <c r="L629" s="55" t="str">
        <f>VLOOKUP(C629,'[20]Trips&amp;Operators'!$C$1:$E$9999,3,FALSE)</f>
        <v>STEWART</v>
      </c>
      <c r="M629" s="56" t="s">
        <v>1401</v>
      </c>
      <c r="N629" s="55"/>
      <c r="O629" s="59" t="str">
        <f t="shared" si="9"/>
        <v>KEEP</v>
      </c>
    </row>
    <row r="630" spans="1:15" x14ac:dyDescent="0.25">
      <c r="A630" s="53">
        <v>42501.665798611109</v>
      </c>
      <c r="B630" s="54" t="s">
        <v>1537</v>
      </c>
      <c r="C630" s="54" t="s">
        <v>1937</v>
      </c>
      <c r="D630" s="54" t="s">
        <v>1407</v>
      </c>
      <c r="E630" s="54" t="s">
        <v>1405</v>
      </c>
      <c r="F630" s="54">
        <v>350</v>
      </c>
      <c r="G630" s="54">
        <v>401</v>
      </c>
      <c r="H630" s="54">
        <v>224570</v>
      </c>
      <c r="I630" s="54" t="s">
        <v>1392</v>
      </c>
      <c r="J630" s="54">
        <v>232107</v>
      </c>
      <c r="K630" s="55" t="s">
        <v>1393</v>
      </c>
      <c r="L630" s="55" t="str">
        <f>VLOOKUP(C630,'[20]Trips&amp;Operators'!$C$1:$E$9999,3,FALSE)</f>
        <v>STORY</v>
      </c>
      <c r="M630" s="56" t="s">
        <v>1401</v>
      </c>
      <c r="N630" s="55"/>
      <c r="O630" s="59" t="str">
        <f t="shared" si="9"/>
        <v>KEEP</v>
      </c>
    </row>
    <row r="631" spans="1:15" x14ac:dyDescent="0.25">
      <c r="A631" s="53">
        <v>42501.69017361111</v>
      </c>
      <c r="B631" s="54" t="s">
        <v>1537</v>
      </c>
      <c r="C631" s="54" t="s">
        <v>1937</v>
      </c>
      <c r="D631" s="54" t="s">
        <v>1390</v>
      </c>
      <c r="E631" s="54" t="s">
        <v>1438</v>
      </c>
      <c r="F631" s="54">
        <v>0</v>
      </c>
      <c r="G631" s="54">
        <v>53</v>
      </c>
      <c r="H631" s="54">
        <v>189</v>
      </c>
      <c r="I631" s="54" t="s">
        <v>1439</v>
      </c>
      <c r="J631" s="54">
        <v>1</v>
      </c>
      <c r="K631" s="55" t="s">
        <v>1393</v>
      </c>
      <c r="L631" s="55" t="str">
        <f>VLOOKUP(C631,'[20]Trips&amp;Operators'!$C$1:$E$9999,3,FALSE)</f>
        <v>STORY</v>
      </c>
      <c r="M631" s="56" t="s">
        <v>1401</v>
      </c>
      <c r="N631" s="55"/>
      <c r="O631" s="59" t="str">
        <f t="shared" si="9"/>
        <v>KEEP</v>
      </c>
    </row>
    <row r="632" spans="1:15" x14ac:dyDescent="0.25">
      <c r="A632" s="53">
        <v>42501.691932870373</v>
      </c>
      <c r="B632" s="54" t="s">
        <v>1830</v>
      </c>
      <c r="C632" s="54" t="s">
        <v>1938</v>
      </c>
      <c r="D632" s="54" t="s">
        <v>1390</v>
      </c>
      <c r="E632" s="54" t="s">
        <v>1438</v>
      </c>
      <c r="F632" s="54">
        <v>0</v>
      </c>
      <c r="G632" s="54">
        <v>8</v>
      </c>
      <c r="H632" s="54">
        <v>233334</v>
      </c>
      <c r="I632" s="54" t="s">
        <v>1439</v>
      </c>
      <c r="J632" s="54">
        <v>233491</v>
      </c>
      <c r="K632" s="55" t="s">
        <v>1400</v>
      </c>
      <c r="L632" s="55" t="str">
        <f>VLOOKUP(C632,'[20]Trips&amp;Operators'!$C$1:$E$9999,3,FALSE)</f>
        <v>RIVERA</v>
      </c>
      <c r="M632" s="56" t="s">
        <v>1401</v>
      </c>
      <c r="N632" s="55"/>
      <c r="O632" s="59" t="str">
        <f t="shared" si="9"/>
        <v>OMIT</v>
      </c>
    </row>
    <row r="633" spans="1:15" x14ac:dyDescent="0.25">
      <c r="A633" s="53">
        <v>42501.700902777775</v>
      </c>
      <c r="B633" s="54" t="s">
        <v>1511</v>
      </c>
      <c r="C633" s="54" t="s">
        <v>1939</v>
      </c>
      <c r="D633" s="54" t="s">
        <v>1390</v>
      </c>
      <c r="E633" s="54" t="s">
        <v>1438</v>
      </c>
      <c r="F633" s="54">
        <v>0</v>
      </c>
      <c r="G633" s="54">
        <v>66</v>
      </c>
      <c r="H633" s="54">
        <v>1060</v>
      </c>
      <c r="I633" s="54" t="s">
        <v>1439</v>
      </c>
      <c r="J633" s="54">
        <v>839</v>
      </c>
      <c r="K633" s="55" t="s">
        <v>1393</v>
      </c>
      <c r="L633" s="55" t="str">
        <f>VLOOKUP(C633,'[20]Trips&amp;Operators'!$C$1:$E$9999,3,FALSE)</f>
        <v>JACKSON</v>
      </c>
      <c r="M633" s="56" t="s">
        <v>1401</v>
      </c>
      <c r="N633" s="55"/>
      <c r="O633" s="59" t="str">
        <f t="shared" si="9"/>
        <v>KEEP</v>
      </c>
    </row>
    <row r="634" spans="1:15" x14ac:dyDescent="0.25">
      <c r="A634" s="53">
        <v>42501.711018518516</v>
      </c>
      <c r="B634" s="54" t="s">
        <v>1389</v>
      </c>
      <c r="C634" s="54" t="s">
        <v>1940</v>
      </c>
      <c r="D634" s="54" t="s">
        <v>1390</v>
      </c>
      <c r="E634" s="54" t="s">
        <v>1438</v>
      </c>
      <c r="F634" s="54">
        <v>0</v>
      </c>
      <c r="G634" s="54">
        <v>4</v>
      </c>
      <c r="H634" s="54">
        <v>129</v>
      </c>
      <c r="I634" s="54" t="s">
        <v>1439</v>
      </c>
      <c r="J634" s="54">
        <v>1</v>
      </c>
      <c r="K634" s="55" t="s">
        <v>1393</v>
      </c>
      <c r="L634" s="55" t="str">
        <f>VLOOKUP(C634,'[20]Trips&amp;Operators'!$C$1:$E$9999,3,FALSE)</f>
        <v>SPECTOR</v>
      </c>
      <c r="M634" s="56" t="s">
        <v>1401</v>
      </c>
      <c r="N634" s="55"/>
      <c r="O634" s="59" t="str">
        <f t="shared" si="9"/>
        <v>OMIT</v>
      </c>
    </row>
    <row r="635" spans="1:15" x14ac:dyDescent="0.25">
      <c r="A635" s="53">
        <v>42501.731342592589</v>
      </c>
      <c r="B635" s="54" t="s">
        <v>1823</v>
      </c>
      <c r="C635" s="54" t="s">
        <v>1941</v>
      </c>
      <c r="D635" s="54" t="s">
        <v>1390</v>
      </c>
      <c r="E635" s="54" t="s">
        <v>1438</v>
      </c>
      <c r="F635" s="54">
        <v>0</v>
      </c>
      <c r="G635" s="54">
        <v>4</v>
      </c>
      <c r="H635" s="54">
        <v>118</v>
      </c>
      <c r="I635" s="54" t="s">
        <v>1439</v>
      </c>
      <c r="J635" s="54">
        <v>1</v>
      </c>
      <c r="K635" s="55" t="s">
        <v>1393</v>
      </c>
      <c r="L635" s="55" t="str">
        <f>VLOOKUP(C635,'[20]Trips&amp;Operators'!$C$1:$E$9999,3,FALSE)</f>
        <v>RIVERA</v>
      </c>
      <c r="M635" s="56" t="s">
        <v>1401</v>
      </c>
      <c r="N635" s="55"/>
      <c r="O635" s="59" t="str">
        <f t="shared" si="9"/>
        <v>OMIT</v>
      </c>
    </row>
    <row r="636" spans="1:15" x14ac:dyDescent="0.25">
      <c r="A636" s="53">
        <v>42501.74386574074</v>
      </c>
      <c r="B636" s="54" t="s">
        <v>1403</v>
      </c>
      <c r="C636" s="54" t="s">
        <v>1942</v>
      </c>
      <c r="D636" s="54" t="s">
        <v>1390</v>
      </c>
      <c r="E636" s="54" t="s">
        <v>1438</v>
      </c>
      <c r="F636" s="54">
        <v>0</v>
      </c>
      <c r="G636" s="54">
        <v>7</v>
      </c>
      <c r="H636" s="54">
        <v>233330</v>
      </c>
      <c r="I636" s="54" t="s">
        <v>1439</v>
      </c>
      <c r="J636" s="54">
        <v>233491</v>
      </c>
      <c r="K636" s="55" t="s">
        <v>1400</v>
      </c>
      <c r="L636" s="55" t="str">
        <f>VLOOKUP(C636,'[20]Trips&amp;Operators'!$C$1:$E$9999,3,FALSE)</f>
        <v>BARTLETT</v>
      </c>
      <c r="M636" s="56" t="s">
        <v>1401</v>
      </c>
      <c r="N636" s="55"/>
      <c r="O636" s="59" t="str">
        <f t="shared" si="9"/>
        <v>OMIT</v>
      </c>
    </row>
    <row r="637" spans="1:15" x14ac:dyDescent="0.25">
      <c r="A637" s="53">
        <v>42501.754988425928</v>
      </c>
      <c r="B637" s="54" t="s">
        <v>1830</v>
      </c>
      <c r="C637" s="54" t="s">
        <v>1943</v>
      </c>
      <c r="D637" s="54" t="s">
        <v>1407</v>
      </c>
      <c r="E637" s="54" t="s">
        <v>1405</v>
      </c>
      <c r="F637" s="54">
        <v>400</v>
      </c>
      <c r="G637" s="54">
        <v>453</v>
      </c>
      <c r="H637" s="54">
        <v>119298</v>
      </c>
      <c r="I637" s="54" t="s">
        <v>1392</v>
      </c>
      <c r="J637" s="54">
        <v>116838</v>
      </c>
      <c r="K637" s="55" t="s">
        <v>1400</v>
      </c>
      <c r="L637" s="55" t="str">
        <f>VLOOKUP(C637,'[20]Trips&amp;Operators'!$C$1:$E$9999,3,FALSE)</f>
        <v>STRICKLAND</v>
      </c>
      <c r="M637" s="56" t="s">
        <v>1401</v>
      </c>
      <c r="N637" s="55"/>
      <c r="O637" s="59" t="str">
        <f t="shared" si="9"/>
        <v>KEEP</v>
      </c>
    </row>
    <row r="638" spans="1:15" x14ac:dyDescent="0.25">
      <c r="A638" s="53">
        <v>42501.762604166666</v>
      </c>
      <c r="B638" s="54" t="s">
        <v>1537</v>
      </c>
      <c r="C638" s="54" t="s">
        <v>1944</v>
      </c>
      <c r="D638" s="54" t="s">
        <v>1390</v>
      </c>
      <c r="E638" s="54" t="s">
        <v>1438</v>
      </c>
      <c r="F638" s="54">
        <v>0</v>
      </c>
      <c r="G638" s="54">
        <v>112</v>
      </c>
      <c r="H638" s="54">
        <v>460</v>
      </c>
      <c r="I638" s="54" t="s">
        <v>1439</v>
      </c>
      <c r="J638" s="54">
        <v>1</v>
      </c>
      <c r="K638" s="55" t="s">
        <v>1393</v>
      </c>
      <c r="L638" s="55" t="str">
        <f>VLOOKUP(C638,'[20]Trips&amp;Operators'!$C$1:$E$9999,3,FALSE)</f>
        <v>STORY</v>
      </c>
      <c r="M638" s="56" t="s">
        <v>1401</v>
      </c>
      <c r="N638" s="55"/>
      <c r="O638" s="59" t="str">
        <f t="shared" si="9"/>
        <v>KEEP</v>
      </c>
    </row>
    <row r="639" spans="1:15" x14ac:dyDescent="0.25">
      <c r="A639" s="53">
        <v>42501.763101851851</v>
      </c>
      <c r="B639" s="54" t="s">
        <v>1537</v>
      </c>
      <c r="C639" s="54" t="s">
        <v>1944</v>
      </c>
      <c r="D639" s="54" t="s">
        <v>1390</v>
      </c>
      <c r="E639" s="54" t="s">
        <v>1438</v>
      </c>
      <c r="F639" s="54">
        <v>0</v>
      </c>
      <c r="G639" s="54">
        <v>41</v>
      </c>
      <c r="H639" s="54">
        <v>172</v>
      </c>
      <c r="I639" s="54" t="s">
        <v>1439</v>
      </c>
      <c r="J639" s="54">
        <v>1</v>
      </c>
      <c r="K639" s="55" t="s">
        <v>1393</v>
      </c>
      <c r="L639" s="55" t="str">
        <f>VLOOKUP(C639,'[20]Trips&amp;Operators'!$C$1:$E$9999,3,FALSE)</f>
        <v>STORY</v>
      </c>
      <c r="M639" s="56" t="s">
        <v>1401</v>
      </c>
      <c r="N639" s="55"/>
      <c r="O639" s="59" t="str">
        <f t="shared" si="9"/>
        <v>KEEP</v>
      </c>
    </row>
    <row r="640" spans="1:15" x14ac:dyDescent="0.25">
      <c r="A640" s="53">
        <v>42501.779768518521</v>
      </c>
      <c r="B640" s="54" t="s">
        <v>1823</v>
      </c>
      <c r="C640" s="54" t="s">
        <v>1945</v>
      </c>
      <c r="D640" s="54" t="s">
        <v>1407</v>
      </c>
      <c r="E640" s="54" t="s">
        <v>1434</v>
      </c>
      <c r="F640" s="54">
        <v>0</v>
      </c>
      <c r="G640" s="54">
        <v>155</v>
      </c>
      <c r="H640" s="54">
        <v>230728</v>
      </c>
      <c r="I640" s="54" t="s">
        <v>1435</v>
      </c>
      <c r="J640" s="54">
        <v>231147</v>
      </c>
      <c r="K640" s="55" t="s">
        <v>1393</v>
      </c>
      <c r="L640" s="55" t="str">
        <f>VLOOKUP(C640,'[20]Trips&amp;Operators'!$C$1:$E$9999,3,FALSE)</f>
        <v>STRICKLAND</v>
      </c>
      <c r="M640" s="56" t="s">
        <v>1401</v>
      </c>
      <c r="N640" s="55" t="s">
        <v>1946</v>
      </c>
      <c r="O640" s="59" t="str">
        <f t="shared" si="9"/>
        <v>KEEP</v>
      </c>
    </row>
    <row r="641" spans="1:15" x14ac:dyDescent="0.25">
      <c r="A641" s="53">
        <v>42501.794224537036</v>
      </c>
      <c r="B641" s="54" t="s">
        <v>1483</v>
      </c>
      <c r="C641" s="54" t="s">
        <v>1947</v>
      </c>
      <c r="D641" s="54" t="s">
        <v>1390</v>
      </c>
      <c r="E641" s="54" t="s">
        <v>1438</v>
      </c>
      <c r="F641" s="54">
        <v>0</v>
      </c>
      <c r="G641" s="54">
        <v>43</v>
      </c>
      <c r="H641" s="54">
        <v>158</v>
      </c>
      <c r="I641" s="54" t="s">
        <v>1439</v>
      </c>
      <c r="J641" s="54">
        <v>1</v>
      </c>
      <c r="K641" s="55" t="s">
        <v>1393</v>
      </c>
      <c r="L641" s="55" t="str">
        <f>VLOOKUP(C641,'[20]Trips&amp;Operators'!$C$1:$E$9999,3,FALSE)</f>
        <v>STEWART</v>
      </c>
      <c r="M641" s="56" t="s">
        <v>1401</v>
      </c>
      <c r="N641" s="55"/>
      <c r="O641" s="59" t="str">
        <f t="shared" si="9"/>
        <v>KEEP</v>
      </c>
    </row>
    <row r="642" spans="1:15" x14ac:dyDescent="0.25">
      <c r="A642" s="53">
        <v>42501.806701388887</v>
      </c>
      <c r="B642" s="54" t="s">
        <v>1823</v>
      </c>
      <c r="C642" s="54" t="s">
        <v>1945</v>
      </c>
      <c r="D642" s="54" t="s">
        <v>1390</v>
      </c>
      <c r="E642" s="54" t="s">
        <v>1438</v>
      </c>
      <c r="F642" s="54">
        <v>0</v>
      </c>
      <c r="G642" s="54">
        <v>6</v>
      </c>
      <c r="H642" s="54">
        <v>143</v>
      </c>
      <c r="I642" s="54" t="s">
        <v>1439</v>
      </c>
      <c r="J642" s="54">
        <v>1</v>
      </c>
      <c r="K642" s="55" t="s">
        <v>1393</v>
      </c>
      <c r="L642" s="55" t="str">
        <f>VLOOKUP(C642,'[20]Trips&amp;Operators'!$C$1:$E$9999,3,FALSE)</f>
        <v>STRICKLAND</v>
      </c>
      <c r="M642" s="56" t="s">
        <v>1401</v>
      </c>
      <c r="N642" s="55"/>
      <c r="O642" s="59" t="str">
        <f t="shared" si="9"/>
        <v>OMIT</v>
      </c>
    </row>
    <row r="643" spans="1:15" x14ac:dyDescent="0.25">
      <c r="A643" s="53">
        <v>42501.838148148148</v>
      </c>
      <c r="B643" s="54" t="s">
        <v>1830</v>
      </c>
      <c r="C643" s="54" t="s">
        <v>1948</v>
      </c>
      <c r="D643" s="54" t="s">
        <v>1390</v>
      </c>
      <c r="E643" s="54" t="s">
        <v>1438</v>
      </c>
      <c r="F643" s="54">
        <v>0</v>
      </c>
      <c r="G643" s="54">
        <v>5</v>
      </c>
      <c r="H643" s="54">
        <v>233319</v>
      </c>
      <c r="I643" s="54" t="s">
        <v>1439</v>
      </c>
      <c r="J643" s="54">
        <v>233491</v>
      </c>
      <c r="K643" s="55" t="s">
        <v>1400</v>
      </c>
      <c r="L643" s="55" t="str">
        <f>VLOOKUP(C643,'[20]Trips&amp;Operators'!$C$1:$E$9999,3,FALSE)</f>
        <v>STRICKLAND</v>
      </c>
      <c r="M643" s="56" t="s">
        <v>1401</v>
      </c>
      <c r="N643" s="55"/>
      <c r="O643" s="59" t="str">
        <f t="shared" ref="O643:O706" si="10">IF(AND(E643="TRACK WARRANT AUTHORITY",G643&lt;10),"OMIT","KEEP")</f>
        <v>OMIT</v>
      </c>
    </row>
    <row r="644" spans="1:15" x14ac:dyDescent="0.25">
      <c r="A644" s="53">
        <v>42501.955972222226</v>
      </c>
      <c r="B644" s="54" t="s">
        <v>1823</v>
      </c>
      <c r="C644" s="54" t="s">
        <v>1949</v>
      </c>
      <c r="D644" s="54" t="s">
        <v>1390</v>
      </c>
      <c r="E644" s="54" t="s">
        <v>1405</v>
      </c>
      <c r="F644" s="54">
        <v>200</v>
      </c>
      <c r="G644" s="54">
        <v>235</v>
      </c>
      <c r="H644" s="54">
        <v>31072</v>
      </c>
      <c r="I644" s="54" t="s">
        <v>1392</v>
      </c>
      <c r="J644" s="54">
        <v>30562</v>
      </c>
      <c r="K644" s="55" t="s">
        <v>1393</v>
      </c>
      <c r="L644" s="55" t="str">
        <f>VLOOKUP(C644,'[20]Trips&amp;Operators'!$C$1:$E$9999,3,FALSE)</f>
        <v>STRICKLAND</v>
      </c>
      <c r="M644" s="56" t="s">
        <v>1401</v>
      </c>
      <c r="N644" s="55"/>
      <c r="O644" s="59" t="str">
        <f t="shared" si="10"/>
        <v>KEEP</v>
      </c>
    </row>
    <row r="645" spans="1:15" x14ac:dyDescent="0.25">
      <c r="A645" s="53">
        <v>42501.963078703702</v>
      </c>
      <c r="B645" s="54" t="s">
        <v>1546</v>
      </c>
      <c r="C645" s="54" t="s">
        <v>654</v>
      </c>
      <c r="D645" s="54" t="s">
        <v>1390</v>
      </c>
      <c r="E645" s="54" t="s">
        <v>1438</v>
      </c>
      <c r="F645" s="54">
        <v>0</v>
      </c>
      <c r="G645" s="54">
        <v>9</v>
      </c>
      <c r="H645" s="54">
        <v>233334</v>
      </c>
      <c r="I645" s="54" t="s">
        <v>1439</v>
      </c>
      <c r="J645" s="54">
        <v>233491</v>
      </c>
      <c r="K645" s="55" t="s">
        <v>1400</v>
      </c>
      <c r="L645" s="55" t="str">
        <f>VLOOKUP(C645,'[20]Trips&amp;Operators'!$C$1:$E$9999,3,FALSE)</f>
        <v>DE LA ROSA</v>
      </c>
      <c r="M645" s="56" t="s">
        <v>1401</v>
      </c>
      <c r="N645" s="55"/>
      <c r="O645" s="59" t="str">
        <f t="shared" si="10"/>
        <v>OMIT</v>
      </c>
    </row>
    <row r="646" spans="1:15" x14ac:dyDescent="0.25">
      <c r="A646" s="53">
        <v>42502.004872685182</v>
      </c>
      <c r="B646" s="54" t="s">
        <v>1830</v>
      </c>
      <c r="C646" s="54" t="s">
        <v>1950</v>
      </c>
      <c r="D646" s="54" t="s">
        <v>1390</v>
      </c>
      <c r="E646" s="54" t="s">
        <v>1438</v>
      </c>
      <c r="F646" s="54">
        <v>0</v>
      </c>
      <c r="G646" s="54">
        <v>4</v>
      </c>
      <c r="H646" s="54">
        <v>233327</v>
      </c>
      <c r="I646" s="54" t="s">
        <v>1439</v>
      </c>
      <c r="J646" s="54">
        <v>233491</v>
      </c>
      <c r="K646" s="55" t="s">
        <v>1400</v>
      </c>
      <c r="L646" s="55" t="str">
        <f>VLOOKUP(C646,'[20]Trips&amp;Operators'!$C$1:$E$9999,3,FALSE)</f>
        <v>STRICKLAND</v>
      </c>
      <c r="M646" s="56" t="s">
        <v>1401</v>
      </c>
      <c r="N646" s="55"/>
      <c r="O646" s="59" t="str">
        <f t="shared" si="10"/>
        <v>OMIT</v>
      </c>
    </row>
    <row r="647" spans="1:15" x14ac:dyDescent="0.25">
      <c r="A647" s="53">
        <v>42502.500752314816</v>
      </c>
      <c r="B647" s="54" t="s">
        <v>1425</v>
      </c>
      <c r="C647" s="54" t="s">
        <v>1951</v>
      </c>
      <c r="D647" s="54" t="s">
        <v>1407</v>
      </c>
      <c r="E647" s="54" t="s">
        <v>1391</v>
      </c>
      <c r="F647" s="54">
        <v>790</v>
      </c>
      <c r="G647" s="54">
        <v>840</v>
      </c>
      <c r="H647" s="54">
        <v>205878</v>
      </c>
      <c r="I647" s="54" t="s">
        <v>1392</v>
      </c>
      <c r="J647" s="54">
        <v>231269</v>
      </c>
      <c r="K647" s="55" t="s">
        <v>1393</v>
      </c>
      <c r="L647" s="55" t="str">
        <f>VLOOKUP(C647,'[21]Trips&amp;Operators'!$C$1:$E$9999,3,FALSE)</f>
        <v>MALAVE</v>
      </c>
      <c r="M647" s="56" t="s">
        <v>1401</v>
      </c>
      <c r="N647" s="55"/>
      <c r="O647" s="59" t="str">
        <f t="shared" si="10"/>
        <v>KEEP</v>
      </c>
    </row>
    <row r="648" spans="1:15" x14ac:dyDescent="0.25">
      <c r="A648" s="53">
        <v>42502.80636574074</v>
      </c>
      <c r="B648" s="54" t="s">
        <v>1425</v>
      </c>
      <c r="C648" s="54" t="s">
        <v>1952</v>
      </c>
      <c r="D648" s="54" t="s">
        <v>1407</v>
      </c>
      <c r="E648" s="54" t="s">
        <v>1391</v>
      </c>
      <c r="F648" s="54">
        <v>790</v>
      </c>
      <c r="G648" s="54">
        <v>842</v>
      </c>
      <c r="H648" s="54">
        <v>98434</v>
      </c>
      <c r="I648" s="54" t="s">
        <v>1392</v>
      </c>
      <c r="J648" s="54">
        <v>126678</v>
      </c>
      <c r="K648" s="55" t="s">
        <v>1393</v>
      </c>
      <c r="L648" s="55" t="str">
        <f>VLOOKUP(C648,'[21]Trips&amp;Operators'!$C$1:$E$9999,3,FALSE)</f>
        <v>STEWART</v>
      </c>
      <c r="M648" s="56" t="s">
        <v>1401</v>
      </c>
      <c r="N648" s="55"/>
      <c r="O648" s="59" t="str">
        <f t="shared" si="10"/>
        <v>KEEP</v>
      </c>
    </row>
    <row r="649" spans="1:15" x14ac:dyDescent="0.25">
      <c r="A649" s="53">
        <v>42502.675162037034</v>
      </c>
      <c r="B649" s="54" t="s">
        <v>1506</v>
      </c>
      <c r="C649" s="54" t="s">
        <v>1953</v>
      </c>
      <c r="D649" s="54" t="s">
        <v>1390</v>
      </c>
      <c r="E649" s="54" t="s">
        <v>1398</v>
      </c>
      <c r="F649" s="54">
        <v>0</v>
      </c>
      <c r="G649" s="54">
        <v>195</v>
      </c>
      <c r="H649" s="54">
        <v>107734</v>
      </c>
      <c r="I649" s="54" t="s">
        <v>1399</v>
      </c>
      <c r="J649" s="54">
        <v>108954</v>
      </c>
      <c r="K649" s="55" t="s">
        <v>1400</v>
      </c>
      <c r="L649" s="55" t="str">
        <f>VLOOKUP(C649,'[21]Trips&amp;Operators'!$C$1:$E$9999,3,FALSE)</f>
        <v>YOUNG</v>
      </c>
      <c r="M649" s="56" t="s">
        <v>1401</v>
      </c>
      <c r="N649" s="55" t="s">
        <v>1954</v>
      </c>
      <c r="O649" s="59" t="str">
        <f t="shared" si="10"/>
        <v>KEEP</v>
      </c>
    </row>
    <row r="650" spans="1:15" x14ac:dyDescent="0.25">
      <c r="A650" s="53">
        <v>42502.677349537036</v>
      </c>
      <c r="B650" s="54" t="s">
        <v>1506</v>
      </c>
      <c r="C650" s="54" t="s">
        <v>1953</v>
      </c>
      <c r="D650" s="54" t="s">
        <v>1407</v>
      </c>
      <c r="E650" s="54" t="s">
        <v>1398</v>
      </c>
      <c r="F650" s="54">
        <v>0</v>
      </c>
      <c r="G650" s="54">
        <v>17</v>
      </c>
      <c r="H650" s="54">
        <v>108981</v>
      </c>
      <c r="I650" s="54" t="s">
        <v>1399</v>
      </c>
      <c r="J650" s="54">
        <v>108954</v>
      </c>
      <c r="K650" s="55" t="s">
        <v>1400</v>
      </c>
      <c r="L650" s="55" t="str">
        <f>VLOOKUP(C650,'[21]Trips&amp;Operators'!$C$1:$E$9999,3,FALSE)</f>
        <v>YOUNG</v>
      </c>
      <c r="M650" s="56" t="s">
        <v>1401</v>
      </c>
      <c r="N650" s="55" t="s">
        <v>1954</v>
      </c>
      <c r="O650" s="59" t="str">
        <f t="shared" si="10"/>
        <v>KEEP</v>
      </c>
    </row>
    <row r="651" spans="1:15" x14ac:dyDescent="0.25">
      <c r="A651" s="53">
        <v>42502.691921296297</v>
      </c>
      <c r="B651" s="54" t="s">
        <v>1823</v>
      </c>
      <c r="C651" s="54" t="s">
        <v>1955</v>
      </c>
      <c r="D651" s="54" t="s">
        <v>1390</v>
      </c>
      <c r="E651" s="54" t="s">
        <v>1398</v>
      </c>
      <c r="F651" s="54">
        <v>0</v>
      </c>
      <c r="G651" s="54">
        <v>152</v>
      </c>
      <c r="H651" s="54">
        <v>110150</v>
      </c>
      <c r="I651" s="54" t="s">
        <v>1399</v>
      </c>
      <c r="J651" s="54">
        <v>109135</v>
      </c>
      <c r="K651" s="55" t="s">
        <v>1393</v>
      </c>
      <c r="L651" s="55" t="str">
        <f>VLOOKUP(C651,'[21]Trips&amp;Operators'!$C$1:$E$9999,3,FALSE)</f>
        <v>JACKSON</v>
      </c>
      <c r="M651" s="56" t="s">
        <v>1394</v>
      </c>
      <c r="N651" s="55" t="s">
        <v>1956</v>
      </c>
      <c r="O651" s="59" t="str">
        <f t="shared" si="10"/>
        <v>KEEP</v>
      </c>
    </row>
    <row r="652" spans="1:15" x14ac:dyDescent="0.25">
      <c r="A652" s="53">
        <v>42502.446226851855</v>
      </c>
      <c r="B652" s="54" t="s">
        <v>1425</v>
      </c>
      <c r="C652" s="54" t="s">
        <v>1957</v>
      </c>
      <c r="D652" s="54" t="s">
        <v>1390</v>
      </c>
      <c r="E652" s="54" t="s">
        <v>1405</v>
      </c>
      <c r="F652" s="54">
        <v>300</v>
      </c>
      <c r="G652" s="54">
        <v>412</v>
      </c>
      <c r="H652" s="54">
        <v>22670</v>
      </c>
      <c r="I652" s="54" t="s">
        <v>1392</v>
      </c>
      <c r="J652" s="54">
        <v>21848</v>
      </c>
      <c r="K652" s="55" t="s">
        <v>1393</v>
      </c>
      <c r="L652" s="55" t="str">
        <f>VLOOKUP(C652,'[21]Trips&amp;Operators'!$C$1:$E$9999,3,FALSE)</f>
        <v>MALAVE</v>
      </c>
      <c r="M652" s="56" t="s">
        <v>1401</v>
      </c>
      <c r="N652" s="55"/>
      <c r="O652" s="59" t="str">
        <f t="shared" si="10"/>
        <v>KEEP</v>
      </c>
    </row>
    <row r="653" spans="1:15" x14ac:dyDescent="0.25">
      <c r="A653" s="53">
        <v>42502.553657407407</v>
      </c>
      <c r="B653" s="54" t="s">
        <v>1411</v>
      </c>
      <c r="C653" s="54" t="s">
        <v>1958</v>
      </c>
      <c r="D653" s="54" t="s">
        <v>1390</v>
      </c>
      <c r="E653" s="54" t="s">
        <v>1405</v>
      </c>
      <c r="F653" s="54">
        <v>150</v>
      </c>
      <c r="G653" s="54">
        <v>144</v>
      </c>
      <c r="H653" s="54">
        <v>4988</v>
      </c>
      <c r="I653" s="54" t="s">
        <v>1392</v>
      </c>
      <c r="J653" s="54">
        <v>4677</v>
      </c>
      <c r="K653" s="55" t="s">
        <v>1393</v>
      </c>
      <c r="L653" s="55" t="str">
        <f>VLOOKUP(C653,'[21]Trips&amp;Operators'!$C$1:$E$9999,3,FALSE)</f>
        <v>YORK</v>
      </c>
      <c r="M653" s="56" t="s">
        <v>1401</v>
      </c>
      <c r="N653" s="55"/>
      <c r="O653" s="59" t="str">
        <f t="shared" si="10"/>
        <v>KEEP</v>
      </c>
    </row>
    <row r="654" spans="1:15" x14ac:dyDescent="0.25">
      <c r="A654" s="53">
        <v>42502.649131944447</v>
      </c>
      <c r="B654" s="54" t="s">
        <v>1425</v>
      </c>
      <c r="C654" s="54" t="s">
        <v>1959</v>
      </c>
      <c r="D654" s="54" t="s">
        <v>1407</v>
      </c>
      <c r="E654" s="54" t="s">
        <v>1405</v>
      </c>
      <c r="F654" s="54">
        <v>700</v>
      </c>
      <c r="G654" s="54">
        <v>750</v>
      </c>
      <c r="H654" s="54">
        <v>179493</v>
      </c>
      <c r="I654" s="54" t="s">
        <v>1392</v>
      </c>
      <c r="J654" s="54">
        <v>183829</v>
      </c>
      <c r="K654" s="55" t="s">
        <v>1393</v>
      </c>
      <c r="L654" s="55" t="str">
        <f>VLOOKUP(C654,'[21]Trips&amp;Operators'!$C$1:$E$9999,3,FALSE)</f>
        <v>STEWART</v>
      </c>
      <c r="M654" s="56" t="s">
        <v>1401</v>
      </c>
      <c r="N654" s="55"/>
      <c r="O654" s="59" t="str">
        <f t="shared" si="10"/>
        <v>KEEP</v>
      </c>
    </row>
    <row r="655" spans="1:15" x14ac:dyDescent="0.25">
      <c r="A655" s="53">
        <v>42502.718414351853</v>
      </c>
      <c r="B655" s="54" t="s">
        <v>1425</v>
      </c>
      <c r="C655" s="54" t="s">
        <v>1960</v>
      </c>
      <c r="D655" s="54" t="s">
        <v>1407</v>
      </c>
      <c r="E655" s="54" t="s">
        <v>1405</v>
      </c>
      <c r="F655" s="54">
        <v>350</v>
      </c>
      <c r="G655" s="54">
        <v>400</v>
      </c>
      <c r="H655" s="54">
        <v>226005</v>
      </c>
      <c r="I655" s="54" t="s">
        <v>1392</v>
      </c>
      <c r="J655" s="54">
        <v>228668</v>
      </c>
      <c r="K655" s="55" t="s">
        <v>1393</v>
      </c>
      <c r="L655" s="55" t="str">
        <f>VLOOKUP(C655,'[21]Trips&amp;Operators'!$C$1:$E$9999,3,FALSE)</f>
        <v>STEWART</v>
      </c>
      <c r="M655" s="56" t="s">
        <v>1401</v>
      </c>
      <c r="N655" s="55"/>
      <c r="O655" s="59" t="str">
        <f t="shared" si="10"/>
        <v>KEEP</v>
      </c>
    </row>
    <row r="656" spans="1:15" x14ac:dyDescent="0.25">
      <c r="A656" s="53">
        <v>42502.664212962962</v>
      </c>
      <c r="B656" s="54" t="s">
        <v>1506</v>
      </c>
      <c r="C656" s="54" t="s">
        <v>1953</v>
      </c>
      <c r="D656" s="54" t="s">
        <v>1407</v>
      </c>
      <c r="E656" s="54" t="s">
        <v>1405</v>
      </c>
      <c r="F656" s="54">
        <v>200</v>
      </c>
      <c r="G656" s="54">
        <v>262</v>
      </c>
      <c r="H656" s="54">
        <v>5487</v>
      </c>
      <c r="I656" s="54" t="s">
        <v>1392</v>
      </c>
      <c r="J656" s="54">
        <v>4677</v>
      </c>
      <c r="K656" s="55" t="s">
        <v>1400</v>
      </c>
      <c r="L656" s="55" t="str">
        <f>VLOOKUP(C656,'[21]Trips&amp;Operators'!$C$1:$E$9999,3,FALSE)</f>
        <v>YOUNG</v>
      </c>
      <c r="M656" s="56" t="s">
        <v>1401</v>
      </c>
      <c r="N656" s="55"/>
      <c r="O656" s="59" t="str">
        <f t="shared" si="10"/>
        <v>KEEP</v>
      </c>
    </row>
    <row r="657" spans="1:15" x14ac:dyDescent="0.25">
      <c r="A657" s="53">
        <v>42502.667175925926</v>
      </c>
      <c r="B657" s="54" t="s">
        <v>1506</v>
      </c>
      <c r="C657" s="54" t="s">
        <v>1953</v>
      </c>
      <c r="D657" s="54" t="s">
        <v>1390</v>
      </c>
      <c r="E657" s="54" t="s">
        <v>1405</v>
      </c>
      <c r="F657" s="54">
        <v>300</v>
      </c>
      <c r="G657" s="54">
        <v>223</v>
      </c>
      <c r="H657" s="54">
        <v>19587</v>
      </c>
      <c r="I657" s="54" t="s">
        <v>1392</v>
      </c>
      <c r="J657" s="54">
        <v>20338</v>
      </c>
      <c r="K657" s="55" t="s">
        <v>1400</v>
      </c>
      <c r="L657" s="55" t="str">
        <f>VLOOKUP(C657,'[21]Trips&amp;Operators'!$C$1:$E$9999,3,FALSE)</f>
        <v>YOUNG</v>
      </c>
      <c r="M657" s="56" t="s">
        <v>1401</v>
      </c>
      <c r="N657" s="55"/>
      <c r="O657" s="59" t="str">
        <f t="shared" si="10"/>
        <v>KEEP</v>
      </c>
    </row>
    <row r="658" spans="1:15" x14ac:dyDescent="0.25">
      <c r="A658" s="53">
        <v>42502.675706018519</v>
      </c>
      <c r="B658" s="54" t="s">
        <v>1823</v>
      </c>
      <c r="C658" s="54" t="s">
        <v>1955</v>
      </c>
      <c r="D658" s="54" t="s">
        <v>1390</v>
      </c>
      <c r="E658" s="54" t="s">
        <v>1405</v>
      </c>
      <c r="F658" s="54">
        <v>150</v>
      </c>
      <c r="G658" s="54">
        <v>182</v>
      </c>
      <c r="H658" s="54">
        <v>229146</v>
      </c>
      <c r="I658" s="54" t="s">
        <v>1392</v>
      </c>
      <c r="J658" s="54">
        <v>229055</v>
      </c>
      <c r="K658" s="55" t="s">
        <v>1393</v>
      </c>
      <c r="L658" s="55" t="str">
        <f>VLOOKUP(C658,'[21]Trips&amp;Operators'!$C$1:$E$9999,3,FALSE)</f>
        <v>JACKSON</v>
      </c>
      <c r="M658" s="56" t="s">
        <v>1401</v>
      </c>
      <c r="N658" s="55"/>
      <c r="O658" s="59" t="str">
        <f t="shared" si="10"/>
        <v>KEEP</v>
      </c>
    </row>
    <row r="659" spans="1:15" x14ac:dyDescent="0.25">
      <c r="A659" s="53">
        <v>42502.682986111111</v>
      </c>
      <c r="B659" s="54" t="s">
        <v>1408</v>
      </c>
      <c r="C659" s="54" t="s">
        <v>1961</v>
      </c>
      <c r="D659" s="54" t="s">
        <v>1390</v>
      </c>
      <c r="E659" s="54" t="s">
        <v>1405</v>
      </c>
      <c r="F659" s="54">
        <v>150</v>
      </c>
      <c r="G659" s="54">
        <v>202</v>
      </c>
      <c r="H659" s="54">
        <v>5184</v>
      </c>
      <c r="I659" s="54" t="s">
        <v>1392</v>
      </c>
      <c r="J659" s="54">
        <v>4677</v>
      </c>
      <c r="K659" s="55" t="s">
        <v>1393</v>
      </c>
      <c r="L659" s="55" t="str">
        <f>VLOOKUP(C659,'[21]Trips&amp;Operators'!$C$1:$E$9999,3,FALSE)</f>
        <v>SPECTOR</v>
      </c>
      <c r="M659" s="56" t="s">
        <v>1401</v>
      </c>
      <c r="N659" s="55"/>
      <c r="O659" s="59" t="str">
        <f t="shared" si="10"/>
        <v>KEEP</v>
      </c>
    </row>
    <row r="660" spans="1:15" x14ac:dyDescent="0.25">
      <c r="A660" s="53">
        <v>42502.864247685182</v>
      </c>
      <c r="B660" s="54" t="s">
        <v>1425</v>
      </c>
      <c r="C660" s="54" t="s">
        <v>1962</v>
      </c>
      <c r="D660" s="54" t="s">
        <v>1407</v>
      </c>
      <c r="E660" s="54" t="s">
        <v>1405</v>
      </c>
      <c r="F660" s="54">
        <v>350</v>
      </c>
      <c r="G660" s="54">
        <v>405</v>
      </c>
      <c r="H660" s="54">
        <v>224735</v>
      </c>
      <c r="I660" s="54" t="s">
        <v>1392</v>
      </c>
      <c r="J660" s="54">
        <v>228668</v>
      </c>
      <c r="K660" s="55" t="s">
        <v>1393</v>
      </c>
      <c r="L660" s="55" t="str">
        <f>VLOOKUP(C660,'[21]Trips&amp;Operators'!$C$1:$E$9999,3,FALSE)</f>
        <v>STRICKLAND</v>
      </c>
      <c r="M660" s="56" t="s">
        <v>1401</v>
      </c>
      <c r="N660" s="55"/>
      <c r="O660" s="59" t="str">
        <f t="shared" si="10"/>
        <v>KEEP</v>
      </c>
    </row>
    <row r="661" spans="1:15" x14ac:dyDescent="0.25">
      <c r="A661" s="53">
        <v>42502.868750000001</v>
      </c>
      <c r="B661" s="54" t="s">
        <v>1425</v>
      </c>
      <c r="C661" s="54" t="s">
        <v>1962</v>
      </c>
      <c r="D661" s="54" t="s">
        <v>1407</v>
      </c>
      <c r="E661" s="54" t="s">
        <v>1405</v>
      </c>
      <c r="F661" s="54">
        <v>700</v>
      </c>
      <c r="G661" s="54">
        <v>751</v>
      </c>
      <c r="H661" s="54">
        <v>175941</v>
      </c>
      <c r="I661" s="54" t="s">
        <v>1392</v>
      </c>
      <c r="J661" s="54">
        <v>183829</v>
      </c>
      <c r="K661" s="55" t="s">
        <v>1393</v>
      </c>
      <c r="L661" s="55" t="str">
        <f>VLOOKUP(C661,'[21]Trips&amp;Operators'!$C$1:$E$9999,3,FALSE)</f>
        <v>STRICKLAND</v>
      </c>
      <c r="M661" s="56" t="s">
        <v>1401</v>
      </c>
      <c r="N661" s="55"/>
      <c r="O661" s="59" t="str">
        <f t="shared" si="10"/>
        <v>KEEP</v>
      </c>
    </row>
    <row r="662" spans="1:15" x14ac:dyDescent="0.25">
      <c r="A662" s="53">
        <v>42502.734502314815</v>
      </c>
      <c r="B662" s="54" t="s">
        <v>1830</v>
      </c>
      <c r="C662" s="54" t="s">
        <v>147</v>
      </c>
      <c r="D662" s="54" t="s">
        <v>1407</v>
      </c>
      <c r="E662" s="54" t="s">
        <v>1422</v>
      </c>
      <c r="F662" s="54">
        <v>200</v>
      </c>
      <c r="G662" s="54">
        <v>254</v>
      </c>
      <c r="H662" s="54">
        <v>130817</v>
      </c>
      <c r="I662" s="54" t="s">
        <v>1423</v>
      </c>
      <c r="J662" s="54">
        <v>126585</v>
      </c>
      <c r="K662" s="55" t="s">
        <v>1400</v>
      </c>
      <c r="L662" s="55" t="str">
        <f>VLOOKUP(C662,'[21]Trips&amp;Operators'!$C$1:$E$9999,3,FALSE)</f>
        <v>JACKSON</v>
      </c>
      <c r="M662" s="56" t="s">
        <v>1401</v>
      </c>
      <c r="N662" s="55"/>
      <c r="O662" s="59" t="str">
        <f t="shared" si="10"/>
        <v>KEEP</v>
      </c>
    </row>
    <row r="663" spans="1:15" x14ac:dyDescent="0.25">
      <c r="A663" s="53">
        <v>42502.770219907405</v>
      </c>
      <c r="B663" s="54" t="s">
        <v>1396</v>
      </c>
      <c r="C663" s="54" t="s">
        <v>150</v>
      </c>
      <c r="D663" s="54" t="s">
        <v>1407</v>
      </c>
      <c r="E663" s="54" t="s">
        <v>1422</v>
      </c>
      <c r="F663" s="54">
        <v>200</v>
      </c>
      <c r="G663" s="54">
        <v>261</v>
      </c>
      <c r="H663" s="54">
        <v>132588</v>
      </c>
      <c r="I663" s="54" t="s">
        <v>1423</v>
      </c>
      <c r="J663" s="54">
        <v>126585</v>
      </c>
      <c r="K663" s="55" t="s">
        <v>1400</v>
      </c>
      <c r="L663" s="55" t="str">
        <f>VLOOKUP(C663,'[21]Trips&amp;Operators'!$C$1:$E$9999,3,FALSE)</f>
        <v>BARTLETT</v>
      </c>
      <c r="M663" s="56" t="s">
        <v>1401</v>
      </c>
      <c r="N663" s="55"/>
      <c r="O663" s="59" t="str">
        <f t="shared" si="10"/>
        <v>KEEP</v>
      </c>
    </row>
    <row r="664" spans="1:15" x14ac:dyDescent="0.25">
      <c r="A664" s="53">
        <v>42502.427939814814</v>
      </c>
      <c r="B664" s="54" t="s">
        <v>1425</v>
      </c>
      <c r="C664" s="54" t="s">
        <v>1957</v>
      </c>
      <c r="D664" s="54" t="s">
        <v>1407</v>
      </c>
      <c r="E664" s="54" t="s">
        <v>1963</v>
      </c>
      <c r="F664" s="54">
        <v>790</v>
      </c>
      <c r="G664" s="54">
        <v>842</v>
      </c>
      <c r="H664" s="54">
        <v>205471</v>
      </c>
      <c r="I664" s="54" t="s">
        <v>1392</v>
      </c>
      <c r="J664" s="54">
        <v>233491</v>
      </c>
      <c r="K664" s="55" t="s">
        <v>1393</v>
      </c>
      <c r="L664" s="55" t="str">
        <f>VLOOKUP(C664,'[21]Trips&amp;Operators'!$C$1:$E$9999,3,FALSE)</f>
        <v>MALAVE</v>
      </c>
      <c r="M664" s="56" t="s">
        <v>1401</v>
      </c>
      <c r="N664" s="55"/>
      <c r="O664" s="59" t="str">
        <f t="shared" si="10"/>
        <v>KEEP</v>
      </c>
    </row>
    <row r="665" spans="1:15" x14ac:dyDescent="0.25">
      <c r="A665" s="53">
        <v>42502.439884259256</v>
      </c>
      <c r="B665" s="54" t="s">
        <v>1425</v>
      </c>
      <c r="C665" s="54" t="s">
        <v>1957</v>
      </c>
      <c r="D665" s="54" t="s">
        <v>1407</v>
      </c>
      <c r="E665" s="54" t="s">
        <v>1963</v>
      </c>
      <c r="F665" s="54">
        <v>790</v>
      </c>
      <c r="G665" s="54">
        <v>849</v>
      </c>
      <c r="H665" s="54">
        <v>72338</v>
      </c>
      <c r="I665" s="54" t="s">
        <v>1392</v>
      </c>
      <c r="J665" s="54">
        <v>103864</v>
      </c>
      <c r="K665" s="55" t="s">
        <v>1393</v>
      </c>
      <c r="L665" s="55" t="str">
        <f>VLOOKUP(C665,'[21]Trips&amp;Operators'!$C$1:$E$9999,3,FALSE)</f>
        <v>MALAVE</v>
      </c>
      <c r="M665" s="56" t="s">
        <v>1401</v>
      </c>
      <c r="N665" s="55"/>
      <c r="O665" s="59" t="str">
        <f t="shared" si="10"/>
        <v>KEEP</v>
      </c>
    </row>
    <row r="666" spans="1:15" x14ac:dyDescent="0.25">
      <c r="A666" s="53">
        <v>42502.213495370372</v>
      </c>
      <c r="B666" s="54" t="s">
        <v>1428</v>
      </c>
      <c r="C666" s="54" t="s">
        <v>1964</v>
      </c>
      <c r="D666" s="54" t="s">
        <v>1407</v>
      </c>
      <c r="E666" s="54" t="s">
        <v>1438</v>
      </c>
      <c r="F666" s="54">
        <v>0</v>
      </c>
      <c r="G666" s="54">
        <v>24</v>
      </c>
      <c r="H666" s="54">
        <v>233491</v>
      </c>
      <c r="I666" s="54" t="s">
        <v>1439</v>
      </c>
      <c r="J666" s="54">
        <v>233491</v>
      </c>
      <c r="K666" s="55" t="s">
        <v>1400</v>
      </c>
      <c r="L666" s="55" t="str">
        <f>VLOOKUP(C666,'[21]Trips&amp;Operators'!$C$1:$E$9999,3,FALSE)</f>
        <v>YORK</v>
      </c>
      <c r="M666" s="56" t="s">
        <v>1401</v>
      </c>
      <c r="N666" s="55"/>
      <c r="O666" s="59" t="str">
        <f t="shared" si="10"/>
        <v>KEEP</v>
      </c>
    </row>
    <row r="667" spans="1:15" x14ac:dyDescent="0.25">
      <c r="A667" s="53">
        <v>42502.216296296298</v>
      </c>
      <c r="B667" s="54" t="s">
        <v>1445</v>
      </c>
      <c r="C667" s="54" t="s">
        <v>140</v>
      </c>
      <c r="D667" s="54" t="s">
        <v>1390</v>
      </c>
      <c r="E667" s="54" t="s">
        <v>1438</v>
      </c>
      <c r="F667" s="54">
        <v>0</v>
      </c>
      <c r="G667" s="54">
        <v>79</v>
      </c>
      <c r="H667" s="54">
        <v>232673</v>
      </c>
      <c r="I667" s="54" t="s">
        <v>1439</v>
      </c>
      <c r="J667" s="54">
        <v>233491</v>
      </c>
      <c r="K667" s="55" t="s">
        <v>1400</v>
      </c>
      <c r="L667" s="55" t="str">
        <f>VLOOKUP(C667,'[21]Trips&amp;Operators'!$C$1:$E$9999,3,FALSE)</f>
        <v>NEWELL</v>
      </c>
      <c r="M667" s="56" t="s">
        <v>1401</v>
      </c>
      <c r="N667" s="55"/>
      <c r="O667" s="59" t="str">
        <f t="shared" si="10"/>
        <v>KEEP</v>
      </c>
    </row>
    <row r="668" spans="1:15" x14ac:dyDescent="0.25">
      <c r="A668" s="53">
        <v>42502.253877314812</v>
      </c>
      <c r="B668" s="54" t="s">
        <v>1785</v>
      </c>
      <c r="C668" s="54" t="s">
        <v>1965</v>
      </c>
      <c r="D668" s="54" t="s">
        <v>1390</v>
      </c>
      <c r="E668" s="54" t="s">
        <v>1438</v>
      </c>
      <c r="F668" s="54">
        <v>0</v>
      </c>
      <c r="G668" s="54">
        <v>9</v>
      </c>
      <c r="H668" s="54">
        <v>233342</v>
      </c>
      <c r="I668" s="54" t="s">
        <v>1439</v>
      </c>
      <c r="J668" s="54">
        <v>233491</v>
      </c>
      <c r="K668" s="55" t="s">
        <v>1400</v>
      </c>
      <c r="L668" s="55" t="str">
        <f>VLOOKUP(C668,'[21]Trips&amp;Operators'!$C$1:$E$9999,3,FALSE)</f>
        <v>MALAVE</v>
      </c>
      <c r="M668" s="56" t="s">
        <v>1401</v>
      </c>
      <c r="N668" s="55"/>
      <c r="O668" s="59" t="str">
        <f t="shared" si="10"/>
        <v>OMIT</v>
      </c>
    </row>
    <row r="669" spans="1:15" x14ac:dyDescent="0.25">
      <c r="A669" s="53">
        <v>42502.264756944445</v>
      </c>
      <c r="B669" s="54" t="s">
        <v>1396</v>
      </c>
      <c r="C669" s="54" t="s">
        <v>1966</v>
      </c>
      <c r="D669" s="54" t="s">
        <v>1390</v>
      </c>
      <c r="E669" s="54" t="s">
        <v>1438</v>
      </c>
      <c r="F669" s="54">
        <v>0</v>
      </c>
      <c r="G669" s="54">
        <v>9</v>
      </c>
      <c r="H669" s="54">
        <v>233337</v>
      </c>
      <c r="I669" s="54" t="s">
        <v>1439</v>
      </c>
      <c r="J669" s="54">
        <v>233491</v>
      </c>
      <c r="K669" s="55" t="s">
        <v>1400</v>
      </c>
      <c r="L669" s="55" t="str">
        <f>VLOOKUP(C669,'[21]Trips&amp;Operators'!$C$1:$E$9999,3,FALSE)</f>
        <v>CUSHING</v>
      </c>
      <c r="M669" s="56" t="s">
        <v>1401</v>
      </c>
      <c r="N669" s="55"/>
      <c r="O669" s="59" t="str">
        <f t="shared" si="10"/>
        <v>OMIT</v>
      </c>
    </row>
    <row r="670" spans="1:15" x14ac:dyDescent="0.25">
      <c r="A670" s="53">
        <v>42502.272557870368</v>
      </c>
      <c r="B670" s="54" t="s">
        <v>1483</v>
      </c>
      <c r="C670" s="54" t="s">
        <v>1967</v>
      </c>
      <c r="D670" s="54" t="s">
        <v>1390</v>
      </c>
      <c r="E670" s="54" t="s">
        <v>1438</v>
      </c>
      <c r="F670" s="54">
        <v>0</v>
      </c>
      <c r="G670" s="54">
        <v>5</v>
      </c>
      <c r="H670" s="54">
        <v>110</v>
      </c>
      <c r="I670" s="54" t="s">
        <v>1439</v>
      </c>
      <c r="J670" s="54">
        <v>1</v>
      </c>
      <c r="K670" s="55" t="s">
        <v>1393</v>
      </c>
      <c r="L670" s="55" t="str">
        <f>VLOOKUP(C670,'[21]Trips&amp;Operators'!$C$1:$E$9999,3,FALSE)</f>
        <v>CHANDLER</v>
      </c>
      <c r="M670" s="56" t="s">
        <v>1401</v>
      </c>
      <c r="N670" s="55"/>
      <c r="O670" s="59" t="str">
        <f t="shared" si="10"/>
        <v>OMIT</v>
      </c>
    </row>
    <row r="671" spans="1:15" x14ac:dyDescent="0.25">
      <c r="A671" s="53">
        <v>42502.282939814817</v>
      </c>
      <c r="B671" s="54" t="s">
        <v>1506</v>
      </c>
      <c r="C671" s="54" t="s">
        <v>1968</v>
      </c>
      <c r="D671" s="54" t="s">
        <v>1390</v>
      </c>
      <c r="E671" s="54" t="s">
        <v>1438</v>
      </c>
      <c r="F671" s="54">
        <v>0</v>
      </c>
      <c r="G671" s="54">
        <v>43</v>
      </c>
      <c r="H671" s="54">
        <v>156</v>
      </c>
      <c r="I671" s="54" t="s">
        <v>1439</v>
      </c>
      <c r="J671" s="54">
        <v>1</v>
      </c>
      <c r="K671" s="55" t="s">
        <v>1393</v>
      </c>
      <c r="L671" s="55" t="str">
        <f>VLOOKUP(C671,'[21]Trips&amp;Operators'!$C$1:$E$9999,3,FALSE)</f>
        <v>LEVIN</v>
      </c>
      <c r="M671" s="56" t="s">
        <v>1401</v>
      </c>
      <c r="N671" s="55"/>
      <c r="O671" s="59" t="str">
        <f t="shared" si="10"/>
        <v>KEEP</v>
      </c>
    </row>
    <row r="672" spans="1:15" x14ac:dyDescent="0.25">
      <c r="A672" s="53">
        <v>42502.315069444441</v>
      </c>
      <c r="B672" s="54" t="s">
        <v>1408</v>
      </c>
      <c r="C672" s="54" t="s">
        <v>1969</v>
      </c>
      <c r="D672" s="54" t="s">
        <v>1390</v>
      </c>
      <c r="E672" s="54" t="s">
        <v>1438</v>
      </c>
      <c r="F672" s="54">
        <v>0</v>
      </c>
      <c r="G672" s="54">
        <v>2</v>
      </c>
      <c r="H672" s="54">
        <v>127</v>
      </c>
      <c r="I672" s="54" t="s">
        <v>1439</v>
      </c>
      <c r="J672" s="54">
        <v>1</v>
      </c>
      <c r="K672" s="55" t="s">
        <v>1393</v>
      </c>
      <c r="L672" s="55" t="str">
        <f>VLOOKUP(C672,'[21]Trips&amp;Operators'!$C$1:$E$9999,3,FALSE)</f>
        <v>NEWELL</v>
      </c>
      <c r="M672" s="56" t="s">
        <v>1401</v>
      </c>
      <c r="N672" s="55"/>
      <c r="O672" s="59" t="str">
        <f t="shared" si="10"/>
        <v>OMIT</v>
      </c>
    </row>
    <row r="673" spans="1:15" x14ac:dyDescent="0.25">
      <c r="A673" s="53">
        <v>42502.316747685189</v>
      </c>
      <c r="B673" s="54" t="s">
        <v>1474</v>
      </c>
      <c r="C673" s="54" t="s">
        <v>1970</v>
      </c>
      <c r="D673" s="54" t="s">
        <v>1390</v>
      </c>
      <c r="E673" s="54" t="s">
        <v>1438</v>
      </c>
      <c r="F673" s="54">
        <v>0</v>
      </c>
      <c r="G673" s="54">
        <v>8</v>
      </c>
      <c r="H673" s="54">
        <v>233344</v>
      </c>
      <c r="I673" s="54" t="s">
        <v>1439</v>
      </c>
      <c r="J673" s="54">
        <v>233491</v>
      </c>
      <c r="K673" s="55" t="s">
        <v>1400</v>
      </c>
      <c r="L673" s="55" t="str">
        <f>VLOOKUP(C673,'[21]Trips&amp;Operators'!$C$1:$E$9999,3,FALSE)</f>
        <v>LEVIN</v>
      </c>
      <c r="M673" s="56" t="s">
        <v>1401</v>
      </c>
      <c r="N673" s="55"/>
      <c r="O673" s="59" t="str">
        <f t="shared" si="10"/>
        <v>OMIT</v>
      </c>
    </row>
    <row r="674" spans="1:15" x14ac:dyDescent="0.25">
      <c r="A674" s="53">
        <v>42502.451412037037</v>
      </c>
      <c r="B674" s="54" t="s">
        <v>1425</v>
      </c>
      <c r="C674" s="54" t="s">
        <v>1957</v>
      </c>
      <c r="D674" s="54" t="s">
        <v>1390</v>
      </c>
      <c r="E674" s="54" t="s">
        <v>1438</v>
      </c>
      <c r="F674" s="54">
        <v>0</v>
      </c>
      <c r="G674" s="54">
        <v>9</v>
      </c>
      <c r="H674" s="54">
        <v>116</v>
      </c>
      <c r="I674" s="54" t="s">
        <v>1439</v>
      </c>
      <c r="J674" s="54">
        <v>1</v>
      </c>
      <c r="K674" s="55" t="s">
        <v>1393</v>
      </c>
      <c r="L674" s="55" t="str">
        <f>VLOOKUP(C674,'[21]Trips&amp;Operators'!$C$1:$E$9999,3,FALSE)</f>
        <v>MALAVE</v>
      </c>
      <c r="M674" s="56" t="s">
        <v>1401</v>
      </c>
      <c r="N674" s="55"/>
      <c r="O674" s="59" t="str">
        <f t="shared" si="10"/>
        <v>OMIT</v>
      </c>
    </row>
    <row r="675" spans="1:15" x14ac:dyDescent="0.25">
      <c r="A675" s="53">
        <v>42502.482951388891</v>
      </c>
      <c r="B675" s="54" t="s">
        <v>1785</v>
      </c>
      <c r="C675" s="54" t="s">
        <v>1971</v>
      </c>
      <c r="D675" s="54" t="s">
        <v>1390</v>
      </c>
      <c r="E675" s="54" t="s">
        <v>1438</v>
      </c>
      <c r="F675" s="54">
        <v>0</v>
      </c>
      <c r="G675" s="54">
        <v>7</v>
      </c>
      <c r="H675" s="54">
        <v>233347</v>
      </c>
      <c r="I675" s="54" t="s">
        <v>1439</v>
      </c>
      <c r="J675" s="54">
        <v>233491</v>
      </c>
      <c r="K675" s="55" t="s">
        <v>1400</v>
      </c>
      <c r="L675" s="55" t="str">
        <f>VLOOKUP(C675,'[21]Trips&amp;Operators'!$C$1:$E$9999,3,FALSE)</f>
        <v>MALAVE</v>
      </c>
      <c r="M675" s="56" t="s">
        <v>1401</v>
      </c>
      <c r="N675" s="55"/>
      <c r="O675" s="59" t="str">
        <f t="shared" si="10"/>
        <v>OMIT</v>
      </c>
    </row>
    <row r="676" spans="1:15" x14ac:dyDescent="0.25">
      <c r="A676" s="53">
        <v>42502.50204861111</v>
      </c>
      <c r="B676" s="54" t="s">
        <v>1483</v>
      </c>
      <c r="C676" s="54" t="s">
        <v>1972</v>
      </c>
      <c r="D676" s="54" t="s">
        <v>1390</v>
      </c>
      <c r="E676" s="54" t="s">
        <v>1438</v>
      </c>
      <c r="F676" s="54">
        <v>0</v>
      </c>
      <c r="G676" s="54">
        <v>4</v>
      </c>
      <c r="H676" s="54">
        <v>121</v>
      </c>
      <c r="I676" s="54" t="s">
        <v>1439</v>
      </c>
      <c r="J676" s="54">
        <v>1</v>
      </c>
      <c r="K676" s="55" t="s">
        <v>1393</v>
      </c>
      <c r="L676" s="55" t="str">
        <f>VLOOKUP(C676,'[21]Trips&amp;Operators'!$C$1:$E$9999,3,FALSE)</f>
        <v>CHANDLER</v>
      </c>
      <c r="M676" s="56" t="s">
        <v>1401</v>
      </c>
      <c r="N676" s="55"/>
      <c r="O676" s="59" t="str">
        <f t="shared" si="10"/>
        <v>OMIT</v>
      </c>
    </row>
    <row r="677" spans="1:15" x14ac:dyDescent="0.25">
      <c r="A677" s="53">
        <v>42502.523182870369</v>
      </c>
      <c r="B677" s="54" t="s">
        <v>1425</v>
      </c>
      <c r="C677" s="54" t="s">
        <v>1951</v>
      </c>
      <c r="D677" s="54" t="s">
        <v>1390</v>
      </c>
      <c r="E677" s="54" t="s">
        <v>1438</v>
      </c>
      <c r="F677" s="54">
        <v>0</v>
      </c>
      <c r="G677" s="54">
        <v>6</v>
      </c>
      <c r="H677" s="54">
        <v>129</v>
      </c>
      <c r="I677" s="54" t="s">
        <v>1439</v>
      </c>
      <c r="J677" s="54">
        <v>1</v>
      </c>
      <c r="K677" s="55" t="s">
        <v>1393</v>
      </c>
      <c r="L677" s="55" t="str">
        <f>VLOOKUP(C677,'[21]Trips&amp;Operators'!$C$1:$E$9999,3,FALSE)</f>
        <v>MALAVE</v>
      </c>
      <c r="M677" s="56" t="s">
        <v>1401</v>
      </c>
      <c r="N677" s="55"/>
      <c r="O677" s="59" t="str">
        <f t="shared" si="10"/>
        <v>OMIT</v>
      </c>
    </row>
    <row r="678" spans="1:15" x14ac:dyDescent="0.25">
      <c r="A678" s="53">
        <v>42502.534699074073</v>
      </c>
      <c r="B678" s="54" t="s">
        <v>1478</v>
      </c>
      <c r="C678" s="54" t="s">
        <v>1973</v>
      </c>
      <c r="D678" s="54" t="s">
        <v>1390</v>
      </c>
      <c r="E678" s="54" t="s">
        <v>1438</v>
      </c>
      <c r="F678" s="54">
        <v>0</v>
      </c>
      <c r="G678" s="54">
        <v>8</v>
      </c>
      <c r="H678" s="54">
        <v>233334</v>
      </c>
      <c r="I678" s="54" t="s">
        <v>1439</v>
      </c>
      <c r="J678" s="54">
        <v>233491</v>
      </c>
      <c r="K678" s="55" t="s">
        <v>1400</v>
      </c>
      <c r="L678" s="55" t="str">
        <f>VLOOKUP(C678,'[21]Trips&amp;Operators'!$C$1:$E$9999,3,FALSE)</f>
        <v>ADANE</v>
      </c>
      <c r="M678" s="56" t="s">
        <v>1401</v>
      </c>
      <c r="N678" s="55"/>
      <c r="O678" s="59" t="str">
        <f t="shared" si="10"/>
        <v>OMIT</v>
      </c>
    </row>
    <row r="679" spans="1:15" x14ac:dyDescent="0.25">
      <c r="A679" s="53">
        <v>42502.543900462966</v>
      </c>
      <c r="B679" s="54" t="s">
        <v>1408</v>
      </c>
      <c r="C679" s="54" t="s">
        <v>1974</v>
      </c>
      <c r="D679" s="54" t="s">
        <v>1390</v>
      </c>
      <c r="E679" s="54" t="s">
        <v>1438</v>
      </c>
      <c r="F679" s="54">
        <v>0</v>
      </c>
      <c r="G679" s="54">
        <v>5</v>
      </c>
      <c r="H679" s="54">
        <v>127</v>
      </c>
      <c r="I679" s="54" t="s">
        <v>1439</v>
      </c>
      <c r="J679" s="54">
        <v>1</v>
      </c>
      <c r="K679" s="55" t="s">
        <v>1393</v>
      </c>
      <c r="L679" s="55" t="str">
        <f>VLOOKUP(C679,'[21]Trips&amp;Operators'!$C$1:$E$9999,3,FALSE)</f>
        <v>NEWELL</v>
      </c>
      <c r="M679" s="56" t="s">
        <v>1401</v>
      </c>
      <c r="N679" s="55"/>
      <c r="O679" s="59" t="str">
        <f t="shared" si="10"/>
        <v>OMIT</v>
      </c>
    </row>
    <row r="680" spans="1:15" x14ac:dyDescent="0.25">
      <c r="A680" s="53">
        <v>42502.525138888886</v>
      </c>
      <c r="B680" s="54" t="s">
        <v>1478</v>
      </c>
      <c r="C680" s="54" t="s">
        <v>1975</v>
      </c>
      <c r="D680" s="54" t="s">
        <v>1390</v>
      </c>
      <c r="E680" s="54" t="s">
        <v>1438</v>
      </c>
      <c r="F680" s="54">
        <v>0</v>
      </c>
      <c r="G680" s="54">
        <v>7</v>
      </c>
      <c r="H680" s="54">
        <v>233334</v>
      </c>
      <c r="I680" s="54" t="s">
        <v>1439</v>
      </c>
      <c r="J680" s="54">
        <v>233491</v>
      </c>
      <c r="K680" s="55" t="s">
        <v>1400</v>
      </c>
      <c r="L680" s="55" t="str">
        <f>VLOOKUP(C680,'[21]Trips&amp;Operators'!$C$1:$E$9999,3,FALSE)</f>
        <v>ADANE</v>
      </c>
      <c r="M680" s="56" t="s">
        <v>1401</v>
      </c>
      <c r="N680" s="55"/>
      <c r="O680" s="59" t="str">
        <f t="shared" si="10"/>
        <v>OMIT</v>
      </c>
    </row>
    <row r="681" spans="1:15" x14ac:dyDescent="0.25">
      <c r="A681" s="53">
        <v>42502.564502314817</v>
      </c>
      <c r="B681" s="54" t="s">
        <v>1483</v>
      </c>
      <c r="C681" s="54" t="s">
        <v>1976</v>
      </c>
      <c r="D681" s="54" t="s">
        <v>1390</v>
      </c>
      <c r="E681" s="54" t="s">
        <v>1438</v>
      </c>
      <c r="F681" s="54">
        <v>0</v>
      </c>
      <c r="G681" s="54">
        <v>37</v>
      </c>
      <c r="H681" s="54">
        <v>116</v>
      </c>
      <c r="I681" s="54" t="s">
        <v>1439</v>
      </c>
      <c r="J681" s="54">
        <v>1</v>
      </c>
      <c r="K681" s="55" t="s">
        <v>1393</v>
      </c>
      <c r="L681" s="55" t="str">
        <f>VLOOKUP(C681,'[21]Trips&amp;Operators'!$C$1:$E$9999,3,FALSE)</f>
        <v>ADANE</v>
      </c>
      <c r="M681" s="56" t="s">
        <v>1401</v>
      </c>
      <c r="N681" s="55"/>
      <c r="O681" s="59" t="str">
        <f t="shared" si="10"/>
        <v>KEEP</v>
      </c>
    </row>
    <row r="682" spans="1:15" x14ac:dyDescent="0.25">
      <c r="A682" s="53">
        <v>42502.567314814813</v>
      </c>
      <c r="B682" s="54" t="s">
        <v>1432</v>
      </c>
      <c r="C682" s="54" t="s">
        <v>1977</v>
      </c>
      <c r="D682" s="54" t="s">
        <v>1390</v>
      </c>
      <c r="E682" s="54" t="s">
        <v>1438</v>
      </c>
      <c r="F682" s="54">
        <v>0</v>
      </c>
      <c r="G682" s="54">
        <v>71</v>
      </c>
      <c r="H682" s="54">
        <v>233230</v>
      </c>
      <c r="I682" s="54" t="s">
        <v>1439</v>
      </c>
      <c r="J682" s="54">
        <v>233491</v>
      </c>
      <c r="K682" s="55" t="s">
        <v>1400</v>
      </c>
      <c r="L682" s="55" t="str">
        <f>VLOOKUP(C682,'[21]Trips&amp;Operators'!$C$1:$E$9999,3,FALSE)</f>
        <v>SPECTOR</v>
      </c>
      <c r="M682" s="56" t="s">
        <v>1401</v>
      </c>
      <c r="N682" s="55"/>
      <c r="O682" s="59" t="str">
        <f t="shared" si="10"/>
        <v>KEEP</v>
      </c>
    </row>
    <row r="683" spans="1:15" x14ac:dyDescent="0.25">
      <c r="A683" s="53">
        <v>42502.605833333335</v>
      </c>
      <c r="B683" s="54" t="s">
        <v>1408</v>
      </c>
      <c r="C683" s="54" t="s">
        <v>1978</v>
      </c>
      <c r="D683" s="54" t="s">
        <v>1390</v>
      </c>
      <c r="E683" s="54" t="s">
        <v>1438</v>
      </c>
      <c r="F683" s="54">
        <v>0</v>
      </c>
      <c r="G683" s="54">
        <v>61</v>
      </c>
      <c r="H683" s="54">
        <v>238</v>
      </c>
      <c r="I683" s="54" t="s">
        <v>1439</v>
      </c>
      <c r="J683" s="54">
        <v>1</v>
      </c>
      <c r="K683" s="55" t="s">
        <v>1393</v>
      </c>
      <c r="L683" s="55" t="str">
        <f>VLOOKUP(C683,'[21]Trips&amp;Operators'!$C$1:$E$9999,3,FALSE)</f>
        <v>SPECTOR</v>
      </c>
      <c r="M683" s="56" t="s">
        <v>1401</v>
      </c>
      <c r="N683" s="55"/>
      <c r="O683" s="59" t="str">
        <f t="shared" si="10"/>
        <v>KEEP</v>
      </c>
    </row>
    <row r="684" spans="1:15" x14ac:dyDescent="0.25">
      <c r="A684" s="53">
        <v>42502.609826388885</v>
      </c>
      <c r="B684" s="54" t="s">
        <v>1474</v>
      </c>
      <c r="C684" s="54" t="s">
        <v>1979</v>
      </c>
      <c r="D684" s="54" t="s">
        <v>1390</v>
      </c>
      <c r="E684" s="54" t="s">
        <v>1438</v>
      </c>
      <c r="F684" s="54">
        <v>0</v>
      </c>
      <c r="G684" s="54">
        <v>3</v>
      </c>
      <c r="H684" s="54">
        <v>233336</v>
      </c>
      <c r="I684" s="54" t="s">
        <v>1439</v>
      </c>
      <c r="J684" s="54">
        <v>233491</v>
      </c>
      <c r="K684" s="55" t="s">
        <v>1400</v>
      </c>
      <c r="L684" s="55" t="str">
        <f>VLOOKUP(C684,'[21]Trips&amp;Operators'!$C$1:$E$9999,3,FALSE)</f>
        <v>YOUNG</v>
      </c>
      <c r="M684" s="56" t="s">
        <v>1401</v>
      </c>
      <c r="N684" s="55"/>
      <c r="O684" s="59" t="str">
        <f t="shared" si="10"/>
        <v>OMIT</v>
      </c>
    </row>
    <row r="685" spans="1:15" x14ac:dyDescent="0.25">
      <c r="A685" s="53">
        <v>42502.641886574071</v>
      </c>
      <c r="B685" s="54" t="s">
        <v>1483</v>
      </c>
      <c r="C685" s="54" t="s">
        <v>1980</v>
      </c>
      <c r="D685" s="54" t="s">
        <v>1390</v>
      </c>
      <c r="E685" s="54" t="s">
        <v>1438</v>
      </c>
      <c r="F685" s="54">
        <v>0</v>
      </c>
      <c r="G685" s="54">
        <v>4</v>
      </c>
      <c r="H685" s="54">
        <v>119</v>
      </c>
      <c r="I685" s="54" t="s">
        <v>1439</v>
      </c>
      <c r="J685" s="54">
        <v>1</v>
      </c>
      <c r="K685" s="55" t="s">
        <v>1393</v>
      </c>
      <c r="L685" s="55" t="str">
        <f>VLOOKUP(C685,'[21]Trips&amp;Operators'!$C$1:$E$9999,3,FALSE)</f>
        <v>ADANE</v>
      </c>
      <c r="M685" s="56" t="s">
        <v>1401</v>
      </c>
      <c r="N685" s="55"/>
      <c r="O685" s="59" t="str">
        <f t="shared" si="10"/>
        <v>OMIT</v>
      </c>
    </row>
    <row r="686" spans="1:15" x14ac:dyDescent="0.25">
      <c r="A686" s="53">
        <v>42502.689236111109</v>
      </c>
      <c r="B686" s="54" t="s">
        <v>1506</v>
      </c>
      <c r="C686" s="54" t="s">
        <v>1953</v>
      </c>
      <c r="D686" s="54" t="s">
        <v>1390</v>
      </c>
      <c r="E686" s="54" t="s">
        <v>1438</v>
      </c>
      <c r="F686" s="54">
        <v>0</v>
      </c>
      <c r="G686" s="54">
        <v>84</v>
      </c>
      <c r="H686" s="54">
        <v>233163</v>
      </c>
      <c r="I686" s="54" t="s">
        <v>1439</v>
      </c>
      <c r="J686" s="54">
        <v>233491</v>
      </c>
      <c r="K686" s="55" t="s">
        <v>1400</v>
      </c>
      <c r="L686" s="55" t="str">
        <f>VLOOKUP(C686,'[21]Trips&amp;Operators'!$C$1:$E$9999,3,FALSE)</f>
        <v>YOUNG</v>
      </c>
      <c r="M686" s="56" t="s">
        <v>1401</v>
      </c>
      <c r="N686" s="55"/>
      <c r="O686" s="59" t="str">
        <f t="shared" si="10"/>
        <v>KEEP</v>
      </c>
    </row>
    <row r="687" spans="1:15" x14ac:dyDescent="0.25">
      <c r="A687" s="53">
        <v>42502.730196759258</v>
      </c>
      <c r="B687" s="54" t="s">
        <v>1506</v>
      </c>
      <c r="C687" s="54" t="s">
        <v>1981</v>
      </c>
      <c r="D687" s="54" t="s">
        <v>1390</v>
      </c>
      <c r="E687" s="54" t="s">
        <v>1438</v>
      </c>
      <c r="F687" s="54">
        <v>0</v>
      </c>
      <c r="G687" s="54">
        <v>62</v>
      </c>
      <c r="H687" s="54">
        <v>1092</v>
      </c>
      <c r="I687" s="54" t="s">
        <v>1439</v>
      </c>
      <c r="J687" s="54">
        <v>839</v>
      </c>
      <c r="K687" s="55" t="s">
        <v>1393</v>
      </c>
      <c r="L687" s="55" t="str">
        <f>VLOOKUP(C687,'[21]Trips&amp;Operators'!$C$1:$E$9999,3,FALSE)</f>
        <v>YOUNG</v>
      </c>
      <c r="M687" s="56" t="s">
        <v>1401</v>
      </c>
      <c r="N687" s="55"/>
      <c r="O687" s="59" t="str">
        <f t="shared" si="10"/>
        <v>KEEP</v>
      </c>
    </row>
    <row r="688" spans="1:15" x14ac:dyDescent="0.25">
      <c r="A688" s="53">
        <v>42502.751469907409</v>
      </c>
      <c r="B688" s="54" t="s">
        <v>1478</v>
      </c>
      <c r="C688" s="54" t="s">
        <v>1982</v>
      </c>
      <c r="D688" s="54" t="s">
        <v>1390</v>
      </c>
      <c r="E688" s="54" t="s">
        <v>1438</v>
      </c>
      <c r="F688" s="54">
        <v>0</v>
      </c>
      <c r="G688" s="54">
        <v>6</v>
      </c>
      <c r="H688" s="54">
        <v>233320</v>
      </c>
      <c r="I688" s="54" t="s">
        <v>1439</v>
      </c>
      <c r="J688" s="54">
        <v>233491</v>
      </c>
      <c r="K688" s="55" t="s">
        <v>1400</v>
      </c>
      <c r="L688" s="55" t="str">
        <f>VLOOKUP(C688,'[21]Trips&amp;Operators'!$C$1:$E$9999,3,FALSE)</f>
        <v>REBOLETTI</v>
      </c>
      <c r="M688" s="56" t="s">
        <v>1401</v>
      </c>
      <c r="N688" s="55"/>
      <c r="O688" s="59" t="str">
        <f t="shared" si="10"/>
        <v>OMIT</v>
      </c>
    </row>
    <row r="689" spans="1:15" x14ac:dyDescent="0.25">
      <c r="A689" s="53">
        <v>42502.777650462966</v>
      </c>
      <c r="B689" s="54" t="s">
        <v>1396</v>
      </c>
      <c r="C689" s="54" t="s">
        <v>150</v>
      </c>
      <c r="D689" s="54" t="s">
        <v>1390</v>
      </c>
      <c r="E689" s="54" t="s">
        <v>1438</v>
      </c>
      <c r="F689" s="54">
        <v>0</v>
      </c>
      <c r="G689" s="54">
        <v>82</v>
      </c>
      <c r="H689" s="54">
        <v>233189</v>
      </c>
      <c r="I689" s="54" t="s">
        <v>1439</v>
      </c>
      <c r="J689" s="54">
        <v>233491</v>
      </c>
      <c r="K689" s="55" t="s">
        <v>1400</v>
      </c>
      <c r="L689" s="55" t="str">
        <f>VLOOKUP(C689,'[21]Trips&amp;Operators'!$C$1:$E$9999,3,FALSE)</f>
        <v>BARTLETT</v>
      </c>
      <c r="M689" s="56" t="s">
        <v>1401</v>
      </c>
      <c r="N689" s="55"/>
      <c r="O689" s="59" t="str">
        <f t="shared" si="10"/>
        <v>KEEP</v>
      </c>
    </row>
    <row r="690" spans="1:15" x14ac:dyDescent="0.25">
      <c r="A690" s="53">
        <v>42502.786759259259</v>
      </c>
      <c r="B690" s="54" t="s">
        <v>1432</v>
      </c>
      <c r="C690" s="54" t="s">
        <v>1983</v>
      </c>
      <c r="D690" s="54" t="s">
        <v>1390</v>
      </c>
      <c r="E690" s="54" t="s">
        <v>1438</v>
      </c>
      <c r="F690" s="54">
        <v>0</v>
      </c>
      <c r="G690" s="54">
        <v>7</v>
      </c>
      <c r="H690" s="54">
        <v>233322</v>
      </c>
      <c r="I690" s="54" t="s">
        <v>1439</v>
      </c>
      <c r="J690" s="54">
        <v>233491</v>
      </c>
      <c r="K690" s="55" t="s">
        <v>1400</v>
      </c>
      <c r="L690" s="55" t="str">
        <f>VLOOKUP(C690,'[21]Trips&amp;Operators'!$C$1:$E$9999,3,FALSE)</f>
        <v>BRUDER</v>
      </c>
      <c r="M690" s="56" t="s">
        <v>1401</v>
      </c>
      <c r="N690" s="55"/>
      <c r="O690" s="59" t="str">
        <f t="shared" si="10"/>
        <v>OMIT</v>
      </c>
    </row>
    <row r="691" spans="1:15" x14ac:dyDescent="0.25">
      <c r="A691" s="53">
        <v>42502.815046296295</v>
      </c>
      <c r="B691" s="54" t="s">
        <v>1453</v>
      </c>
      <c r="C691" s="54" t="s">
        <v>1984</v>
      </c>
      <c r="D691" s="54" t="s">
        <v>1390</v>
      </c>
      <c r="E691" s="54" t="s">
        <v>1438</v>
      </c>
      <c r="F691" s="54">
        <v>0</v>
      </c>
      <c r="G691" s="54">
        <v>5</v>
      </c>
      <c r="H691" s="54">
        <v>896</v>
      </c>
      <c r="I691" s="54" t="s">
        <v>1439</v>
      </c>
      <c r="J691" s="54">
        <v>839</v>
      </c>
      <c r="K691" s="55" t="s">
        <v>1393</v>
      </c>
      <c r="L691" s="55" t="str">
        <f>VLOOKUP(C691,'[21]Trips&amp;Operators'!$C$1:$E$9999,3,FALSE)</f>
        <v>BARTLETT</v>
      </c>
      <c r="M691" s="56" t="s">
        <v>1401</v>
      </c>
      <c r="N691" s="55"/>
      <c r="O691" s="59" t="str">
        <f t="shared" si="10"/>
        <v>OMIT</v>
      </c>
    </row>
    <row r="692" spans="1:15" x14ac:dyDescent="0.25">
      <c r="A692" s="53">
        <v>42502.856203703705</v>
      </c>
      <c r="B692" s="54" t="s">
        <v>1483</v>
      </c>
      <c r="C692" s="54" t="s">
        <v>1071</v>
      </c>
      <c r="D692" s="54" t="s">
        <v>1390</v>
      </c>
      <c r="E692" s="54" t="s">
        <v>1438</v>
      </c>
      <c r="F692" s="54">
        <v>0</v>
      </c>
      <c r="G692" s="54">
        <v>9</v>
      </c>
      <c r="H692" s="54">
        <v>134</v>
      </c>
      <c r="I692" s="54" t="s">
        <v>1439</v>
      </c>
      <c r="J692" s="54">
        <v>1</v>
      </c>
      <c r="K692" s="55" t="s">
        <v>1393</v>
      </c>
      <c r="L692" s="55" t="str">
        <f>VLOOKUP(C692,'[21]Trips&amp;Operators'!$C$1:$E$9999,3,FALSE)</f>
        <v>REBOLETTI</v>
      </c>
      <c r="M692" s="56" t="s">
        <v>1401</v>
      </c>
      <c r="N692" s="55"/>
      <c r="O692" s="59" t="str">
        <f t="shared" si="10"/>
        <v>OMIT</v>
      </c>
    </row>
    <row r="693" spans="1:15" x14ac:dyDescent="0.25">
      <c r="A693" s="53">
        <v>42502.879618055558</v>
      </c>
      <c r="B693" s="54" t="s">
        <v>1428</v>
      </c>
      <c r="C693" s="54" t="s">
        <v>1985</v>
      </c>
      <c r="D693" s="54" t="s">
        <v>1390</v>
      </c>
      <c r="E693" s="54" t="s">
        <v>1438</v>
      </c>
      <c r="F693" s="54">
        <v>0</v>
      </c>
      <c r="G693" s="54">
        <v>9</v>
      </c>
      <c r="H693" s="54">
        <v>233324</v>
      </c>
      <c r="I693" s="54" t="s">
        <v>1439</v>
      </c>
      <c r="J693" s="54">
        <v>233491</v>
      </c>
      <c r="K693" s="55" t="s">
        <v>1400</v>
      </c>
      <c r="L693" s="55" t="str">
        <f>VLOOKUP(C693,'[21]Trips&amp;Operators'!$C$1:$E$9999,3,FALSE)</f>
        <v>DE LA ROSA</v>
      </c>
      <c r="M693" s="56" t="s">
        <v>1401</v>
      </c>
      <c r="N693" s="55"/>
      <c r="O693" s="59" t="str">
        <f t="shared" si="10"/>
        <v>OMIT</v>
      </c>
    </row>
    <row r="694" spans="1:15" x14ac:dyDescent="0.25">
      <c r="A694" s="53">
        <v>42502.898518518516</v>
      </c>
      <c r="B694" s="54" t="s">
        <v>1408</v>
      </c>
      <c r="C694" s="54" t="s">
        <v>1986</v>
      </c>
      <c r="D694" s="54" t="s">
        <v>1390</v>
      </c>
      <c r="E694" s="54" t="s">
        <v>1438</v>
      </c>
      <c r="F694" s="54">
        <v>0</v>
      </c>
      <c r="G694" s="54">
        <v>8</v>
      </c>
      <c r="H694" s="54">
        <v>116</v>
      </c>
      <c r="I694" s="54" t="s">
        <v>1439</v>
      </c>
      <c r="J694" s="54">
        <v>1</v>
      </c>
      <c r="K694" s="55" t="s">
        <v>1393</v>
      </c>
      <c r="L694" s="55" t="str">
        <f>VLOOKUP(C694,'[21]Trips&amp;Operators'!$C$1:$E$9999,3,FALSE)</f>
        <v>BRUDER</v>
      </c>
      <c r="M694" s="56" t="s">
        <v>1401</v>
      </c>
      <c r="N694" s="55"/>
      <c r="O694" s="59" t="str">
        <f t="shared" si="10"/>
        <v>OMIT</v>
      </c>
    </row>
    <row r="695" spans="1:15" x14ac:dyDescent="0.25">
      <c r="A695" s="53">
        <v>42502.941504629627</v>
      </c>
      <c r="B695" s="54" t="s">
        <v>1432</v>
      </c>
      <c r="C695" s="54" t="s">
        <v>1987</v>
      </c>
      <c r="D695" s="54" t="s">
        <v>1390</v>
      </c>
      <c r="E695" s="54" t="s">
        <v>1438</v>
      </c>
      <c r="F695" s="54">
        <v>0</v>
      </c>
      <c r="G695" s="54">
        <v>6</v>
      </c>
      <c r="H695" s="54">
        <v>233346</v>
      </c>
      <c r="I695" s="54" t="s">
        <v>1439</v>
      </c>
      <c r="J695" s="54">
        <v>233491</v>
      </c>
      <c r="K695" s="55" t="s">
        <v>1400</v>
      </c>
      <c r="L695" s="55" t="str">
        <f>VLOOKUP(C695,'[21]Trips&amp;Operators'!$C$1:$E$9999,3,FALSE)</f>
        <v>BRUDER</v>
      </c>
      <c r="M695" s="56" t="s">
        <v>1401</v>
      </c>
      <c r="N695" s="55"/>
      <c r="O695" s="59" t="str">
        <f t="shared" si="10"/>
        <v>OMIT</v>
      </c>
    </row>
    <row r="696" spans="1:15" x14ac:dyDescent="0.25">
      <c r="A696" s="53">
        <v>42502.982106481482</v>
      </c>
      <c r="B696" s="54" t="s">
        <v>1408</v>
      </c>
      <c r="C696" s="54" t="s">
        <v>1988</v>
      </c>
      <c r="D696" s="54" t="s">
        <v>1390</v>
      </c>
      <c r="E696" s="54" t="s">
        <v>1438</v>
      </c>
      <c r="F696" s="54">
        <v>0</v>
      </c>
      <c r="G696" s="54">
        <v>8</v>
      </c>
      <c r="H696" s="54">
        <v>105</v>
      </c>
      <c r="I696" s="54" t="s">
        <v>1439</v>
      </c>
      <c r="J696" s="54">
        <v>1</v>
      </c>
      <c r="K696" s="55" t="s">
        <v>1393</v>
      </c>
      <c r="L696" s="55" t="str">
        <f>VLOOKUP(C696,'[21]Trips&amp;Operators'!$C$1:$E$9999,3,FALSE)</f>
        <v>BRUDER</v>
      </c>
      <c r="M696" s="56" t="s">
        <v>1401</v>
      </c>
      <c r="N696" s="55"/>
      <c r="O696" s="59" t="str">
        <f t="shared" si="10"/>
        <v>OMIT</v>
      </c>
    </row>
    <row r="697" spans="1:15" x14ac:dyDescent="0.25">
      <c r="A697" s="53">
        <v>42503.128182870372</v>
      </c>
      <c r="B697" s="54" t="s">
        <v>1425</v>
      </c>
      <c r="C697" s="54" t="s">
        <v>1989</v>
      </c>
      <c r="D697" s="54" t="s">
        <v>1390</v>
      </c>
      <c r="E697" s="54" t="s">
        <v>1438</v>
      </c>
      <c r="F697" s="54">
        <v>0</v>
      </c>
      <c r="G697" s="54">
        <v>6</v>
      </c>
      <c r="H697" s="54">
        <v>143</v>
      </c>
      <c r="I697" s="54" t="s">
        <v>1439</v>
      </c>
      <c r="J697" s="54">
        <v>1</v>
      </c>
      <c r="K697" s="55" t="s">
        <v>1393</v>
      </c>
      <c r="L697" s="55" t="str">
        <f>VLOOKUP(C697,'[21]Trips&amp;Operators'!$C$1:$E$9999,3,FALSE)</f>
        <v>STRICKLAND</v>
      </c>
      <c r="M697" s="56" t="s">
        <v>1401</v>
      </c>
      <c r="N697" s="55"/>
      <c r="O697" s="59" t="str">
        <f t="shared" si="10"/>
        <v>OMIT</v>
      </c>
    </row>
    <row r="698" spans="1:15" x14ac:dyDescent="0.25">
      <c r="A698" s="53">
        <v>42503.327696759261</v>
      </c>
      <c r="B698" s="54" t="s">
        <v>1425</v>
      </c>
      <c r="C698" s="54" t="s">
        <v>1990</v>
      </c>
      <c r="D698" s="54" t="s">
        <v>1407</v>
      </c>
      <c r="E698" s="54" t="s">
        <v>1391</v>
      </c>
      <c r="F698" s="54">
        <v>790</v>
      </c>
      <c r="G698" s="54">
        <v>842</v>
      </c>
      <c r="H698" s="54">
        <v>50666</v>
      </c>
      <c r="I698" s="54" t="s">
        <v>1392</v>
      </c>
      <c r="J698" s="54">
        <v>103864</v>
      </c>
      <c r="K698" s="55" t="s">
        <v>1393</v>
      </c>
      <c r="L698" s="55" t="str">
        <f>VLOOKUP(C698,'[22]Trips&amp;Operators'!$C$1:$E$9999,3,FALSE)</f>
        <v>MALAVE</v>
      </c>
      <c r="M698" s="56" t="s">
        <v>1401</v>
      </c>
      <c r="N698" s="55" t="s">
        <v>1991</v>
      </c>
      <c r="O698" s="59" t="str">
        <f t="shared" si="10"/>
        <v>KEEP</v>
      </c>
    </row>
    <row r="699" spans="1:15" x14ac:dyDescent="0.25">
      <c r="A699" s="53">
        <v>42503.616712962961</v>
      </c>
      <c r="B699" s="54" t="s">
        <v>1425</v>
      </c>
      <c r="C699" s="54" t="s">
        <v>1992</v>
      </c>
      <c r="D699" s="54" t="s">
        <v>1407</v>
      </c>
      <c r="E699" s="54" t="s">
        <v>1391</v>
      </c>
      <c r="F699" s="54">
        <v>790</v>
      </c>
      <c r="G699" s="54">
        <v>852</v>
      </c>
      <c r="H699" s="54">
        <v>73247</v>
      </c>
      <c r="I699" s="54" t="s">
        <v>1392</v>
      </c>
      <c r="J699" s="54">
        <v>103864</v>
      </c>
      <c r="K699" s="55" t="s">
        <v>1393</v>
      </c>
      <c r="L699" s="55" t="str">
        <f>VLOOKUP(C699,'[22]Trips&amp;Operators'!$C$1:$E$9999,3,FALSE)</f>
        <v>LOCKLEAR</v>
      </c>
      <c r="M699" s="56" t="s">
        <v>1401</v>
      </c>
      <c r="N699" s="55" t="s">
        <v>1991</v>
      </c>
      <c r="O699" s="59" t="str">
        <f t="shared" si="10"/>
        <v>KEEP</v>
      </c>
    </row>
    <row r="700" spans="1:15" x14ac:dyDescent="0.25">
      <c r="A700" s="53">
        <v>42503.852939814817</v>
      </c>
      <c r="B700" s="54" t="s">
        <v>1823</v>
      </c>
      <c r="C700" s="54" t="s">
        <v>244</v>
      </c>
      <c r="D700" s="54" t="s">
        <v>1390</v>
      </c>
      <c r="E700" s="54" t="s">
        <v>1391</v>
      </c>
      <c r="F700" s="54">
        <v>790</v>
      </c>
      <c r="G700" s="54">
        <v>397</v>
      </c>
      <c r="H700" s="54">
        <v>118075</v>
      </c>
      <c r="I700" s="54" t="s">
        <v>1392</v>
      </c>
      <c r="J700" s="54">
        <v>156300</v>
      </c>
      <c r="K700" s="55" t="s">
        <v>1393</v>
      </c>
      <c r="L700" s="55" t="str">
        <f>VLOOKUP(C700,'[22]Trips&amp;Operators'!$C$1:$E$9999,3,FALSE)</f>
        <v>STRICKLAND</v>
      </c>
      <c r="M700" s="56" t="s">
        <v>1394</v>
      </c>
      <c r="N700" s="55" t="s">
        <v>116</v>
      </c>
      <c r="O700" s="59" t="str">
        <f t="shared" si="10"/>
        <v>KEEP</v>
      </c>
    </row>
    <row r="701" spans="1:15" x14ac:dyDescent="0.25">
      <c r="A701" s="53">
        <v>42503.288206018522</v>
      </c>
      <c r="B701" s="54" t="s">
        <v>1785</v>
      </c>
      <c r="C701" s="54" t="s">
        <v>1993</v>
      </c>
      <c r="D701" s="54" t="s">
        <v>1390</v>
      </c>
      <c r="E701" s="54" t="s">
        <v>1398</v>
      </c>
      <c r="F701" s="54">
        <v>200</v>
      </c>
      <c r="G701" s="54">
        <v>462</v>
      </c>
      <c r="H701" s="54">
        <v>152536</v>
      </c>
      <c r="I701" s="54" t="s">
        <v>1399</v>
      </c>
      <c r="J701" s="54">
        <v>153800</v>
      </c>
      <c r="K701" s="55" t="s">
        <v>1400</v>
      </c>
      <c r="L701" s="55" t="str">
        <f>VLOOKUP(C701,'[22]Trips&amp;Operators'!$C$1:$E$9999,3,FALSE)</f>
        <v>MALAVE</v>
      </c>
      <c r="M701" s="56" t="s">
        <v>1401</v>
      </c>
      <c r="N701" s="55" t="s">
        <v>1402</v>
      </c>
      <c r="O701" s="59" t="str">
        <f t="shared" si="10"/>
        <v>KEEP</v>
      </c>
    </row>
    <row r="702" spans="1:15" x14ac:dyDescent="0.25">
      <c r="A702" s="53">
        <v>42503.516180555554</v>
      </c>
      <c r="B702" s="54" t="s">
        <v>1413</v>
      </c>
      <c r="C702" s="54" t="s">
        <v>1994</v>
      </c>
      <c r="D702" s="54" t="s">
        <v>1390</v>
      </c>
      <c r="E702" s="54" t="s">
        <v>1398</v>
      </c>
      <c r="F702" s="54">
        <v>300</v>
      </c>
      <c r="G702" s="54">
        <v>359</v>
      </c>
      <c r="H702" s="54">
        <v>127540</v>
      </c>
      <c r="I702" s="54" t="s">
        <v>1399</v>
      </c>
      <c r="J702" s="54">
        <v>127562</v>
      </c>
      <c r="K702" s="55" t="s">
        <v>1400</v>
      </c>
      <c r="L702" s="55" t="str">
        <f>VLOOKUP(C702,'[22]Trips&amp;Operators'!$C$1:$E$9999,3,FALSE)</f>
        <v>CANFIELD</v>
      </c>
      <c r="M702" s="56" t="s">
        <v>1401</v>
      </c>
      <c r="N702" s="55" t="s">
        <v>1402</v>
      </c>
      <c r="O702" s="59" t="str">
        <f t="shared" si="10"/>
        <v>KEEP</v>
      </c>
    </row>
    <row r="703" spans="1:15" x14ac:dyDescent="0.25">
      <c r="A703" s="53">
        <v>42503.63653935185</v>
      </c>
      <c r="B703" s="54" t="s">
        <v>1432</v>
      </c>
      <c r="C703" s="54" t="s">
        <v>235</v>
      </c>
      <c r="D703" s="54" t="s">
        <v>1407</v>
      </c>
      <c r="E703" s="54" t="s">
        <v>1422</v>
      </c>
      <c r="F703" s="54">
        <v>0</v>
      </c>
      <c r="G703" s="54">
        <v>348</v>
      </c>
      <c r="H703" s="54">
        <v>51221</v>
      </c>
      <c r="I703" s="54" t="s">
        <v>1423</v>
      </c>
      <c r="J703" s="54">
        <v>50746</v>
      </c>
      <c r="K703" s="55" t="s">
        <v>1400</v>
      </c>
      <c r="L703" s="55" t="str">
        <f>VLOOKUP(C703,'[22]Trips&amp;Operators'!$C$1:$E$9999,3,FALSE)</f>
        <v>STORY</v>
      </c>
      <c r="M703" s="56" t="s">
        <v>1394</v>
      </c>
      <c r="N703" s="55" t="s">
        <v>1995</v>
      </c>
      <c r="O703" s="59" t="str">
        <f t="shared" si="10"/>
        <v>KEEP</v>
      </c>
    </row>
    <row r="704" spans="1:15" x14ac:dyDescent="0.25">
      <c r="A704" s="53">
        <v>42503.671851851854</v>
      </c>
      <c r="B704" s="54" t="s">
        <v>1476</v>
      </c>
      <c r="C704" s="54" t="s">
        <v>233</v>
      </c>
      <c r="D704" s="54" t="s">
        <v>1390</v>
      </c>
      <c r="E704" s="54" t="s">
        <v>1422</v>
      </c>
      <c r="F704" s="54">
        <v>0</v>
      </c>
      <c r="G704" s="54">
        <v>45</v>
      </c>
      <c r="H704" s="54">
        <v>64117</v>
      </c>
      <c r="I704" s="54" t="s">
        <v>1423</v>
      </c>
      <c r="J704" s="54">
        <v>64008</v>
      </c>
      <c r="K704" s="55" t="s">
        <v>1393</v>
      </c>
      <c r="L704" s="55" t="str">
        <f>VLOOKUP(C704,'[22]Trips&amp;Operators'!$C$1:$E$9999,3,FALSE)</f>
        <v>SPECTOR</v>
      </c>
      <c r="M704" s="56" t="s">
        <v>1394</v>
      </c>
      <c r="N704" s="55" t="s">
        <v>1995</v>
      </c>
      <c r="O704" s="59" t="str">
        <f t="shared" si="10"/>
        <v>KEEP</v>
      </c>
    </row>
    <row r="705" spans="1:15" x14ac:dyDescent="0.25">
      <c r="A705" s="53">
        <v>42503.78056712963</v>
      </c>
      <c r="B705" s="54" t="s">
        <v>1823</v>
      </c>
      <c r="C705" s="54" t="s">
        <v>240</v>
      </c>
      <c r="D705" s="54" t="s">
        <v>1390</v>
      </c>
      <c r="E705" s="54" t="s">
        <v>1422</v>
      </c>
      <c r="F705" s="54">
        <v>0</v>
      </c>
      <c r="G705" s="54">
        <v>585</v>
      </c>
      <c r="H705" s="54">
        <v>220566</v>
      </c>
      <c r="I705" s="54" t="s">
        <v>1423</v>
      </c>
      <c r="J705" s="54">
        <v>219875</v>
      </c>
      <c r="K705" s="55" t="s">
        <v>1393</v>
      </c>
      <c r="L705" s="55" t="str">
        <f>VLOOKUP(C705,'[22]Trips&amp;Operators'!$C$1:$E$9999,3,FALSE)</f>
        <v>STRICKLAND</v>
      </c>
      <c r="M705" s="56" t="s">
        <v>1394</v>
      </c>
      <c r="N705" s="55" t="s">
        <v>1996</v>
      </c>
      <c r="O705" s="59" t="str">
        <f t="shared" si="10"/>
        <v>KEEP</v>
      </c>
    </row>
    <row r="706" spans="1:15" x14ac:dyDescent="0.25">
      <c r="A706" s="53">
        <v>42503.780648148146</v>
      </c>
      <c r="B706" s="54" t="s">
        <v>1480</v>
      </c>
      <c r="C706" s="54" t="s">
        <v>1997</v>
      </c>
      <c r="D706" s="54" t="s">
        <v>1390</v>
      </c>
      <c r="E706" s="54" t="s">
        <v>1422</v>
      </c>
      <c r="F706" s="54">
        <v>0</v>
      </c>
      <c r="G706" s="54">
        <v>687</v>
      </c>
      <c r="H706" s="54">
        <v>169274</v>
      </c>
      <c r="I706" s="54" t="s">
        <v>1423</v>
      </c>
      <c r="J706" s="54">
        <v>175383</v>
      </c>
      <c r="K706" s="55" t="s">
        <v>1400</v>
      </c>
      <c r="L706" s="55" t="str">
        <f>VLOOKUP(C706,'[22]Trips&amp;Operators'!$C$1:$E$9999,3,FALSE)</f>
        <v>BRUDER</v>
      </c>
      <c r="M706" s="56" t="s">
        <v>1394</v>
      </c>
      <c r="N706" s="55" t="s">
        <v>1998</v>
      </c>
      <c r="O706" s="59" t="str">
        <f t="shared" si="10"/>
        <v>KEEP</v>
      </c>
    </row>
    <row r="707" spans="1:15" x14ac:dyDescent="0.25">
      <c r="A707" s="53">
        <v>42503.221666666665</v>
      </c>
      <c r="B707" s="54" t="s">
        <v>1451</v>
      </c>
      <c r="C707" s="54" t="s">
        <v>1999</v>
      </c>
      <c r="D707" s="54" t="s">
        <v>1390</v>
      </c>
      <c r="E707" s="54" t="s">
        <v>1434</v>
      </c>
      <c r="F707" s="54">
        <v>0</v>
      </c>
      <c r="G707" s="54">
        <v>617</v>
      </c>
      <c r="H707" s="54">
        <v>99349</v>
      </c>
      <c r="I707" s="54" t="s">
        <v>1435</v>
      </c>
      <c r="J707" s="54">
        <v>103445</v>
      </c>
      <c r="K707" s="55" t="s">
        <v>1400</v>
      </c>
      <c r="L707" s="55" t="str">
        <f>VLOOKUP(C707,'[22]Trips&amp;Operators'!$C$1:$E$9999,3,FALSE)</f>
        <v>YORK</v>
      </c>
      <c r="M707" s="56" t="s">
        <v>1394</v>
      </c>
      <c r="N707" s="55" t="s">
        <v>183</v>
      </c>
      <c r="O707" s="59" t="str">
        <f t="shared" ref="O707:O770" si="11">IF(AND(E707="TRACK WARRANT AUTHORITY",G707&lt;10),"OMIT","KEEP")</f>
        <v>KEEP</v>
      </c>
    </row>
    <row r="708" spans="1:15" x14ac:dyDescent="0.25">
      <c r="A708" s="53">
        <v>42503.16064814815</v>
      </c>
      <c r="B708" s="54" t="s">
        <v>1451</v>
      </c>
      <c r="C708" s="54" t="s">
        <v>225</v>
      </c>
      <c r="D708" s="54" t="s">
        <v>1390</v>
      </c>
      <c r="E708" s="54" t="s">
        <v>1405</v>
      </c>
      <c r="F708" s="54">
        <v>150</v>
      </c>
      <c r="G708" s="54">
        <v>166</v>
      </c>
      <c r="H708" s="54">
        <v>230166</v>
      </c>
      <c r="I708" s="54" t="s">
        <v>1392</v>
      </c>
      <c r="J708" s="54">
        <v>230436</v>
      </c>
      <c r="K708" s="55" t="s">
        <v>1400</v>
      </c>
      <c r="L708" s="55" t="str">
        <f>VLOOKUP(C708,'[22]Trips&amp;Operators'!$C$1:$E$9999,3,FALSE)</f>
        <v>LEDERHAUSE</v>
      </c>
      <c r="M708" s="56" t="s">
        <v>1401</v>
      </c>
      <c r="N708" s="55"/>
      <c r="O708" s="59" t="str">
        <f t="shared" si="11"/>
        <v>KEEP</v>
      </c>
    </row>
    <row r="709" spans="1:15" x14ac:dyDescent="0.25">
      <c r="A709" s="53">
        <v>42503.228229166663</v>
      </c>
      <c r="B709" s="54" t="s">
        <v>1408</v>
      </c>
      <c r="C709" s="54" t="s">
        <v>2000</v>
      </c>
      <c r="D709" s="54" t="s">
        <v>1390</v>
      </c>
      <c r="E709" s="54" t="s">
        <v>1405</v>
      </c>
      <c r="F709" s="54">
        <v>150</v>
      </c>
      <c r="G709" s="54">
        <v>153</v>
      </c>
      <c r="H709" s="54">
        <v>229243</v>
      </c>
      <c r="I709" s="54" t="s">
        <v>1392</v>
      </c>
      <c r="J709" s="54">
        <v>229055</v>
      </c>
      <c r="K709" s="55" t="s">
        <v>1393</v>
      </c>
      <c r="L709" s="55" t="str">
        <f>VLOOKUP(C709,'[22]Trips&amp;Operators'!$C$1:$E$9999,3,FALSE)</f>
        <v>STARKS</v>
      </c>
      <c r="M709" s="56" t="s">
        <v>1401</v>
      </c>
      <c r="N709" s="55"/>
      <c r="O709" s="59" t="str">
        <f t="shared" si="11"/>
        <v>KEEP</v>
      </c>
    </row>
    <row r="710" spans="1:15" x14ac:dyDescent="0.25">
      <c r="A710" s="53">
        <v>42503.315289351849</v>
      </c>
      <c r="B710" s="54" t="s">
        <v>1425</v>
      </c>
      <c r="C710" s="54" t="s">
        <v>1990</v>
      </c>
      <c r="D710" s="54" t="s">
        <v>1407</v>
      </c>
      <c r="E710" s="54" t="s">
        <v>1405</v>
      </c>
      <c r="F710" s="54">
        <v>700</v>
      </c>
      <c r="G710" s="54">
        <v>755</v>
      </c>
      <c r="H710" s="54">
        <v>175344</v>
      </c>
      <c r="I710" s="54" t="s">
        <v>1392</v>
      </c>
      <c r="J710" s="54">
        <v>183829</v>
      </c>
      <c r="K710" s="55" t="s">
        <v>1393</v>
      </c>
      <c r="L710" s="55" t="str">
        <f>VLOOKUP(C710,'[22]Trips&amp;Operators'!$C$1:$E$9999,3,FALSE)</f>
        <v>MALAVE</v>
      </c>
      <c r="M710" s="56" t="s">
        <v>1401</v>
      </c>
      <c r="N710" s="55"/>
      <c r="O710" s="59" t="str">
        <f t="shared" si="11"/>
        <v>KEEP</v>
      </c>
    </row>
    <row r="711" spans="1:15" x14ac:dyDescent="0.25">
      <c r="A711" s="53">
        <v>42503.44976851852</v>
      </c>
      <c r="B711" s="54" t="s">
        <v>1408</v>
      </c>
      <c r="C711" s="54" t="s">
        <v>2001</v>
      </c>
      <c r="D711" s="54" t="s">
        <v>1407</v>
      </c>
      <c r="E711" s="54" t="s">
        <v>1405</v>
      </c>
      <c r="F711" s="54">
        <v>600</v>
      </c>
      <c r="G711" s="54">
        <v>652</v>
      </c>
      <c r="H711" s="54">
        <v>184714</v>
      </c>
      <c r="I711" s="54" t="s">
        <v>1392</v>
      </c>
      <c r="J711" s="54">
        <v>190834</v>
      </c>
      <c r="K711" s="55" t="s">
        <v>1393</v>
      </c>
      <c r="L711" s="55" t="str">
        <f>VLOOKUP(C711,'[22]Trips&amp;Operators'!$C$1:$E$9999,3,FALSE)</f>
        <v>STARKS</v>
      </c>
      <c r="M711" s="56" t="s">
        <v>1401</v>
      </c>
      <c r="N711" s="55"/>
      <c r="O711" s="59" t="str">
        <f t="shared" si="11"/>
        <v>KEEP</v>
      </c>
    </row>
    <row r="712" spans="1:15" x14ac:dyDescent="0.25">
      <c r="A712" s="53">
        <v>42503.477627314816</v>
      </c>
      <c r="B712" s="54" t="s">
        <v>1448</v>
      </c>
      <c r="C712" s="54" t="s">
        <v>2002</v>
      </c>
      <c r="D712" s="54" t="s">
        <v>1390</v>
      </c>
      <c r="E712" s="54" t="s">
        <v>1405</v>
      </c>
      <c r="F712" s="54">
        <v>150</v>
      </c>
      <c r="G712" s="54">
        <v>175</v>
      </c>
      <c r="H712" s="54">
        <v>229246</v>
      </c>
      <c r="I712" s="54" t="s">
        <v>1392</v>
      </c>
      <c r="J712" s="54">
        <v>229055</v>
      </c>
      <c r="K712" s="55" t="s">
        <v>1393</v>
      </c>
      <c r="L712" s="55" t="str">
        <f>VLOOKUP(C712,'[22]Trips&amp;Operators'!$C$1:$E$9999,3,FALSE)</f>
        <v>YORK</v>
      </c>
      <c r="M712" s="56" t="s">
        <v>1401</v>
      </c>
      <c r="N712" s="55"/>
      <c r="O712" s="59" t="str">
        <f t="shared" si="11"/>
        <v>KEEP</v>
      </c>
    </row>
    <row r="713" spans="1:15" x14ac:dyDescent="0.25">
      <c r="A713" s="53">
        <v>42503.524768518517</v>
      </c>
      <c r="B713" s="54" t="s">
        <v>1451</v>
      </c>
      <c r="C713" s="54" t="s">
        <v>709</v>
      </c>
      <c r="D713" s="54" t="s">
        <v>1390</v>
      </c>
      <c r="E713" s="54" t="s">
        <v>1405</v>
      </c>
      <c r="F713" s="54">
        <v>150</v>
      </c>
      <c r="G713" s="54">
        <v>137</v>
      </c>
      <c r="H713" s="54">
        <v>231602</v>
      </c>
      <c r="I713" s="54" t="s">
        <v>1392</v>
      </c>
      <c r="J713" s="54">
        <v>232080</v>
      </c>
      <c r="K713" s="55" t="s">
        <v>1400</v>
      </c>
      <c r="L713" s="55" t="str">
        <f>VLOOKUP(C713,'[22]Trips&amp;Operators'!$C$1:$E$9999,3,FALSE)</f>
        <v>CANFIELD</v>
      </c>
      <c r="M713" s="56" t="s">
        <v>1401</v>
      </c>
      <c r="N713" s="55"/>
      <c r="O713" s="59" t="str">
        <f t="shared" si="11"/>
        <v>KEEP</v>
      </c>
    </row>
    <row r="714" spans="1:15" x14ac:dyDescent="0.25">
      <c r="A714" s="53">
        <v>42503.524768518517</v>
      </c>
      <c r="B714" s="54" t="s">
        <v>1413</v>
      </c>
      <c r="C714" s="54" t="s">
        <v>1994</v>
      </c>
      <c r="D714" s="54" t="s">
        <v>1390</v>
      </c>
      <c r="E714" s="54" t="s">
        <v>1405</v>
      </c>
      <c r="F714" s="54">
        <v>150</v>
      </c>
      <c r="G714" s="54">
        <v>129</v>
      </c>
      <c r="H714" s="54">
        <v>231575</v>
      </c>
      <c r="I714" s="54" t="s">
        <v>1392</v>
      </c>
      <c r="J714" s="54">
        <v>232080</v>
      </c>
      <c r="K714" s="55" t="s">
        <v>1400</v>
      </c>
      <c r="L714" s="55" t="str">
        <f>VLOOKUP(C714,'[22]Trips&amp;Operators'!$C$1:$E$9999,3,FALSE)</f>
        <v>CANFIELD</v>
      </c>
      <c r="M714" s="56" t="s">
        <v>1401</v>
      </c>
      <c r="N714" s="55"/>
      <c r="O714" s="59" t="str">
        <f t="shared" si="11"/>
        <v>KEEP</v>
      </c>
    </row>
    <row r="715" spans="1:15" x14ac:dyDescent="0.25">
      <c r="A715" s="53">
        <v>42503.61577546296</v>
      </c>
      <c r="B715" s="54" t="s">
        <v>1480</v>
      </c>
      <c r="C715" s="54" t="s">
        <v>2003</v>
      </c>
      <c r="D715" s="54" t="s">
        <v>1407</v>
      </c>
      <c r="E715" s="54" t="s">
        <v>1405</v>
      </c>
      <c r="F715" s="54">
        <v>150</v>
      </c>
      <c r="G715" s="54">
        <v>204</v>
      </c>
      <c r="H715" s="54">
        <v>3102</v>
      </c>
      <c r="I715" s="54" t="s">
        <v>1392</v>
      </c>
      <c r="J715" s="54">
        <v>0</v>
      </c>
      <c r="K715" s="55" t="s">
        <v>1400</v>
      </c>
      <c r="L715" s="55" t="str">
        <f>VLOOKUP(C715,'[22]Trips&amp;Operators'!$C$1:$E$9999,3,FALSE)</f>
        <v>SPECTOR</v>
      </c>
      <c r="M715" s="56" t="s">
        <v>1401</v>
      </c>
      <c r="N715" s="55"/>
      <c r="O715" s="59" t="str">
        <f t="shared" si="11"/>
        <v>KEEP</v>
      </c>
    </row>
    <row r="716" spans="1:15" x14ac:dyDescent="0.25">
      <c r="A716" s="53">
        <v>42503.618090277778</v>
      </c>
      <c r="B716" s="54" t="s">
        <v>1830</v>
      </c>
      <c r="C716" s="54" t="s">
        <v>2004</v>
      </c>
      <c r="D716" s="54" t="s">
        <v>1390</v>
      </c>
      <c r="E716" s="54" t="s">
        <v>1405</v>
      </c>
      <c r="F716" s="54">
        <v>150</v>
      </c>
      <c r="G716" s="54">
        <v>143</v>
      </c>
      <c r="H716" s="54">
        <v>231555</v>
      </c>
      <c r="I716" s="54" t="s">
        <v>1392</v>
      </c>
      <c r="J716" s="54">
        <v>232107</v>
      </c>
      <c r="K716" s="55" t="s">
        <v>1400</v>
      </c>
      <c r="L716" s="55" t="str">
        <f>VLOOKUP(C716,'[22]Trips&amp;Operators'!$C$1:$E$9999,3,FALSE)</f>
        <v>ADANE</v>
      </c>
      <c r="M716" s="56" t="s">
        <v>1401</v>
      </c>
      <c r="N716" s="55"/>
      <c r="O716" s="59" t="str">
        <f t="shared" si="11"/>
        <v>KEEP</v>
      </c>
    </row>
    <row r="717" spans="1:15" x14ac:dyDescent="0.25">
      <c r="A717" s="53">
        <v>42503.642430555556</v>
      </c>
      <c r="B717" s="54" t="s">
        <v>1448</v>
      </c>
      <c r="C717" s="54" t="s">
        <v>232</v>
      </c>
      <c r="D717" s="54" t="s">
        <v>1390</v>
      </c>
      <c r="E717" s="54" t="s">
        <v>1405</v>
      </c>
      <c r="F717" s="54">
        <v>200</v>
      </c>
      <c r="G717" s="54">
        <v>323</v>
      </c>
      <c r="H717" s="54">
        <v>35923</v>
      </c>
      <c r="I717" s="54" t="s">
        <v>1392</v>
      </c>
      <c r="J717" s="54">
        <v>30562</v>
      </c>
      <c r="K717" s="55" t="s">
        <v>1393</v>
      </c>
      <c r="L717" s="55" t="str">
        <f>VLOOKUP(C717,'[22]Trips&amp;Operators'!$C$1:$E$9999,3,FALSE)</f>
        <v>STEWART</v>
      </c>
      <c r="M717" s="56" t="s">
        <v>1401</v>
      </c>
      <c r="N717" s="55"/>
      <c r="O717" s="59" t="str">
        <f t="shared" si="11"/>
        <v>KEEP</v>
      </c>
    </row>
    <row r="718" spans="1:15" x14ac:dyDescent="0.25">
      <c r="A718" s="53">
        <v>42503.672002314815</v>
      </c>
      <c r="B718" s="54" t="s">
        <v>1408</v>
      </c>
      <c r="C718" s="54" t="s">
        <v>2005</v>
      </c>
      <c r="D718" s="54" t="s">
        <v>1407</v>
      </c>
      <c r="E718" s="54" t="s">
        <v>1405</v>
      </c>
      <c r="F718" s="54">
        <v>700</v>
      </c>
      <c r="G718" s="54">
        <v>750</v>
      </c>
      <c r="H718" s="54">
        <v>180145</v>
      </c>
      <c r="I718" s="54" t="s">
        <v>1392</v>
      </c>
      <c r="J718" s="54">
        <v>183829</v>
      </c>
      <c r="K718" s="55" t="s">
        <v>1393</v>
      </c>
      <c r="L718" s="55" t="str">
        <f>VLOOKUP(C718,'[22]Trips&amp;Operators'!$C$1:$E$9999,3,FALSE)</f>
        <v>STORY</v>
      </c>
      <c r="M718" s="56" t="s">
        <v>1401</v>
      </c>
      <c r="N718" s="55"/>
      <c r="O718" s="59" t="str">
        <f t="shared" si="11"/>
        <v>KEEP</v>
      </c>
    </row>
    <row r="719" spans="1:15" x14ac:dyDescent="0.25">
      <c r="A719" s="53">
        <v>42503.937395833331</v>
      </c>
      <c r="B719" s="54" t="s">
        <v>1478</v>
      </c>
      <c r="C719" s="54" t="s">
        <v>727</v>
      </c>
      <c r="D719" s="54" t="s">
        <v>1407</v>
      </c>
      <c r="E719" s="54" t="s">
        <v>1405</v>
      </c>
      <c r="F719" s="54">
        <v>350</v>
      </c>
      <c r="G719" s="54">
        <v>401</v>
      </c>
      <c r="H719" s="54">
        <v>225604</v>
      </c>
      <c r="I719" s="54" t="s">
        <v>1392</v>
      </c>
      <c r="J719" s="54">
        <v>228668</v>
      </c>
      <c r="K719" s="55" t="s">
        <v>1393</v>
      </c>
      <c r="L719" s="55" t="str">
        <f>VLOOKUP(C719,'[22]Trips&amp;Operators'!$C$1:$E$9999,3,FALSE)</f>
        <v>MAYBERRY</v>
      </c>
      <c r="M719" s="56" t="s">
        <v>1401</v>
      </c>
      <c r="N719" s="55"/>
      <c r="O719" s="59" t="str">
        <f t="shared" si="11"/>
        <v>KEEP</v>
      </c>
    </row>
    <row r="720" spans="1:15" x14ac:dyDescent="0.25">
      <c r="A720" s="53">
        <v>42503.937407407408</v>
      </c>
      <c r="B720" s="54" t="s">
        <v>1483</v>
      </c>
      <c r="C720" s="54" t="s">
        <v>2006</v>
      </c>
      <c r="D720" s="54" t="s">
        <v>1407</v>
      </c>
      <c r="E720" s="54" t="s">
        <v>1405</v>
      </c>
      <c r="F720" s="54">
        <v>350</v>
      </c>
      <c r="G720" s="54">
        <v>409</v>
      </c>
      <c r="H720" s="54">
        <v>225470</v>
      </c>
      <c r="I720" s="54" t="s">
        <v>1392</v>
      </c>
      <c r="J720" s="54">
        <v>228668</v>
      </c>
      <c r="K720" s="55" t="s">
        <v>1393</v>
      </c>
      <c r="L720" s="55" t="str">
        <f>VLOOKUP(C720,'[22]Trips&amp;Operators'!$C$1:$E$9999,3,FALSE)</f>
        <v>MAYBERRY</v>
      </c>
      <c r="M720" s="56" t="s">
        <v>1401</v>
      </c>
      <c r="N720" s="55"/>
      <c r="O720" s="59" t="str">
        <f t="shared" si="11"/>
        <v>KEEP</v>
      </c>
    </row>
    <row r="721" spans="1:15" x14ac:dyDescent="0.25">
      <c r="A721" s="53">
        <v>42503.958680555559</v>
      </c>
      <c r="B721" s="54" t="s">
        <v>1478</v>
      </c>
      <c r="C721" s="54" t="s">
        <v>727</v>
      </c>
      <c r="D721" s="54" t="s">
        <v>1390</v>
      </c>
      <c r="E721" s="54" t="s">
        <v>1405</v>
      </c>
      <c r="F721" s="54">
        <v>300</v>
      </c>
      <c r="G721" s="54">
        <v>330</v>
      </c>
      <c r="H721" s="54">
        <v>22115</v>
      </c>
      <c r="I721" s="54" t="s">
        <v>1392</v>
      </c>
      <c r="J721" s="54">
        <v>21848</v>
      </c>
      <c r="K721" s="55" t="s">
        <v>1393</v>
      </c>
      <c r="L721" s="55" t="str">
        <f>VLOOKUP(C721,'[22]Trips&amp;Operators'!$C$1:$E$9999,3,FALSE)</f>
        <v>MAYBERRY</v>
      </c>
      <c r="M721" s="56" t="s">
        <v>1401</v>
      </c>
      <c r="N721" s="55"/>
      <c r="O721" s="59" t="str">
        <f t="shared" si="11"/>
        <v>KEEP</v>
      </c>
    </row>
    <row r="722" spans="1:15" x14ac:dyDescent="0.25">
      <c r="A722" s="53">
        <v>42503.958680555559</v>
      </c>
      <c r="B722" s="54" t="s">
        <v>1483</v>
      </c>
      <c r="C722" s="54" t="s">
        <v>2006</v>
      </c>
      <c r="D722" s="54" t="s">
        <v>1390</v>
      </c>
      <c r="E722" s="54" t="s">
        <v>1405</v>
      </c>
      <c r="F722" s="54">
        <v>300</v>
      </c>
      <c r="G722" s="54">
        <v>330</v>
      </c>
      <c r="H722" s="54">
        <v>22094</v>
      </c>
      <c r="I722" s="54" t="s">
        <v>1392</v>
      </c>
      <c r="J722" s="54">
        <v>21848</v>
      </c>
      <c r="K722" s="55" t="s">
        <v>1393</v>
      </c>
      <c r="L722" s="55" t="str">
        <f>VLOOKUP(C722,'[22]Trips&amp;Operators'!$C$1:$E$9999,3,FALSE)</f>
        <v>MAYBERRY</v>
      </c>
      <c r="M722" s="56" t="s">
        <v>1401</v>
      </c>
      <c r="N722" s="55"/>
      <c r="O722" s="59" t="str">
        <f t="shared" si="11"/>
        <v>KEEP</v>
      </c>
    </row>
    <row r="723" spans="1:15" x14ac:dyDescent="0.25">
      <c r="A723" s="53">
        <v>42504.02484953704</v>
      </c>
      <c r="B723" s="54" t="s">
        <v>1480</v>
      </c>
      <c r="C723" s="54" t="s">
        <v>2007</v>
      </c>
      <c r="D723" s="54" t="s">
        <v>1390</v>
      </c>
      <c r="E723" s="54" t="s">
        <v>1405</v>
      </c>
      <c r="F723" s="54">
        <v>150</v>
      </c>
      <c r="G723" s="54">
        <v>122</v>
      </c>
      <c r="H723" s="54">
        <v>231448</v>
      </c>
      <c r="I723" s="54" t="s">
        <v>1392</v>
      </c>
      <c r="J723" s="54">
        <v>232107</v>
      </c>
      <c r="K723" s="55" t="s">
        <v>1400</v>
      </c>
      <c r="L723" s="55" t="str">
        <f>VLOOKUP(C723,'[22]Trips&amp;Operators'!$C$1:$E$9999,3,FALSE)</f>
        <v>BRUDER</v>
      </c>
      <c r="M723" s="56" t="s">
        <v>1401</v>
      </c>
      <c r="N723" s="55"/>
      <c r="O723" s="59" t="str">
        <f t="shared" si="11"/>
        <v>KEEP</v>
      </c>
    </row>
    <row r="724" spans="1:15" x14ac:dyDescent="0.25">
      <c r="A724" s="53">
        <v>42503.182673611111</v>
      </c>
      <c r="B724" s="54" t="s">
        <v>1830</v>
      </c>
      <c r="C724" s="54" t="s">
        <v>227</v>
      </c>
      <c r="D724" s="54" t="s">
        <v>1390</v>
      </c>
      <c r="E724" s="54" t="s">
        <v>1438</v>
      </c>
      <c r="F724" s="54">
        <v>0</v>
      </c>
      <c r="G724" s="54">
        <v>3</v>
      </c>
      <c r="H724" s="54">
        <v>233317</v>
      </c>
      <c r="I724" s="54" t="s">
        <v>1439</v>
      </c>
      <c r="J724" s="54">
        <v>233491</v>
      </c>
      <c r="K724" s="55" t="s">
        <v>1400</v>
      </c>
      <c r="L724" s="55" t="str">
        <f>VLOOKUP(C724,'[22]Trips&amp;Operators'!$C$1:$E$9999,3,FALSE)</f>
        <v>CHANDLER</v>
      </c>
      <c r="M724" s="56" t="s">
        <v>1401</v>
      </c>
      <c r="N724" s="55"/>
      <c r="O724" s="59" t="str">
        <f t="shared" si="11"/>
        <v>OMIT</v>
      </c>
    </row>
    <row r="725" spans="1:15" x14ac:dyDescent="0.25">
      <c r="A725" s="53">
        <v>42503.261990740742</v>
      </c>
      <c r="B725" s="54" t="s">
        <v>1425</v>
      </c>
      <c r="C725" s="54" t="s">
        <v>2008</v>
      </c>
      <c r="D725" s="54" t="s">
        <v>1390</v>
      </c>
      <c r="E725" s="54" t="s">
        <v>1438</v>
      </c>
      <c r="F725" s="54">
        <v>0</v>
      </c>
      <c r="G725" s="54">
        <v>8</v>
      </c>
      <c r="H725" s="54">
        <v>121</v>
      </c>
      <c r="I725" s="54" t="s">
        <v>1439</v>
      </c>
      <c r="J725" s="54">
        <v>1</v>
      </c>
      <c r="K725" s="55" t="s">
        <v>1393</v>
      </c>
      <c r="L725" s="55" t="str">
        <f>VLOOKUP(C725,'[22]Trips&amp;Operators'!$C$1:$E$9999,3,FALSE)</f>
        <v>MALAVE</v>
      </c>
      <c r="M725" s="56" t="s">
        <v>1401</v>
      </c>
      <c r="N725" s="55"/>
      <c r="O725" s="59" t="str">
        <f t="shared" si="11"/>
        <v>OMIT</v>
      </c>
    </row>
    <row r="726" spans="1:15" x14ac:dyDescent="0.25">
      <c r="A726" s="53">
        <v>42503.264351851853</v>
      </c>
      <c r="B726" s="54" t="s">
        <v>1474</v>
      </c>
      <c r="C726" s="54" t="s">
        <v>2009</v>
      </c>
      <c r="D726" s="54" t="s">
        <v>1390</v>
      </c>
      <c r="E726" s="54" t="s">
        <v>1438</v>
      </c>
      <c r="F726" s="54">
        <v>0</v>
      </c>
      <c r="G726" s="54">
        <v>4</v>
      </c>
      <c r="H726" s="54">
        <v>233325</v>
      </c>
      <c r="I726" s="54" t="s">
        <v>1439</v>
      </c>
      <c r="J726" s="54">
        <v>233491</v>
      </c>
      <c r="K726" s="55" t="s">
        <v>1400</v>
      </c>
      <c r="L726" s="55" t="str">
        <f>VLOOKUP(C726,'[22]Trips&amp;Operators'!$C$1:$E$9999,3,FALSE)</f>
        <v>CHANDLER</v>
      </c>
      <c r="M726" s="56" t="s">
        <v>1401</v>
      </c>
      <c r="N726" s="55"/>
      <c r="O726" s="59" t="str">
        <f t="shared" si="11"/>
        <v>OMIT</v>
      </c>
    </row>
    <row r="727" spans="1:15" x14ac:dyDescent="0.25">
      <c r="A727" s="53">
        <v>42503.295949074076</v>
      </c>
      <c r="B727" s="54" t="s">
        <v>1785</v>
      </c>
      <c r="C727" s="54" t="s">
        <v>1993</v>
      </c>
      <c r="D727" s="54" t="s">
        <v>1390</v>
      </c>
      <c r="E727" s="54" t="s">
        <v>1438</v>
      </c>
      <c r="F727" s="54">
        <v>0</v>
      </c>
      <c r="G727" s="54">
        <v>5</v>
      </c>
      <c r="H727" s="54">
        <v>233330</v>
      </c>
      <c r="I727" s="54" t="s">
        <v>1439</v>
      </c>
      <c r="J727" s="54">
        <v>233491</v>
      </c>
      <c r="K727" s="55" t="s">
        <v>1400</v>
      </c>
      <c r="L727" s="55" t="str">
        <f>VLOOKUP(C727,'[22]Trips&amp;Operators'!$C$1:$E$9999,3,FALSE)</f>
        <v>MALAVE</v>
      </c>
      <c r="M727" s="56" t="s">
        <v>1401</v>
      </c>
      <c r="N727" s="55"/>
      <c r="O727" s="59" t="str">
        <f t="shared" si="11"/>
        <v>OMIT</v>
      </c>
    </row>
    <row r="728" spans="1:15" x14ac:dyDescent="0.25">
      <c r="A728" s="53">
        <v>42503.317928240744</v>
      </c>
      <c r="B728" s="54" t="s">
        <v>1483</v>
      </c>
      <c r="C728" s="54" t="s">
        <v>2010</v>
      </c>
      <c r="D728" s="54" t="s">
        <v>1390</v>
      </c>
      <c r="E728" s="54" t="s">
        <v>1438</v>
      </c>
      <c r="F728" s="54">
        <v>0</v>
      </c>
      <c r="G728" s="54">
        <v>6</v>
      </c>
      <c r="H728" s="54">
        <v>116</v>
      </c>
      <c r="I728" s="54" t="s">
        <v>1439</v>
      </c>
      <c r="J728" s="54">
        <v>1</v>
      </c>
      <c r="K728" s="55" t="s">
        <v>1393</v>
      </c>
      <c r="L728" s="55" t="str">
        <f>VLOOKUP(C728,'[22]Trips&amp;Operators'!$C$1:$E$9999,3,FALSE)</f>
        <v>NEWELL</v>
      </c>
      <c r="M728" s="56" t="s">
        <v>1401</v>
      </c>
      <c r="N728" s="55"/>
      <c r="O728" s="59" t="str">
        <f t="shared" si="11"/>
        <v>OMIT</v>
      </c>
    </row>
    <row r="729" spans="1:15" x14ac:dyDescent="0.25">
      <c r="A729" s="53">
        <v>42503.327615740738</v>
      </c>
      <c r="B729" s="54" t="s">
        <v>1408</v>
      </c>
      <c r="C729" s="54" t="s">
        <v>2011</v>
      </c>
      <c r="D729" s="54" t="s">
        <v>1390</v>
      </c>
      <c r="E729" s="54" t="s">
        <v>1438</v>
      </c>
      <c r="F729" s="54">
        <v>0</v>
      </c>
      <c r="G729" s="54">
        <v>47</v>
      </c>
      <c r="H729" s="54">
        <v>134</v>
      </c>
      <c r="I729" s="54" t="s">
        <v>1439</v>
      </c>
      <c r="J729" s="54">
        <v>1</v>
      </c>
      <c r="K729" s="55" t="s">
        <v>1393</v>
      </c>
      <c r="L729" s="55" t="str">
        <f>VLOOKUP(C729,'[22]Trips&amp;Operators'!$C$1:$E$9999,3,FALSE)</f>
        <v>STARKS</v>
      </c>
      <c r="M729" s="56" t="s">
        <v>1401</v>
      </c>
      <c r="N729" s="55"/>
      <c r="O729" s="59" t="str">
        <f t="shared" si="11"/>
        <v>KEEP</v>
      </c>
    </row>
    <row r="730" spans="1:15" x14ac:dyDescent="0.25">
      <c r="A730" s="53">
        <v>42503.336111111108</v>
      </c>
      <c r="B730" s="54" t="s">
        <v>1425</v>
      </c>
      <c r="C730" s="54" t="s">
        <v>1990</v>
      </c>
      <c r="D730" s="54" t="s">
        <v>1390</v>
      </c>
      <c r="E730" s="54" t="s">
        <v>1438</v>
      </c>
      <c r="F730" s="54">
        <v>0</v>
      </c>
      <c r="G730" s="54">
        <v>9</v>
      </c>
      <c r="H730" s="54">
        <v>127</v>
      </c>
      <c r="I730" s="54" t="s">
        <v>1439</v>
      </c>
      <c r="J730" s="54">
        <v>1</v>
      </c>
      <c r="K730" s="55" t="s">
        <v>1393</v>
      </c>
      <c r="L730" s="55" t="str">
        <f>VLOOKUP(C730,'[22]Trips&amp;Operators'!$C$1:$E$9999,3,FALSE)</f>
        <v>MALAVE</v>
      </c>
      <c r="M730" s="56" t="s">
        <v>1401</v>
      </c>
      <c r="N730" s="55"/>
      <c r="O730" s="59" t="str">
        <f t="shared" si="11"/>
        <v>OMIT</v>
      </c>
    </row>
    <row r="731" spans="1:15" x14ac:dyDescent="0.25">
      <c r="A731" s="53">
        <v>42503.337708333333</v>
      </c>
      <c r="B731" s="54" t="s">
        <v>1474</v>
      </c>
      <c r="C731" s="54" t="s">
        <v>2012</v>
      </c>
      <c r="D731" s="54" t="s">
        <v>1390</v>
      </c>
      <c r="E731" s="54" t="s">
        <v>1438</v>
      </c>
      <c r="F731" s="54">
        <v>0</v>
      </c>
      <c r="G731" s="54">
        <v>8</v>
      </c>
      <c r="H731" s="54">
        <v>233320</v>
      </c>
      <c r="I731" s="54" t="s">
        <v>1439</v>
      </c>
      <c r="J731" s="54">
        <v>233491</v>
      </c>
      <c r="K731" s="55" t="s">
        <v>1400</v>
      </c>
      <c r="L731" s="55" t="str">
        <f>VLOOKUP(C731,'[22]Trips&amp;Operators'!$C$1:$E$9999,3,FALSE)</f>
        <v>CHANDLER</v>
      </c>
      <c r="M731" s="56" t="s">
        <v>1401</v>
      </c>
      <c r="N731" s="55"/>
      <c r="O731" s="59" t="str">
        <f t="shared" si="11"/>
        <v>OMIT</v>
      </c>
    </row>
    <row r="732" spans="1:15" x14ac:dyDescent="0.25">
      <c r="A732" s="53">
        <v>42503.345972222225</v>
      </c>
      <c r="B732" s="54" t="s">
        <v>1413</v>
      </c>
      <c r="C732" s="54" t="s">
        <v>2013</v>
      </c>
      <c r="D732" s="54" t="s">
        <v>1390</v>
      </c>
      <c r="E732" s="54" t="s">
        <v>1438</v>
      </c>
      <c r="F732" s="54">
        <v>0</v>
      </c>
      <c r="G732" s="54">
        <v>3</v>
      </c>
      <c r="H732" s="54">
        <v>125</v>
      </c>
      <c r="I732" s="54" t="s">
        <v>1439</v>
      </c>
      <c r="J732" s="54">
        <v>1</v>
      </c>
      <c r="K732" s="55" t="s">
        <v>1393</v>
      </c>
      <c r="L732" s="55" t="str">
        <f>VLOOKUP(C732,'[22]Trips&amp;Operators'!$C$1:$E$9999,3,FALSE)</f>
        <v>YORK</v>
      </c>
      <c r="M732" s="56" t="s">
        <v>1401</v>
      </c>
      <c r="N732" s="55"/>
      <c r="O732" s="59" t="str">
        <f t="shared" si="11"/>
        <v>OMIT</v>
      </c>
    </row>
    <row r="733" spans="1:15" x14ac:dyDescent="0.25">
      <c r="A733" s="53">
        <v>42503.34784722222</v>
      </c>
      <c r="B733" s="54" t="s">
        <v>1480</v>
      </c>
      <c r="C733" s="54" t="s">
        <v>2014</v>
      </c>
      <c r="D733" s="54" t="s">
        <v>1390</v>
      </c>
      <c r="E733" s="54" t="s">
        <v>1438</v>
      </c>
      <c r="F733" s="54">
        <v>0</v>
      </c>
      <c r="G733" s="54">
        <v>9</v>
      </c>
      <c r="H733" s="54">
        <v>233338</v>
      </c>
      <c r="I733" s="54" t="s">
        <v>1439</v>
      </c>
      <c r="J733" s="54">
        <v>233491</v>
      </c>
      <c r="K733" s="55" t="s">
        <v>1400</v>
      </c>
      <c r="L733" s="55" t="str">
        <f>VLOOKUP(C733,'[22]Trips&amp;Operators'!$C$1:$E$9999,3,FALSE)</f>
        <v>NEWELL</v>
      </c>
      <c r="M733" s="56" t="s">
        <v>1401</v>
      </c>
      <c r="N733" s="55"/>
      <c r="O733" s="59" t="str">
        <f t="shared" si="11"/>
        <v>OMIT</v>
      </c>
    </row>
    <row r="734" spans="1:15" x14ac:dyDescent="0.25">
      <c r="A734" s="53">
        <v>42503.366319444445</v>
      </c>
      <c r="B734" s="54" t="s">
        <v>1823</v>
      </c>
      <c r="C734" s="54" t="s">
        <v>1076</v>
      </c>
      <c r="D734" s="54" t="s">
        <v>1390</v>
      </c>
      <c r="E734" s="54" t="s">
        <v>1438</v>
      </c>
      <c r="F734" s="54">
        <v>0</v>
      </c>
      <c r="G734" s="54">
        <v>78</v>
      </c>
      <c r="H734" s="54">
        <v>249</v>
      </c>
      <c r="I734" s="54" t="s">
        <v>1439</v>
      </c>
      <c r="J734" s="54">
        <v>1</v>
      </c>
      <c r="K734" s="55" t="s">
        <v>1393</v>
      </c>
      <c r="L734" s="55" t="str">
        <f>VLOOKUP(C734,'[22]Trips&amp;Operators'!$C$1:$E$9999,3,FALSE)</f>
        <v>SANTIZO</v>
      </c>
      <c r="M734" s="56" t="s">
        <v>1401</v>
      </c>
      <c r="N734" s="55"/>
      <c r="O734" s="59" t="str">
        <f t="shared" si="11"/>
        <v>KEEP</v>
      </c>
    </row>
    <row r="735" spans="1:15" x14ac:dyDescent="0.25">
      <c r="A735" s="53">
        <v>42503.368356481478</v>
      </c>
      <c r="B735" s="54" t="s">
        <v>1785</v>
      </c>
      <c r="C735" s="54" t="s">
        <v>2015</v>
      </c>
      <c r="D735" s="54" t="s">
        <v>1390</v>
      </c>
      <c r="E735" s="54" t="s">
        <v>1438</v>
      </c>
      <c r="F735" s="54">
        <v>0</v>
      </c>
      <c r="G735" s="54">
        <v>6</v>
      </c>
      <c r="H735" s="54">
        <v>233344</v>
      </c>
      <c r="I735" s="54" t="s">
        <v>1439</v>
      </c>
      <c r="J735" s="54">
        <v>233491</v>
      </c>
      <c r="K735" s="55" t="s">
        <v>1400</v>
      </c>
      <c r="L735" s="55" t="str">
        <f>VLOOKUP(C735,'[22]Trips&amp;Operators'!$C$1:$E$9999,3,FALSE)</f>
        <v>MALAVE</v>
      </c>
      <c r="M735" s="56" t="s">
        <v>1401</v>
      </c>
      <c r="N735" s="55"/>
      <c r="O735" s="59" t="str">
        <f t="shared" si="11"/>
        <v>OMIT</v>
      </c>
    </row>
    <row r="736" spans="1:15" x14ac:dyDescent="0.25">
      <c r="A736" s="53">
        <v>42503.387048611112</v>
      </c>
      <c r="B736" s="54" t="s">
        <v>1476</v>
      </c>
      <c r="C736" s="54" t="s">
        <v>1081</v>
      </c>
      <c r="D736" s="54" t="s">
        <v>1390</v>
      </c>
      <c r="E736" s="54" t="s">
        <v>1438</v>
      </c>
      <c r="F736" s="54">
        <v>0</v>
      </c>
      <c r="G736" s="54">
        <v>4</v>
      </c>
      <c r="H736" s="54">
        <v>123</v>
      </c>
      <c r="I736" s="54" t="s">
        <v>1439</v>
      </c>
      <c r="J736" s="54">
        <v>1</v>
      </c>
      <c r="K736" s="55" t="s">
        <v>1393</v>
      </c>
      <c r="L736" s="55" t="str">
        <f>VLOOKUP(C736,'[22]Trips&amp;Operators'!$C$1:$E$9999,3,FALSE)</f>
        <v>NEWELL</v>
      </c>
      <c r="M736" s="56" t="s">
        <v>1401</v>
      </c>
      <c r="N736" s="55"/>
      <c r="O736" s="59" t="str">
        <f t="shared" si="11"/>
        <v>OMIT</v>
      </c>
    </row>
    <row r="737" spans="1:15" x14ac:dyDescent="0.25">
      <c r="A737" s="53">
        <v>42503.421249999999</v>
      </c>
      <c r="B737" s="54" t="s">
        <v>1480</v>
      </c>
      <c r="C737" s="54" t="s">
        <v>2016</v>
      </c>
      <c r="D737" s="54" t="s">
        <v>1390</v>
      </c>
      <c r="E737" s="54" t="s">
        <v>1438</v>
      </c>
      <c r="F737" s="54">
        <v>0</v>
      </c>
      <c r="G737" s="54">
        <v>6</v>
      </c>
      <c r="H737" s="54">
        <v>233322</v>
      </c>
      <c r="I737" s="54" t="s">
        <v>1439</v>
      </c>
      <c r="J737" s="54">
        <v>233491</v>
      </c>
      <c r="K737" s="55" t="s">
        <v>1400</v>
      </c>
      <c r="L737" s="55" t="str">
        <f>VLOOKUP(C737,'[22]Trips&amp;Operators'!$C$1:$E$9999,3,FALSE)</f>
        <v>NEWELL</v>
      </c>
      <c r="M737" s="56" t="s">
        <v>1401</v>
      </c>
      <c r="N737" s="55"/>
      <c r="O737" s="59" t="str">
        <f t="shared" si="11"/>
        <v>OMIT</v>
      </c>
    </row>
    <row r="738" spans="1:15" x14ac:dyDescent="0.25">
      <c r="A738" s="53">
        <v>42503.431111111109</v>
      </c>
      <c r="B738" s="54" t="s">
        <v>1432</v>
      </c>
      <c r="C738" s="54" t="s">
        <v>2017</v>
      </c>
      <c r="D738" s="54" t="s">
        <v>1390</v>
      </c>
      <c r="E738" s="54" t="s">
        <v>1438</v>
      </c>
      <c r="F738" s="54">
        <v>0</v>
      </c>
      <c r="G738" s="54">
        <v>9</v>
      </c>
      <c r="H738" s="54">
        <v>233370</v>
      </c>
      <c r="I738" s="54" t="s">
        <v>1439</v>
      </c>
      <c r="J738" s="54">
        <v>233491</v>
      </c>
      <c r="K738" s="55" t="s">
        <v>1400</v>
      </c>
      <c r="L738" s="55" t="str">
        <f>VLOOKUP(C738,'[22]Trips&amp;Operators'!$C$1:$E$9999,3,FALSE)</f>
        <v>STARKS</v>
      </c>
      <c r="M738" s="56" t="s">
        <v>1401</v>
      </c>
      <c r="N738" s="55"/>
      <c r="O738" s="59" t="str">
        <f t="shared" si="11"/>
        <v>OMIT</v>
      </c>
    </row>
    <row r="739" spans="1:15" x14ac:dyDescent="0.25">
      <c r="A739" s="53">
        <v>42503.441145833334</v>
      </c>
      <c r="B739" s="54" t="s">
        <v>1785</v>
      </c>
      <c r="C739" s="54" t="s">
        <v>2018</v>
      </c>
      <c r="D739" s="54" t="s">
        <v>1390</v>
      </c>
      <c r="E739" s="54" t="s">
        <v>1438</v>
      </c>
      <c r="F739" s="54">
        <v>0</v>
      </c>
      <c r="G739" s="54">
        <v>6</v>
      </c>
      <c r="H739" s="54">
        <v>233332</v>
      </c>
      <c r="I739" s="54" t="s">
        <v>1439</v>
      </c>
      <c r="J739" s="54">
        <v>233491</v>
      </c>
      <c r="K739" s="55" t="s">
        <v>1400</v>
      </c>
      <c r="L739" s="55" t="str">
        <f>VLOOKUP(C739,'[22]Trips&amp;Operators'!$C$1:$E$9999,3,FALSE)</f>
        <v>MALAVE</v>
      </c>
      <c r="M739" s="56" t="s">
        <v>1401</v>
      </c>
      <c r="N739" s="55"/>
      <c r="O739" s="59" t="str">
        <f t="shared" si="11"/>
        <v>OMIT</v>
      </c>
    </row>
    <row r="740" spans="1:15" x14ac:dyDescent="0.25">
      <c r="A740" s="53">
        <v>42503.471631944441</v>
      </c>
      <c r="B740" s="54" t="s">
        <v>1408</v>
      </c>
      <c r="C740" s="54" t="s">
        <v>2001</v>
      </c>
      <c r="D740" s="54" t="s">
        <v>1390</v>
      </c>
      <c r="E740" s="54" t="s">
        <v>1438</v>
      </c>
      <c r="F740" s="54">
        <v>0</v>
      </c>
      <c r="G740" s="54">
        <v>5</v>
      </c>
      <c r="H740" s="54">
        <v>101</v>
      </c>
      <c r="I740" s="54" t="s">
        <v>1439</v>
      </c>
      <c r="J740" s="54">
        <v>1</v>
      </c>
      <c r="K740" s="55" t="s">
        <v>1393</v>
      </c>
      <c r="L740" s="55" t="str">
        <f>VLOOKUP(C740,'[22]Trips&amp;Operators'!$C$1:$E$9999,3,FALSE)</f>
        <v>STARKS</v>
      </c>
      <c r="M740" s="56" t="s">
        <v>1401</v>
      </c>
      <c r="N740" s="55"/>
      <c r="O740" s="59" t="str">
        <f t="shared" si="11"/>
        <v>OMIT</v>
      </c>
    </row>
    <row r="741" spans="1:15" x14ac:dyDescent="0.25">
      <c r="A741" s="53">
        <v>42503.494259259256</v>
      </c>
      <c r="B741" s="54" t="s">
        <v>1480</v>
      </c>
      <c r="C741" s="54" t="s">
        <v>2019</v>
      </c>
      <c r="D741" s="54" t="s">
        <v>1390</v>
      </c>
      <c r="E741" s="54" t="s">
        <v>1438</v>
      </c>
      <c r="F741" s="54">
        <v>0</v>
      </c>
      <c r="G741" s="54">
        <v>4</v>
      </c>
      <c r="H741" s="54">
        <v>233338</v>
      </c>
      <c r="I741" s="54" t="s">
        <v>1439</v>
      </c>
      <c r="J741" s="54">
        <v>233491</v>
      </c>
      <c r="K741" s="55" t="s">
        <v>1400</v>
      </c>
      <c r="L741" s="55" t="str">
        <f>VLOOKUP(C741,'[22]Trips&amp;Operators'!$C$1:$E$9999,3,FALSE)</f>
        <v>SPECTOR</v>
      </c>
      <c r="M741" s="56" t="s">
        <v>1401</v>
      </c>
      <c r="N741" s="55"/>
      <c r="O741" s="59" t="str">
        <f t="shared" si="11"/>
        <v>OMIT</v>
      </c>
    </row>
    <row r="742" spans="1:15" x14ac:dyDescent="0.25">
      <c r="A742" s="53">
        <v>42503.53334490741</v>
      </c>
      <c r="B742" s="54" t="s">
        <v>1476</v>
      </c>
      <c r="C742" s="54" t="s">
        <v>2020</v>
      </c>
      <c r="D742" s="54" t="s">
        <v>1390</v>
      </c>
      <c r="E742" s="54" t="s">
        <v>1438</v>
      </c>
      <c r="F742" s="54">
        <v>0</v>
      </c>
      <c r="G742" s="54">
        <v>5</v>
      </c>
      <c r="H742" s="54">
        <v>112</v>
      </c>
      <c r="I742" s="54" t="s">
        <v>1439</v>
      </c>
      <c r="J742" s="54">
        <v>1</v>
      </c>
      <c r="K742" s="55" t="s">
        <v>1393</v>
      </c>
      <c r="L742" s="55" t="str">
        <f>VLOOKUP(C742,'[22]Trips&amp;Operators'!$C$1:$E$9999,3,FALSE)</f>
        <v>SPECTOR</v>
      </c>
      <c r="M742" s="56" t="s">
        <v>1401</v>
      </c>
      <c r="N742" s="55"/>
      <c r="O742" s="59" t="str">
        <f t="shared" si="11"/>
        <v>OMIT</v>
      </c>
    </row>
    <row r="743" spans="1:15" x14ac:dyDescent="0.25">
      <c r="A743" s="53">
        <v>42503.546365740738</v>
      </c>
      <c r="B743" s="54" t="s">
        <v>1830</v>
      </c>
      <c r="C743" s="54" t="s">
        <v>2021</v>
      </c>
      <c r="D743" s="54" t="s">
        <v>1390</v>
      </c>
      <c r="E743" s="54" t="s">
        <v>1438</v>
      </c>
      <c r="F743" s="54">
        <v>0</v>
      </c>
      <c r="G743" s="54">
        <v>6</v>
      </c>
      <c r="H743" s="54">
        <v>233324</v>
      </c>
      <c r="I743" s="54" t="s">
        <v>1439</v>
      </c>
      <c r="J743" s="54">
        <v>233491</v>
      </c>
      <c r="K743" s="55" t="s">
        <v>1400</v>
      </c>
      <c r="L743" s="55" t="str">
        <f>VLOOKUP(C743,'[22]Trips&amp;Operators'!$C$1:$E$9999,3,FALSE)</f>
        <v>NELSON</v>
      </c>
      <c r="M743" s="56" t="s">
        <v>1401</v>
      </c>
      <c r="N743" s="55"/>
      <c r="O743" s="59" t="str">
        <f t="shared" si="11"/>
        <v>OMIT</v>
      </c>
    </row>
    <row r="744" spans="1:15" x14ac:dyDescent="0.25">
      <c r="A744" s="53">
        <v>42503.577349537038</v>
      </c>
      <c r="B744" s="54" t="s">
        <v>1432</v>
      </c>
      <c r="C744" s="54" t="s">
        <v>2022</v>
      </c>
      <c r="D744" s="54" t="s">
        <v>1390</v>
      </c>
      <c r="E744" s="54" t="s">
        <v>1438</v>
      </c>
      <c r="F744" s="54">
        <v>0</v>
      </c>
      <c r="G744" s="54">
        <v>58</v>
      </c>
      <c r="H744" s="54">
        <v>233270</v>
      </c>
      <c r="I744" s="54" t="s">
        <v>1439</v>
      </c>
      <c r="J744" s="54">
        <v>233491</v>
      </c>
      <c r="K744" s="55" t="s">
        <v>1400</v>
      </c>
      <c r="L744" s="55" t="str">
        <f>VLOOKUP(C744,'[22]Trips&amp;Operators'!$C$1:$E$9999,3,FALSE)</f>
        <v>STORY</v>
      </c>
      <c r="M744" s="56" t="s">
        <v>1401</v>
      </c>
      <c r="N744" s="55"/>
      <c r="O744" s="59" t="str">
        <f t="shared" si="11"/>
        <v>KEEP</v>
      </c>
    </row>
    <row r="745" spans="1:15" x14ac:dyDescent="0.25">
      <c r="A745" s="53">
        <v>42503.596400462964</v>
      </c>
      <c r="B745" s="54" t="s">
        <v>1506</v>
      </c>
      <c r="C745" s="54" t="s">
        <v>2023</v>
      </c>
      <c r="D745" s="54" t="s">
        <v>1390</v>
      </c>
      <c r="E745" s="54" t="s">
        <v>1438</v>
      </c>
      <c r="F745" s="54">
        <v>0</v>
      </c>
      <c r="G745" s="54">
        <v>8</v>
      </c>
      <c r="H745" s="54">
        <v>119</v>
      </c>
      <c r="I745" s="54" t="s">
        <v>1439</v>
      </c>
      <c r="J745" s="54">
        <v>1</v>
      </c>
      <c r="K745" s="55" t="s">
        <v>1393</v>
      </c>
      <c r="L745" s="55" t="str">
        <f>VLOOKUP(C745,'[22]Trips&amp;Operators'!$C$1:$E$9999,3,FALSE)</f>
        <v>WEBSTER</v>
      </c>
      <c r="M745" s="56" t="s">
        <v>1401</v>
      </c>
      <c r="N745" s="55"/>
      <c r="O745" s="59" t="str">
        <f t="shared" si="11"/>
        <v>OMIT</v>
      </c>
    </row>
    <row r="746" spans="1:15" x14ac:dyDescent="0.25">
      <c r="A746" s="53">
        <v>42503.629178240742</v>
      </c>
      <c r="B746" s="54" t="s">
        <v>1474</v>
      </c>
      <c r="C746" s="54" t="s">
        <v>2024</v>
      </c>
      <c r="D746" s="54" t="s">
        <v>1390</v>
      </c>
      <c r="E746" s="54" t="s">
        <v>1438</v>
      </c>
      <c r="F746" s="54">
        <v>0</v>
      </c>
      <c r="G746" s="54">
        <v>8</v>
      </c>
      <c r="H746" s="54">
        <v>233328</v>
      </c>
      <c r="I746" s="54" t="s">
        <v>1439</v>
      </c>
      <c r="J746" s="54">
        <v>233491</v>
      </c>
      <c r="K746" s="55" t="s">
        <v>1400</v>
      </c>
      <c r="L746" s="55" t="str">
        <f>VLOOKUP(C746,'[22]Trips&amp;Operators'!$C$1:$E$9999,3,FALSE)</f>
        <v>WEBSTER</v>
      </c>
      <c r="M746" s="56" t="s">
        <v>1401</v>
      </c>
      <c r="N746" s="55"/>
      <c r="O746" s="59" t="str">
        <f t="shared" si="11"/>
        <v>OMIT</v>
      </c>
    </row>
    <row r="747" spans="1:15" x14ac:dyDescent="0.25">
      <c r="A747" s="53">
        <v>42503.639618055553</v>
      </c>
      <c r="B747" s="54" t="s">
        <v>1480</v>
      </c>
      <c r="C747" s="54" t="s">
        <v>2003</v>
      </c>
      <c r="D747" s="54" t="s">
        <v>1390</v>
      </c>
      <c r="E747" s="54" t="s">
        <v>1438</v>
      </c>
      <c r="F747" s="54">
        <v>0</v>
      </c>
      <c r="G747" s="54">
        <v>70</v>
      </c>
      <c r="H747" s="54">
        <v>233230</v>
      </c>
      <c r="I747" s="54" t="s">
        <v>1439</v>
      </c>
      <c r="J747" s="54">
        <v>233491</v>
      </c>
      <c r="K747" s="55" t="s">
        <v>1400</v>
      </c>
      <c r="L747" s="55" t="str">
        <f>VLOOKUP(C747,'[22]Trips&amp;Operators'!$C$1:$E$9999,3,FALSE)</f>
        <v>SPECTOR</v>
      </c>
      <c r="M747" s="56" t="s">
        <v>1401</v>
      </c>
      <c r="N747" s="55"/>
      <c r="O747" s="59" t="str">
        <f t="shared" si="11"/>
        <v>KEEP</v>
      </c>
    </row>
    <row r="748" spans="1:15" x14ac:dyDescent="0.25">
      <c r="A748" s="53">
        <v>42503.660555555558</v>
      </c>
      <c r="B748" s="54" t="s">
        <v>1785</v>
      </c>
      <c r="C748" s="54" t="s">
        <v>2025</v>
      </c>
      <c r="D748" s="54" t="s">
        <v>1390</v>
      </c>
      <c r="E748" s="54" t="s">
        <v>1438</v>
      </c>
      <c r="F748" s="54">
        <v>0</v>
      </c>
      <c r="G748" s="54">
        <v>42</v>
      </c>
      <c r="H748" s="54">
        <v>233400</v>
      </c>
      <c r="I748" s="54" t="s">
        <v>1439</v>
      </c>
      <c r="J748" s="54">
        <v>233491</v>
      </c>
      <c r="K748" s="55" t="s">
        <v>1400</v>
      </c>
      <c r="L748" s="55" t="str">
        <f>VLOOKUP(C748,'[22]Trips&amp;Operators'!$C$1:$E$9999,3,FALSE)</f>
        <v>LOCKLEAR</v>
      </c>
      <c r="M748" s="56" t="s">
        <v>1401</v>
      </c>
      <c r="N748" s="55"/>
      <c r="O748" s="59" t="str">
        <f t="shared" si="11"/>
        <v>KEEP</v>
      </c>
    </row>
    <row r="749" spans="1:15" x14ac:dyDescent="0.25">
      <c r="A749" s="53">
        <v>42503.671284722222</v>
      </c>
      <c r="B749" s="54" t="s">
        <v>1506</v>
      </c>
      <c r="C749" s="54" t="s">
        <v>2026</v>
      </c>
      <c r="D749" s="54" t="s">
        <v>1390</v>
      </c>
      <c r="E749" s="54" t="s">
        <v>1438</v>
      </c>
      <c r="F749" s="54">
        <v>0</v>
      </c>
      <c r="G749" s="54">
        <v>4</v>
      </c>
      <c r="H749" s="54">
        <v>129</v>
      </c>
      <c r="I749" s="54" t="s">
        <v>1439</v>
      </c>
      <c r="J749" s="54">
        <v>1</v>
      </c>
      <c r="K749" s="55" t="s">
        <v>1393</v>
      </c>
      <c r="L749" s="55" t="str">
        <f>VLOOKUP(C749,'[22]Trips&amp;Operators'!$C$1:$E$9999,3,FALSE)</f>
        <v>WEBSTER</v>
      </c>
      <c r="M749" s="56" t="s">
        <v>1401</v>
      </c>
      <c r="N749" s="55"/>
      <c r="O749" s="59" t="str">
        <f t="shared" si="11"/>
        <v>OMIT</v>
      </c>
    </row>
    <row r="750" spans="1:15" x14ac:dyDescent="0.25">
      <c r="A750" s="53">
        <v>42503.691134259258</v>
      </c>
      <c r="B750" s="54" t="s">
        <v>1830</v>
      </c>
      <c r="C750" s="54" t="s">
        <v>2027</v>
      </c>
      <c r="D750" s="54" t="s">
        <v>1390</v>
      </c>
      <c r="E750" s="54" t="s">
        <v>1438</v>
      </c>
      <c r="F750" s="54">
        <v>0</v>
      </c>
      <c r="G750" s="54">
        <v>8</v>
      </c>
      <c r="H750" s="54">
        <v>233326</v>
      </c>
      <c r="I750" s="54" t="s">
        <v>1439</v>
      </c>
      <c r="J750" s="54">
        <v>233491</v>
      </c>
      <c r="K750" s="55" t="s">
        <v>1400</v>
      </c>
      <c r="L750" s="55" t="str">
        <f>VLOOKUP(C750,'[22]Trips&amp;Operators'!$C$1:$E$9999,3,FALSE)</f>
        <v>ROCHA</v>
      </c>
      <c r="M750" s="56" t="s">
        <v>1401</v>
      </c>
      <c r="N750" s="55"/>
      <c r="O750" s="59" t="str">
        <f t="shared" si="11"/>
        <v>OMIT</v>
      </c>
    </row>
    <row r="751" spans="1:15" x14ac:dyDescent="0.25">
      <c r="A751" s="53">
        <v>42503.694548611114</v>
      </c>
      <c r="B751" s="54" t="s">
        <v>1408</v>
      </c>
      <c r="C751" s="54" t="s">
        <v>2005</v>
      </c>
      <c r="D751" s="54" t="s">
        <v>1390</v>
      </c>
      <c r="E751" s="54" t="s">
        <v>1438</v>
      </c>
      <c r="F751" s="54">
        <v>0</v>
      </c>
      <c r="G751" s="54">
        <v>103</v>
      </c>
      <c r="H751" s="54">
        <v>378</v>
      </c>
      <c r="I751" s="54" t="s">
        <v>1439</v>
      </c>
      <c r="J751" s="54">
        <v>1</v>
      </c>
      <c r="K751" s="55" t="s">
        <v>1393</v>
      </c>
      <c r="L751" s="55" t="str">
        <f>VLOOKUP(C751,'[22]Trips&amp;Operators'!$C$1:$E$9999,3,FALSE)</f>
        <v>STORY</v>
      </c>
      <c r="M751" s="56" t="s">
        <v>1401</v>
      </c>
      <c r="N751" s="55"/>
      <c r="O751" s="59" t="str">
        <f t="shared" si="11"/>
        <v>KEEP</v>
      </c>
    </row>
    <row r="752" spans="1:15" x14ac:dyDescent="0.25">
      <c r="A752" s="53">
        <v>42503.695185185185</v>
      </c>
      <c r="B752" s="54" t="s">
        <v>1408</v>
      </c>
      <c r="C752" s="54" t="s">
        <v>2005</v>
      </c>
      <c r="D752" s="54" t="s">
        <v>1390</v>
      </c>
      <c r="E752" s="54" t="s">
        <v>1438</v>
      </c>
      <c r="F752" s="54">
        <v>0</v>
      </c>
      <c r="G752" s="54">
        <v>4</v>
      </c>
      <c r="H752" s="54">
        <v>107</v>
      </c>
      <c r="I752" s="54" t="s">
        <v>1439</v>
      </c>
      <c r="J752" s="54">
        <v>1</v>
      </c>
      <c r="K752" s="55" t="s">
        <v>1393</v>
      </c>
      <c r="L752" s="55" t="str">
        <f>VLOOKUP(C752,'[22]Trips&amp;Operators'!$C$1:$E$9999,3,FALSE)</f>
        <v>STORY</v>
      </c>
      <c r="M752" s="56" t="s">
        <v>1401</v>
      </c>
      <c r="N752" s="55"/>
      <c r="O752" s="59" t="str">
        <f t="shared" si="11"/>
        <v>OMIT</v>
      </c>
    </row>
    <row r="753" spans="1:15" x14ac:dyDescent="0.25">
      <c r="A753" s="53">
        <v>42503.702407407407</v>
      </c>
      <c r="B753" s="54" t="s">
        <v>1474</v>
      </c>
      <c r="C753" s="54" t="s">
        <v>2028</v>
      </c>
      <c r="D753" s="54" t="s">
        <v>1390</v>
      </c>
      <c r="E753" s="54" t="s">
        <v>1438</v>
      </c>
      <c r="F753" s="54">
        <v>0</v>
      </c>
      <c r="G753" s="54">
        <v>9</v>
      </c>
      <c r="H753" s="54">
        <v>233332</v>
      </c>
      <c r="I753" s="54" t="s">
        <v>1439</v>
      </c>
      <c r="J753" s="54">
        <v>233491</v>
      </c>
      <c r="K753" s="55" t="s">
        <v>1400</v>
      </c>
      <c r="L753" s="55" t="str">
        <f>VLOOKUP(C753,'[22]Trips&amp;Operators'!$C$1:$E$9999,3,FALSE)</f>
        <v>WEBSTER</v>
      </c>
      <c r="M753" s="56" t="s">
        <v>1401</v>
      </c>
      <c r="N753" s="55"/>
      <c r="O753" s="59" t="str">
        <f t="shared" si="11"/>
        <v>OMIT</v>
      </c>
    </row>
    <row r="754" spans="1:15" x14ac:dyDescent="0.25">
      <c r="A754" s="53">
        <v>42503.732777777775</v>
      </c>
      <c r="B754" s="54" t="s">
        <v>1785</v>
      </c>
      <c r="C754" s="54" t="s">
        <v>2029</v>
      </c>
      <c r="D754" s="54" t="s">
        <v>1390</v>
      </c>
      <c r="E754" s="54" t="s">
        <v>1438</v>
      </c>
      <c r="F754" s="54">
        <v>0</v>
      </c>
      <c r="G754" s="54">
        <v>55</v>
      </c>
      <c r="H754" s="54">
        <v>233312</v>
      </c>
      <c r="I754" s="54" t="s">
        <v>1439</v>
      </c>
      <c r="J754" s="54">
        <v>233491</v>
      </c>
      <c r="K754" s="55" t="s">
        <v>1400</v>
      </c>
      <c r="L754" s="55" t="str">
        <f>VLOOKUP(C754,'[22]Trips&amp;Operators'!$C$1:$E$9999,3,FALSE)</f>
        <v>LOCKLEAR</v>
      </c>
      <c r="M754" s="56" t="s">
        <v>1401</v>
      </c>
      <c r="N754" s="55"/>
      <c r="O754" s="59" t="str">
        <f t="shared" si="11"/>
        <v>KEEP</v>
      </c>
    </row>
    <row r="755" spans="1:15" x14ac:dyDescent="0.25">
      <c r="A755" s="53">
        <v>42503.742604166669</v>
      </c>
      <c r="B755" s="54" t="s">
        <v>1506</v>
      </c>
      <c r="C755" s="54" t="s">
        <v>2030</v>
      </c>
      <c r="D755" s="54" t="s">
        <v>1390</v>
      </c>
      <c r="E755" s="54" t="s">
        <v>1438</v>
      </c>
      <c r="F755" s="54">
        <v>0</v>
      </c>
      <c r="G755" s="54">
        <v>9</v>
      </c>
      <c r="H755" s="54">
        <v>107</v>
      </c>
      <c r="I755" s="54" t="s">
        <v>1439</v>
      </c>
      <c r="J755" s="54">
        <v>1</v>
      </c>
      <c r="K755" s="55" t="s">
        <v>1393</v>
      </c>
      <c r="L755" s="55" t="str">
        <f>VLOOKUP(C755,'[22]Trips&amp;Operators'!$C$1:$E$9999,3,FALSE)</f>
        <v>WEBSTER</v>
      </c>
      <c r="M755" s="56" t="s">
        <v>1401</v>
      </c>
      <c r="N755" s="55"/>
      <c r="O755" s="59" t="str">
        <f t="shared" si="11"/>
        <v>OMIT</v>
      </c>
    </row>
    <row r="756" spans="1:15" x14ac:dyDescent="0.25">
      <c r="A756" s="53">
        <v>42503.745185185187</v>
      </c>
      <c r="B756" s="54" t="s">
        <v>1451</v>
      </c>
      <c r="C756" s="54" t="s">
        <v>715</v>
      </c>
      <c r="D756" s="54" t="s">
        <v>1390</v>
      </c>
      <c r="E756" s="54" t="s">
        <v>1438</v>
      </c>
      <c r="F756" s="54">
        <v>0</v>
      </c>
      <c r="G756" s="54">
        <v>8</v>
      </c>
      <c r="H756" s="54">
        <v>233329</v>
      </c>
      <c r="I756" s="54" t="s">
        <v>1439</v>
      </c>
      <c r="J756" s="54">
        <v>233491</v>
      </c>
      <c r="K756" s="55" t="s">
        <v>1400</v>
      </c>
      <c r="L756" s="55" t="str">
        <f>VLOOKUP(C756,'[22]Trips&amp;Operators'!$C$1:$E$9999,3,FALSE)</f>
        <v>CANFIELD</v>
      </c>
      <c r="M756" s="56" t="s">
        <v>1401</v>
      </c>
      <c r="N756" s="55"/>
      <c r="O756" s="59" t="str">
        <f t="shared" si="11"/>
        <v>OMIT</v>
      </c>
    </row>
    <row r="757" spans="1:15" x14ac:dyDescent="0.25">
      <c r="A757" s="53">
        <v>42503.77244212963</v>
      </c>
      <c r="B757" s="54" t="s">
        <v>1425</v>
      </c>
      <c r="C757" s="54" t="s">
        <v>2031</v>
      </c>
      <c r="D757" s="54" t="s">
        <v>1390</v>
      </c>
      <c r="E757" s="54" t="s">
        <v>1438</v>
      </c>
      <c r="F757" s="54">
        <v>0</v>
      </c>
      <c r="G757" s="54">
        <v>75</v>
      </c>
      <c r="H757" s="54">
        <v>258</v>
      </c>
      <c r="I757" s="54" t="s">
        <v>1439</v>
      </c>
      <c r="J757" s="54">
        <v>1</v>
      </c>
      <c r="K757" s="55" t="s">
        <v>1393</v>
      </c>
      <c r="L757" s="55" t="str">
        <f>VLOOKUP(C757,'[22]Trips&amp;Operators'!$C$1:$E$9999,3,FALSE)</f>
        <v>LOCKLEAR</v>
      </c>
      <c r="M757" s="56" t="s">
        <v>1401</v>
      </c>
      <c r="N757" s="55"/>
      <c r="O757" s="59" t="str">
        <f t="shared" si="11"/>
        <v>KEEP</v>
      </c>
    </row>
    <row r="758" spans="1:15" x14ac:dyDescent="0.25">
      <c r="A758" s="53">
        <v>42503.790763888886</v>
      </c>
      <c r="B758" s="54" t="s">
        <v>1480</v>
      </c>
      <c r="C758" s="54" t="s">
        <v>1997</v>
      </c>
      <c r="D758" s="54" t="s">
        <v>1390</v>
      </c>
      <c r="E758" s="54" t="s">
        <v>1438</v>
      </c>
      <c r="F758" s="54">
        <v>0</v>
      </c>
      <c r="G758" s="54">
        <v>9</v>
      </c>
      <c r="H758" s="54">
        <v>233332</v>
      </c>
      <c r="I758" s="54" t="s">
        <v>1439</v>
      </c>
      <c r="J758" s="54">
        <v>233491</v>
      </c>
      <c r="K758" s="55" t="s">
        <v>1400</v>
      </c>
      <c r="L758" s="55" t="str">
        <f>VLOOKUP(C758,'[22]Trips&amp;Operators'!$C$1:$E$9999,3,FALSE)</f>
        <v>BRUDER</v>
      </c>
      <c r="M758" s="56" t="s">
        <v>1401</v>
      </c>
      <c r="N758" s="55"/>
      <c r="O758" s="59" t="str">
        <f t="shared" si="11"/>
        <v>OMIT</v>
      </c>
    </row>
    <row r="759" spans="1:15" x14ac:dyDescent="0.25">
      <c r="A759" s="53">
        <v>42503.800011574072</v>
      </c>
      <c r="B759" s="54" t="s">
        <v>1432</v>
      </c>
      <c r="C759" s="54" t="s">
        <v>2032</v>
      </c>
      <c r="D759" s="54" t="s">
        <v>1390</v>
      </c>
      <c r="E759" s="54" t="s">
        <v>1438</v>
      </c>
      <c r="F759" s="54">
        <v>0</v>
      </c>
      <c r="G759" s="54">
        <v>6</v>
      </c>
      <c r="H759" s="54">
        <v>233332</v>
      </c>
      <c r="I759" s="54" t="s">
        <v>1439</v>
      </c>
      <c r="J759" s="54">
        <v>233491</v>
      </c>
      <c r="K759" s="55" t="s">
        <v>1400</v>
      </c>
      <c r="L759" s="55" t="str">
        <f>VLOOKUP(C759,'[22]Trips&amp;Operators'!$C$1:$E$9999,3,FALSE)</f>
        <v>DE LA ROSA</v>
      </c>
      <c r="M759" s="56" t="s">
        <v>1401</v>
      </c>
      <c r="N759" s="55"/>
      <c r="O759" s="59" t="str">
        <f t="shared" si="11"/>
        <v>OMIT</v>
      </c>
    </row>
    <row r="760" spans="1:15" x14ac:dyDescent="0.25">
      <c r="A760" s="53">
        <v>42503.899976851855</v>
      </c>
      <c r="B760" s="54" t="s">
        <v>1451</v>
      </c>
      <c r="C760" s="54" t="s">
        <v>726</v>
      </c>
      <c r="D760" s="54" t="s">
        <v>1390</v>
      </c>
      <c r="E760" s="54" t="s">
        <v>1438</v>
      </c>
      <c r="F760" s="54">
        <v>0</v>
      </c>
      <c r="G760" s="54">
        <v>9</v>
      </c>
      <c r="H760" s="54">
        <v>233324</v>
      </c>
      <c r="I760" s="54" t="s">
        <v>1439</v>
      </c>
      <c r="J760" s="54">
        <v>233491</v>
      </c>
      <c r="K760" s="55" t="s">
        <v>1400</v>
      </c>
      <c r="L760" s="55" t="str">
        <f>VLOOKUP(C760,'[22]Trips&amp;Operators'!$C$1:$E$9999,3,FALSE)</f>
        <v>REBOLETTI</v>
      </c>
      <c r="M760" s="56" t="s">
        <v>1401</v>
      </c>
      <c r="N760" s="55"/>
      <c r="O760" s="59" t="str">
        <f t="shared" si="11"/>
        <v>OMIT</v>
      </c>
    </row>
    <row r="761" spans="1:15" x14ac:dyDescent="0.25">
      <c r="A761" s="53">
        <v>42503.942523148151</v>
      </c>
      <c r="B761" s="54" t="s">
        <v>1480</v>
      </c>
      <c r="C761" s="54" t="s">
        <v>2033</v>
      </c>
      <c r="D761" s="54" t="s">
        <v>1390</v>
      </c>
      <c r="E761" s="54" t="s">
        <v>1438</v>
      </c>
      <c r="F761" s="54">
        <v>0</v>
      </c>
      <c r="G761" s="54">
        <v>5</v>
      </c>
      <c r="H761" s="54">
        <v>233342</v>
      </c>
      <c r="I761" s="54" t="s">
        <v>1439</v>
      </c>
      <c r="J761" s="54">
        <v>233491</v>
      </c>
      <c r="K761" s="55" t="s">
        <v>1400</v>
      </c>
      <c r="L761" s="55" t="str">
        <f>VLOOKUP(C761,'[22]Trips&amp;Operators'!$C$1:$E$9999,3,FALSE)</f>
        <v>BRUDER</v>
      </c>
      <c r="M761" s="56" t="s">
        <v>1401</v>
      </c>
      <c r="N761" s="55"/>
      <c r="O761" s="59" t="str">
        <f t="shared" si="11"/>
        <v>OMIT</v>
      </c>
    </row>
    <row r="762" spans="1:15" x14ac:dyDescent="0.25">
      <c r="A762" s="53">
        <v>42503.962870370371</v>
      </c>
      <c r="B762" s="54" t="s">
        <v>1432</v>
      </c>
      <c r="C762" s="54" t="s">
        <v>730</v>
      </c>
      <c r="D762" s="54" t="s">
        <v>1390</v>
      </c>
      <c r="E762" s="54" t="s">
        <v>1438</v>
      </c>
      <c r="F762" s="54">
        <v>0</v>
      </c>
      <c r="G762" s="54">
        <v>9</v>
      </c>
      <c r="H762" s="54">
        <v>233336</v>
      </c>
      <c r="I762" s="54" t="s">
        <v>1439</v>
      </c>
      <c r="J762" s="54">
        <v>233491</v>
      </c>
      <c r="K762" s="55" t="s">
        <v>1400</v>
      </c>
      <c r="L762" s="55" t="str">
        <f>VLOOKUP(C762,'[22]Trips&amp;Operators'!$C$1:$E$9999,3,FALSE)</f>
        <v>DE LA ROSA</v>
      </c>
      <c r="M762" s="56" t="s">
        <v>1401</v>
      </c>
      <c r="N762" s="55"/>
      <c r="O762" s="59" t="str">
        <f t="shared" si="11"/>
        <v>OMIT</v>
      </c>
    </row>
    <row r="763" spans="1:15" x14ac:dyDescent="0.25">
      <c r="A763" s="53">
        <v>42504.023657407408</v>
      </c>
      <c r="B763" s="54" t="s">
        <v>1413</v>
      </c>
      <c r="C763" s="54" t="s">
        <v>2034</v>
      </c>
      <c r="D763" s="54" t="s">
        <v>1390</v>
      </c>
      <c r="E763" s="54" t="s">
        <v>1438</v>
      </c>
      <c r="F763" s="54">
        <v>0</v>
      </c>
      <c r="G763" s="54">
        <v>9</v>
      </c>
      <c r="H763" s="54">
        <v>129</v>
      </c>
      <c r="I763" s="54" t="s">
        <v>1439</v>
      </c>
      <c r="J763" s="54">
        <v>1</v>
      </c>
      <c r="K763" s="55" t="s">
        <v>1393</v>
      </c>
      <c r="L763" s="55" t="str">
        <f>VLOOKUP(C763,'[22]Trips&amp;Operators'!$C$1:$E$9999,3,FALSE)</f>
        <v>REBOLETTI</v>
      </c>
      <c r="M763" s="56" t="s">
        <v>1401</v>
      </c>
      <c r="N763" s="55"/>
      <c r="O763" s="59" t="str">
        <f t="shared" si="11"/>
        <v>OMIT</v>
      </c>
    </row>
    <row r="764" spans="1:15" x14ac:dyDescent="0.25">
      <c r="A764" s="53">
        <v>42504.793912037036</v>
      </c>
      <c r="B764" s="54" t="s">
        <v>1425</v>
      </c>
      <c r="C764" s="54" t="s">
        <v>2035</v>
      </c>
      <c r="D764" s="54" t="s">
        <v>1407</v>
      </c>
      <c r="E764" s="54" t="s">
        <v>1391</v>
      </c>
      <c r="F764" s="54">
        <v>790</v>
      </c>
      <c r="G764" s="54">
        <v>845</v>
      </c>
      <c r="H764" s="54">
        <v>74525</v>
      </c>
      <c r="I764" s="54" t="s">
        <v>1392</v>
      </c>
      <c r="J764" s="54">
        <v>103864</v>
      </c>
      <c r="K764" s="55" t="s">
        <v>1393</v>
      </c>
      <c r="L764" s="55" t="str">
        <f>VLOOKUP(C764,'[23]Trips&amp;Operators'!$C$1:$E$9999,3,FALSE)</f>
        <v>LEVERE</v>
      </c>
      <c r="M764" s="56" t="s">
        <v>1401</v>
      </c>
      <c r="N764" s="55"/>
      <c r="O764" s="59" t="str">
        <f t="shared" si="11"/>
        <v>KEEP</v>
      </c>
    </row>
    <row r="765" spans="1:15" x14ac:dyDescent="0.25">
      <c r="A765" s="53">
        <v>42504.432696759257</v>
      </c>
      <c r="B765" s="54" t="s">
        <v>1425</v>
      </c>
      <c r="C765" s="54" t="s">
        <v>2036</v>
      </c>
      <c r="D765" s="54" t="s">
        <v>1407</v>
      </c>
      <c r="E765" s="54" t="s">
        <v>1398</v>
      </c>
      <c r="F765" s="54">
        <v>540</v>
      </c>
      <c r="G765" s="54">
        <v>605</v>
      </c>
      <c r="H765" s="54">
        <v>42945</v>
      </c>
      <c r="I765" s="54" t="s">
        <v>1399</v>
      </c>
      <c r="J765" s="54">
        <v>42961</v>
      </c>
      <c r="K765" s="55" t="s">
        <v>1393</v>
      </c>
      <c r="L765" s="55" t="str">
        <f>VLOOKUP(C765,'[23]Trips&amp;Operators'!$C$1:$E$9999,3,FALSE)</f>
        <v>STARKS</v>
      </c>
      <c r="M765" s="56" t="s">
        <v>1401</v>
      </c>
      <c r="N765" s="55" t="s">
        <v>2037</v>
      </c>
      <c r="O765" s="59" t="str">
        <f t="shared" si="11"/>
        <v>KEEP</v>
      </c>
    </row>
    <row r="766" spans="1:15" x14ac:dyDescent="0.25">
      <c r="A766" s="53">
        <v>42504.503425925926</v>
      </c>
      <c r="B766" s="54" t="s">
        <v>1425</v>
      </c>
      <c r="C766" s="54" t="s">
        <v>2038</v>
      </c>
      <c r="D766" s="54" t="s">
        <v>1390</v>
      </c>
      <c r="E766" s="54" t="s">
        <v>1398</v>
      </c>
      <c r="F766" s="54">
        <v>50</v>
      </c>
      <c r="G766" s="54">
        <v>119</v>
      </c>
      <c r="H766" s="54">
        <v>63973</v>
      </c>
      <c r="I766" s="54" t="s">
        <v>1399</v>
      </c>
      <c r="J766" s="54">
        <v>63309</v>
      </c>
      <c r="K766" s="55" t="s">
        <v>1393</v>
      </c>
      <c r="L766" s="55" t="str">
        <f>VLOOKUP(C766,'[23]Trips&amp;Operators'!$C$1:$E$9999,3,FALSE)</f>
        <v>NELSON</v>
      </c>
      <c r="M766" s="56" t="s">
        <v>1401</v>
      </c>
      <c r="N766" s="55" t="s">
        <v>2037</v>
      </c>
      <c r="O766" s="59" t="str">
        <f t="shared" si="11"/>
        <v>KEEP</v>
      </c>
    </row>
    <row r="767" spans="1:15" x14ac:dyDescent="0.25">
      <c r="A767" s="53">
        <v>42504.736539351848</v>
      </c>
      <c r="B767" s="54" t="s">
        <v>1546</v>
      </c>
      <c r="C767" s="54" t="s">
        <v>2039</v>
      </c>
      <c r="D767" s="54" t="s">
        <v>1390</v>
      </c>
      <c r="E767" s="54" t="s">
        <v>1398</v>
      </c>
      <c r="F767" s="54">
        <v>390</v>
      </c>
      <c r="G767" s="54">
        <v>518</v>
      </c>
      <c r="H767" s="54">
        <v>42405</v>
      </c>
      <c r="I767" s="54" t="s">
        <v>1399</v>
      </c>
      <c r="J767" s="54">
        <v>42779</v>
      </c>
      <c r="K767" s="55" t="s">
        <v>1400</v>
      </c>
      <c r="L767" s="55" t="str">
        <f>VLOOKUP(C767,'[23]Trips&amp;Operators'!$C$1:$E$9999,3,FALSE)</f>
        <v>STEWART</v>
      </c>
      <c r="M767" s="56" t="s">
        <v>1401</v>
      </c>
      <c r="N767" s="55" t="s">
        <v>2037</v>
      </c>
      <c r="O767" s="59" t="str">
        <f t="shared" si="11"/>
        <v>KEEP</v>
      </c>
    </row>
    <row r="768" spans="1:15" x14ac:dyDescent="0.25">
      <c r="A768" s="53">
        <v>42504.194699074076</v>
      </c>
      <c r="B768" s="54" t="s">
        <v>1537</v>
      </c>
      <c r="C768" s="54" t="s">
        <v>2040</v>
      </c>
      <c r="D768" s="54" t="s">
        <v>1390</v>
      </c>
      <c r="E768" s="54" t="s">
        <v>1405</v>
      </c>
      <c r="F768" s="54">
        <v>200</v>
      </c>
      <c r="G768" s="54">
        <v>242</v>
      </c>
      <c r="H768" s="54">
        <v>30852</v>
      </c>
      <c r="I768" s="54" t="s">
        <v>1392</v>
      </c>
      <c r="J768" s="54">
        <v>30562</v>
      </c>
      <c r="K768" s="55" t="s">
        <v>1393</v>
      </c>
      <c r="L768" s="55" t="str">
        <f>VLOOKUP(C768,'[23]Trips&amp;Operators'!$C$1:$E$9999,3,FALSE)</f>
        <v>LEVIN</v>
      </c>
      <c r="M768" s="56" t="s">
        <v>1401</v>
      </c>
      <c r="N768" s="55"/>
      <c r="O768" s="59" t="str">
        <f t="shared" si="11"/>
        <v>KEEP</v>
      </c>
    </row>
    <row r="769" spans="1:15" x14ac:dyDescent="0.25">
      <c r="A769" s="53">
        <v>42504.284247685187</v>
      </c>
      <c r="B769" s="54" t="s">
        <v>1480</v>
      </c>
      <c r="C769" s="54" t="s">
        <v>2041</v>
      </c>
      <c r="D769" s="54" t="s">
        <v>1390</v>
      </c>
      <c r="E769" s="54" t="s">
        <v>1405</v>
      </c>
      <c r="F769" s="54">
        <v>150</v>
      </c>
      <c r="G769" s="54">
        <v>117</v>
      </c>
      <c r="H769" s="54">
        <v>229647</v>
      </c>
      <c r="I769" s="54" t="s">
        <v>1392</v>
      </c>
      <c r="J769" s="54">
        <v>230436</v>
      </c>
      <c r="K769" s="55" t="s">
        <v>1400</v>
      </c>
      <c r="L769" s="55" t="str">
        <f>VLOOKUP(C769,'[23]Trips&amp;Operators'!$C$1:$E$9999,3,FALSE)</f>
        <v>SANTIZO</v>
      </c>
      <c r="M769" s="56" t="s">
        <v>1401</v>
      </c>
      <c r="N769" s="55"/>
      <c r="O769" s="59" t="str">
        <f t="shared" si="11"/>
        <v>KEEP</v>
      </c>
    </row>
    <row r="770" spans="1:15" x14ac:dyDescent="0.25">
      <c r="A770" s="53">
        <v>42504.347407407404</v>
      </c>
      <c r="B770" s="54" t="s">
        <v>1420</v>
      </c>
      <c r="C770" s="54" t="s">
        <v>2042</v>
      </c>
      <c r="D770" s="54" t="s">
        <v>1390</v>
      </c>
      <c r="E770" s="54" t="s">
        <v>1405</v>
      </c>
      <c r="F770" s="54">
        <v>150</v>
      </c>
      <c r="G770" s="54">
        <v>135</v>
      </c>
      <c r="H770" s="54">
        <v>231575</v>
      </c>
      <c r="I770" s="54" t="s">
        <v>1392</v>
      </c>
      <c r="J770" s="54">
        <v>232107</v>
      </c>
      <c r="K770" s="55" t="s">
        <v>1400</v>
      </c>
      <c r="L770" s="55" t="str">
        <f>VLOOKUP(C770,'[23]Trips&amp;Operators'!$C$1:$E$9999,3,FALSE)</f>
        <v>LEDERHAUSE</v>
      </c>
      <c r="M770" s="56" t="s">
        <v>1401</v>
      </c>
      <c r="N770" s="55"/>
      <c r="O770" s="59" t="str">
        <f t="shared" si="11"/>
        <v>KEEP</v>
      </c>
    </row>
    <row r="771" spans="1:15" x14ac:dyDescent="0.25">
      <c r="A771" s="53">
        <v>42504.43476851852</v>
      </c>
      <c r="B771" s="54" t="s">
        <v>1425</v>
      </c>
      <c r="C771" s="54" t="s">
        <v>2036</v>
      </c>
      <c r="D771" s="54" t="s">
        <v>1390</v>
      </c>
      <c r="E771" s="54" t="s">
        <v>1405</v>
      </c>
      <c r="F771" s="54">
        <v>200</v>
      </c>
      <c r="G771" s="54">
        <v>390</v>
      </c>
      <c r="H771" s="54">
        <v>32540</v>
      </c>
      <c r="I771" s="54" t="s">
        <v>1392</v>
      </c>
      <c r="J771" s="54">
        <v>30562</v>
      </c>
      <c r="K771" s="55" t="s">
        <v>1393</v>
      </c>
      <c r="L771" s="55" t="str">
        <f>VLOOKUP(C771,'[23]Trips&amp;Operators'!$C$1:$E$9999,3,FALSE)</f>
        <v>STARKS</v>
      </c>
      <c r="M771" s="56" t="s">
        <v>1401</v>
      </c>
      <c r="N771" s="55"/>
      <c r="O771" s="59" t="str">
        <f t="shared" ref="O771:O834" si="12">IF(AND(E771="TRACK WARRANT AUTHORITY",G771&lt;10),"OMIT","KEEP")</f>
        <v>KEEP</v>
      </c>
    </row>
    <row r="772" spans="1:15" x14ac:dyDescent="0.25">
      <c r="A772" s="53">
        <v>42504.435266203705</v>
      </c>
      <c r="B772" s="54" t="s">
        <v>1425</v>
      </c>
      <c r="C772" s="54" t="s">
        <v>2036</v>
      </c>
      <c r="D772" s="54" t="s">
        <v>1390</v>
      </c>
      <c r="E772" s="54" t="s">
        <v>1405</v>
      </c>
      <c r="F772" s="54">
        <v>200</v>
      </c>
      <c r="G772" s="54">
        <v>174</v>
      </c>
      <c r="H772" s="54">
        <v>31148</v>
      </c>
      <c r="I772" s="54" t="s">
        <v>1392</v>
      </c>
      <c r="J772" s="54">
        <v>30562</v>
      </c>
      <c r="K772" s="55" t="s">
        <v>1393</v>
      </c>
      <c r="L772" s="55" t="str">
        <f>VLOOKUP(C772,'[23]Trips&amp;Operators'!$C$1:$E$9999,3,FALSE)</f>
        <v>STARKS</v>
      </c>
      <c r="M772" s="56" t="s">
        <v>1401</v>
      </c>
      <c r="N772" s="55"/>
      <c r="O772" s="59" t="str">
        <f t="shared" si="12"/>
        <v>KEEP</v>
      </c>
    </row>
    <row r="773" spans="1:15" x14ac:dyDescent="0.25">
      <c r="A773" s="53">
        <v>42504.460370370369</v>
      </c>
      <c r="B773" s="54" t="s">
        <v>1483</v>
      </c>
      <c r="C773" s="54" t="s">
        <v>2043</v>
      </c>
      <c r="D773" s="54" t="s">
        <v>1407</v>
      </c>
      <c r="E773" s="54" t="s">
        <v>1405</v>
      </c>
      <c r="F773" s="54">
        <v>600</v>
      </c>
      <c r="G773" s="54">
        <v>653</v>
      </c>
      <c r="H773" s="54">
        <v>184432</v>
      </c>
      <c r="I773" s="54" t="s">
        <v>1392</v>
      </c>
      <c r="J773" s="54">
        <v>190834</v>
      </c>
      <c r="K773" s="55" t="s">
        <v>1393</v>
      </c>
      <c r="L773" s="55" t="str">
        <f>VLOOKUP(C773,'[23]Trips&amp;Operators'!$C$1:$E$9999,3,FALSE)</f>
        <v>MALAVE</v>
      </c>
      <c r="M773" s="56" t="s">
        <v>1401</v>
      </c>
      <c r="N773" s="55"/>
      <c r="O773" s="59" t="str">
        <f t="shared" si="12"/>
        <v>KEEP</v>
      </c>
    </row>
    <row r="774" spans="1:15" x14ac:dyDescent="0.25">
      <c r="A774" s="53">
        <v>42504.550937499997</v>
      </c>
      <c r="B774" s="54" t="s">
        <v>1483</v>
      </c>
      <c r="C774" s="54" t="s">
        <v>2044</v>
      </c>
      <c r="D774" s="54" t="s">
        <v>1390</v>
      </c>
      <c r="E774" s="54" t="s">
        <v>1405</v>
      </c>
      <c r="F774" s="54">
        <v>450</v>
      </c>
      <c r="G774" s="54">
        <v>447</v>
      </c>
      <c r="H774" s="54">
        <v>17589</v>
      </c>
      <c r="I774" s="54" t="s">
        <v>1392</v>
      </c>
      <c r="J774" s="54">
        <v>15167</v>
      </c>
      <c r="K774" s="55" t="s">
        <v>1393</v>
      </c>
      <c r="L774" s="55" t="str">
        <f>VLOOKUP(C774,'[23]Trips&amp;Operators'!$C$1:$E$9999,3,FALSE)</f>
        <v>LOCKLEAR</v>
      </c>
      <c r="M774" s="56" t="s">
        <v>1401</v>
      </c>
      <c r="N774" s="55"/>
      <c r="O774" s="59" t="str">
        <f t="shared" si="12"/>
        <v>KEEP</v>
      </c>
    </row>
    <row r="775" spans="1:15" x14ac:dyDescent="0.25">
      <c r="A775" s="53">
        <v>42504.281388888892</v>
      </c>
      <c r="B775" s="54" t="s">
        <v>1425</v>
      </c>
      <c r="C775" s="54" t="s">
        <v>2045</v>
      </c>
      <c r="D775" s="54" t="s">
        <v>1407</v>
      </c>
      <c r="E775" s="54" t="s">
        <v>1963</v>
      </c>
      <c r="F775" s="54">
        <v>790</v>
      </c>
      <c r="G775" s="54">
        <v>845</v>
      </c>
      <c r="H775" s="54">
        <v>98852</v>
      </c>
      <c r="I775" s="54" t="s">
        <v>1392</v>
      </c>
      <c r="J775" s="54">
        <v>126678</v>
      </c>
      <c r="K775" s="55" t="s">
        <v>1393</v>
      </c>
      <c r="L775" s="55" t="str">
        <f>VLOOKUP(C775,'[23]Trips&amp;Operators'!$C$1:$E$9999,3,FALSE)</f>
        <v>STARKS</v>
      </c>
      <c r="M775" s="56" t="s">
        <v>1401</v>
      </c>
      <c r="N775" s="55"/>
      <c r="O775" s="59" t="str">
        <f t="shared" si="12"/>
        <v>KEEP</v>
      </c>
    </row>
    <row r="776" spans="1:15" x14ac:dyDescent="0.25">
      <c r="A776" s="53">
        <v>42504.16070601852</v>
      </c>
      <c r="B776" s="54" t="s">
        <v>1552</v>
      </c>
      <c r="C776" s="54" t="s">
        <v>2046</v>
      </c>
      <c r="D776" s="54" t="s">
        <v>1390</v>
      </c>
      <c r="E776" s="54" t="s">
        <v>1438</v>
      </c>
      <c r="F776" s="54">
        <v>0</v>
      </c>
      <c r="G776" s="54">
        <v>5</v>
      </c>
      <c r="H776" s="54">
        <v>233353</v>
      </c>
      <c r="I776" s="54" t="s">
        <v>1439</v>
      </c>
      <c r="J776" s="54">
        <v>233491</v>
      </c>
      <c r="K776" s="55" t="s">
        <v>1400</v>
      </c>
      <c r="L776" s="55" t="str">
        <f>VLOOKUP(C776,'[23]Trips&amp;Operators'!$C$1:$E$9999,3,FALSE)</f>
        <v>LEVIN</v>
      </c>
      <c r="M776" s="56" t="s">
        <v>1401</v>
      </c>
      <c r="N776" s="55"/>
      <c r="O776" s="59" t="str">
        <f t="shared" si="12"/>
        <v>OMIT</v>
      </c>
    </row>
    <row r="777" spans="1:15" x14ac:dyDescent="0.25">
      <c r="A777" s="53">
        <v>42504.262118055558</v>
      </c>
      <c r="B777" s="54" t="s">
        <v>1483</v>
      </c>
      <c r="C777" s="54" t="s">
        <v>2047</v>
      </c>
      <c r="D777" s="54" t="s">
        <v>1390</v>
      </c>
      <c r="E777" s="54" t="s">
        <v>1438</v>
      </c>
      <c r="F777" s="54">
        <v>0</v>
      </c>
      <c r="G777" s="54">
        <v>7</v>
      </c>
      <c r="H777" s="54">
        <v>121</v>
      </c>
      <c r="I777" s="54" t="s">
        <v>1439</v>
      </c>
      <c r="J777" s="54">
        <v>1</v>
      </c>
      <c r="K777" s="55" t="s">
        <v>1393</v>
      </c>
      <c r="L777" s="55" t="str">
        <f>VLOOKUP(C777,'[23]Trips&amp;Operators'!$C$1:$E$9999,3,FALSE)</f>
        <v>MALAVE</v>
      </c>
      <c r="M777" s="56" t="s">
        <v>1401</v>
      </c>
      <c r="N777" s="55"/>
      <c r="O777" s="59" t="str">
        <f t="shared" si="12"/>
        <v>OMIT</v>
      </c>
    </row>
    <row r="778" spans="1:15" x14ac:dyDescent="0.25">
      <c r="A778" s="53">
        <v>42504.334918981483</v>
      </c>
      <c r="B778" s="54" t="s">
        <v>1483</v>
      </c>
      <c r="C778" s="54" t="s">
        <v>2048</v>
      </c>
      <c r="D778" s="54" t="s">
        <v>1390</v>
      </c>
      <c r="E778" s="54" t="s">
        <v>1438</v>
      </c>
      <c r="F778" s="54">
        <v>0</v>
      </c>
      <c r="G778" s="54">
        <v>5</v>
      </c>
      <c r="H778" s="54">
        <v>112</v>
      </c>
      <c r="I778" s="54" t="s">
        <v>1439</v>
      </c>
      <c r="J778" s="54">
        <v>1</v>
      </c>
      <c r="K778" s="55" t="s">
        <v>1393</v>
      </c>
      <c r="L778" s="55" t="str">
        <f>VLOOKUP(C778,'[23]Trips&amp;Operators'!$C$1:$E$9999,3,FALSE)</f>
        <v>MALAVE</v>
      </c>
      <c r="M778" s="56" t="s">
        <v>1401</v>
      </c>
      <c r="N778" s="55"/>
      <c r="O778" s="59" t="str">
        <f t="shared" si="12"/>
        <v>OMIT</v>
      </c>
    </row>
    <row r="779" spans="1:15" x14ac:dyDescent="0.25">
      <c r="A779" s="53">
        <v>42504.368564814817</v>
      </c>
      <c r="B779" s="54" t="s">
        <v>1478</v>
      </c>
      <c r="C779" s="54" t="s">
        <v>2049</v>
      </c>
      <c r="D779" s="54" t="s">
        <v>1390</v>
      </c>
      <c r="E779" s="54" t="s">
        <v>1438</v>
      </c>
      <c r="F779" s="54">
        <v>0</v>
      </c>
      <c r="G779" s="54">
        <v>164</v>
      </c>
      <c r="H779" s="54">
        <v>232619</v>
      </c>
      <c r="I779" s="54" t="s">
        <v>1439</v>
      </c>
      <c r="J779" s="54">
        <v>233491</v>
      </c>
      <c r="K779" s="55" t="s">
        <v>1400</v>
      </c>
      <c r="L779" s="55" t="str">
        <f>VLOOKUP(C779,'[23]Trips&amp;Operators'!$C$1:$E$9999,3,FALSE)</f>
        <v>MALAVE</v>
      </c>
      <c r="M779" s="56" t="s">
        <v>1401</v>
      </c>
      <c r="N779" s="55"/>
      <c r="O779" s="59" t="str">
        <f t="shared" si="12"/>
        <v>KEEP</v>
      </c>
    </row>
    <row r="780" spans="1:15" x14ac:dyDescent="0.25">
      <c r="A780" s="53">
        <v>42504.369259259256</v>
      </c>
      <c r="B780" s="54" t="s">
        <v>1478</v>
      </c>
      <c r="C780" s="54" t="s">
        <v>2049</v>
      </c>
      <c r="D780" s="54" t="s">
        <v>1390</v>
      </c>
      <c r="E780" s="54" t="s">
        <v>1438</v>
      </c>
      <c r="F780" s="54">
        <v>0</v>
      </c>
      <c r="G780" s="54">
        <v>6</v>
      </c>
      <c r="H780" s="54">
        <v>232894</v>
      </c>
      <c r="I780" s="54" t="s">
        <v>1439</v>
      </c>
      <c r="J780" s="54">
        <v>233491</v>
      </c>
      <c r="K780" s="55" t="s">
        <v>1400</v>
      </c>
      <c r="L780" s="55" t="str">
        <f>VLOOKUP(C780,'[23]Trips&amp;Operators'!$C$1:$E$9999,3,FALSE)</f>
        <v>MALAVE</v>
      </c>
      <c r="M780" s="56" t="s">
        <v>1401</v>
      </c>
      <c r="N780" s="55"/>
      <c r="O780" s="59" t="str">
        <f t="shared" si="12"/>
        <v>OMIT</v>
      </c>
    </row>
    <row r="781" spans="1:15" x14ac:dyDescent="0.25">
      <c r="A781" s="53">
        <v>42504.378541666665</v>
      </c>
      <c r="B781" s="54" t="s">
        <v>1552</v>
      </c>
      <c r="C781" s="54" t="s">
        <v>2050</v>
      </c>
      <c r="D781" s="54" t="s">
        <v>1390</v>
      </c>
      <c r="E781" s="54" t="s">
        <v>1438</v>
      </c>
      <c r="F781" s="54">
        <v>0</v>
      </c>
      <c r="G781" s="54">
        <v>8</v>
      </c>
      <c r="H781" s="54">
        <v>233332</v>
      </c>
      <c r="I781" s="54" t="s">
        <v>1439</v>
      </c>
      <c r="J781" s="54">
        <v>233491</v>
      </c>
      <c r="K781" s="55" t="s">
        <v>1400</v>
      </c>
      <c r="L781" s="55" t="str">
        <f>VLOOKUP(C781,'[23]Trips&amp;Operators'!$C$1:$E$9999,3,FALSE)</f>
        <v>GEBRETEKLE</v>
      </c>
      <c r="M781" s="56" t="s">
        <v>1401</v>
      </c>
      <c r="N781" s="55"/>
      <c r="O781" s="59" t="str">
        <f t="shared" si="12"/>
        <v>OMIT</v>
      </c>
    </row>
    <row r="782" spans="1:15" x14ac:dyDescent="0.25">
      <c r="A782" s="53">
        <v>42504.397523148145</v>
      </c>
      <c r="B782" s="54" t="s">
        <v>1476</v>
      </c>
      <c r="C782" s="54" t="s">
        <v>2051</v>
      </c>
      <c r="D782" s="54" t="s">
        <v>1390</v>
      </c>
      <c r="E782" s="54" t="s">
        <v>1438</v>
      </c>
      <c r="F782" s="54">
        <v>0</v>
      </c>
      <c r="G782" s="54">
        <v>49</v>
      </c>
      <c r="H782" s="54">
        <v>189</v>
      </c>
      <c r="I782" s="54" t="s">
        <v>1439</v>
      </c>
      <c r="J782" s="54">
        <v>1</v>
      </c>
      <c r="K782" s="55" t="s">
        <v>1393</v>
      </c>
      <c r="L782" s="55" t="str">
        <f>VLOOKUP(C782,'[23]Trips&amp;Operators'!$C$1:$E$9999,3,FALSE)</f>
        <v>SANTIZO</v>
      </c>
      <c r="M782" s="56" t="s">
        <v>1401</v>
      </c>
      <c r="N782" s="55"/>
      <c r="O782" s="59" t="str">
        <f t="shared" si="12"/>
        <v>KEEP</v>
      </c>
    </row>
    <row r="783" spans="1:15" x14ac:dyDescent="0.25">
      <c r="A783" s="53">
        <v>42504.40011574074</v>
      </c>
      <c r="B783" s="54" t="s">
        <v>1785</v>
      </c>
      <c r="C783" s="54" t="s">
        <v>2052</v>
      </c>
      <c r="D783" s="54" t="s">
        <v>1390</v>
      </c>
      <c r="E783" s="54" t="s">
        <v>1438</v>
      </c>
      <c r="F783" s="54">
        <v>0</v>
      </c>
      <c r="G783" s="54">
        <v>66</v>
      </c>
      <c r="H783" s="54">
        <v>233264</v>
      </c>
      <c r="I783" s="54" t="s">
        <v>1439</v>
      </c>
      <c r="J783" s="54">
        <v>233491</v>
      </c>
      <c r="K783" s="55" t="s">
        <v>1400</v>
      </c>
      <c r="L783" s="55" t="str">
        <f>VLOOKUP(C783,'[23]Trips&amp;Operators'!$C$1:$E$9999,3,FALSE)</f>
        <v>STARKS</v>
      </c>
      <c r="M783" s="56" t="s">
        <v>1401</v>
      </c>
      <c r="N783" s="55"/>
      <c r="O783" s="59" t="str">
        <f t="shared" si="12"/>
        <v>KEEP</v>
      </c>
    </row>
    <row r="784" spans="1:15" x14ac:dyDescent="0.25">
      <c r="A784" s="53">
        <v>42504.407870370371</v>
      </c>
      <c r="B784" s="54" t="s">
        <v>1483</v>
      </c>
      <c r="C784" s="54" t="s">
        <v>2053</v>
      </c>
      <c r="D784" s="54" t="s">
        <v>1390</v>
      </c>
      <c r="E784" s="54" t="s">
        <v>1438</v>
      </c>
      <c r="F784" s="54">
        <v>0</v>
      </c>
      <c r="G784" s="54">
        <v>9</v>
      </c>
      <c r="H784" s="54">
        <v>119</v>
      </c>
      <c r="I784" s="54" t="s">
        <v>1439</v>
      </c>
      <c r="J784" s="54">
        <v>1</v>
      </c>
      <c r="K784" s="55" t="s">
        <v>1393</v>
      </c>
      <c r="L784" s="55" t="str">
        <f>VLOOKUP(C784,'[23]Trips&amp;Operators'!$C$1:$E$9999,3,FALSE)</f>
        <v>MALAVE</v>
      </c>
      <c r="M784" s="56" t="s">
        <v>1401</v>
      </c>
      <c r="N784" s="55"/>
      <c r="O784" s="59" t="str">
        <f t="shared" si="12"/>
        <v>OMIT</v>
      </c>
    </row>
    <row r="785" spans="1:15" x14ac:dyDescent="0.25">
      <c r="A785" s="53">
        <v>42504.418171296296</v>
      </c>
      <c r="B785" s="54" t="s">
        <v>1548</v>
      </c>
      <c r="C785" s="54" t="s">
        <v>2054</v>
      </c>
      <c r="D785" s="54" t="s">
        <v>1390</v>
      </c>
      <c r="E785" s="54" t="s">
        <v>1438</v>
      </c>
      <c r="F785" s="54">
        <v>0</v>
      </c>
      <c r="G785" s="54">
        <v>43</v>
      </c>
      <c r="H785" s="54">
        <v>143</v>
      </c>
      <c r="I785" s="54" t="s">
        <v>1439</v>
      </c>
      <c r="J785" s="54">
        <v>1</v>
      </c>
      <c r="K785" s="55" t="s">
        <v>1393</v>
      </c>
      <c r="L785" s="55" t="str">
        <f>VLOOKUP(C785,'[23]Trips&amp;Operators'!$C$1:$E$9999,3,FALSE)</f>
        <v>GEBRETEKLE</v>
      </c>
      <c r="M785" s="56" t="s">
        <v>1401</v>
      </c>
      <c r="N785" s="55"/>
      <c r="O785" s="59" t="str">
        <f t="shared" si="12"/>
        <v>KEEP</v>
      </c>
    </row>
    <row r="786" spans="1:15" x14ac:dyDescent="0.25">
      <c r="A786" s="53">
        <v>42504.431574074071</v>
      </c>
      <c r="B786" s="54" t="s">
        <v>1480</v>
      </c>
      <c r="C786" s="54" t="s">
        <v>2055</v>
      </c>
      <c r="D786" s="54" t="s">
        <v>1390</v>
      </c>
      <c r="E786" s="54" t="s">
        <v>1438</v>
      </c>
      <c r="F786" s="54">
        <v>0</v>
      </c>
      <c r="G786" s="54">
        <v>45</v>
      </c>
      <c r="H786" s="54">
        <v>233289</v>
      </c>
      <c r="I786" s="54" t="s">
        <v>1439</v>
      </c>
      <c r="J786" s="54">
        <v>233491</v>
      </c>
      <c r="K786" s="55" t="s">
        <v>1400</v>
      </c>
      <c r="L786" s="55" t="str">
        <f>VLOOKUP(C786,'[23]Trips&amp;Operators'!$C$1:$E$9999,3,FALSE)</f>
        <v>SANTIZO</v>
      </c>
      <c r="M786" s="56" t="s">
        <v>1401</v>
      </c>
      <c r="N786" s="55"/>
      <c r="O786" s="59" t="str">
        <f t="shared" si="12"/>
        <v>KEEP</v>
      </c>
    </row>
    <row r="787" spans="1:15" x14ac:dyDescent="0.25">
      <c r="A787" s="53">
        <v>42504.44158564815</v>
      </c>
      <c r="B787" s="54" t="s">
        <v>1425</v>
      </c>
      <c r="C787" s="54" t="s">
        <v>2036</v>
      </c>
      <c r="D787" s="54" t="s">
        <v>1390</v>
      </c>
      <c r="E787" s="54" t="s">
        <v>1438</v>
      </c>
      <c r="F787" s="54">
        <v>0</v>
      </c>
      <c r="G787" s="54">
        <v>7</v>
      </c>
      <c r="H787" s="54">
        <v>105</v>
      </c>
      <c r="I787" s="54" t="s">
        <v>1439</v>
      </c>
      <c r="J787" s="54">
        <v>1</v>
      </c>
      <c r="K787" s="55" t="s">
        <v>1393</v>
      </c>
      <c r="L787" s="55" t="str">
        <f>VLOOKUP(C787,'[23]Trips&amp;Operators'!$C$1:$E$9999,3,FALSE)</f>
        <v>STARKS</v>
      </c>
      <c r="M787" s="56" t="s">
        <v>1401</v>
      </c>
      <c r="N787" s="55"/>
      <c r="O787" s="59" t="str">
        <f t="shared" si="12"/>
        <v>OMIT</v>
      </c>
    </row>
    <row r="788" spans="1:15" x14ac:dyDescent="0.25">
      <c r="A788" s="53">
        <v>42504.480787037035</v>
      </c>
      <c r="B788" s="54" t="s">
        <v>1483</v>
      </c>
      <c r="C788" s="54" t="s">
        <v>2043</v>
      </c>
      <c r="D788" s="54" t="s">
        <v>1390</v>
      </c>
      <c r="E788" s="54" t="s">
        <v>1438</v>
      </c>
      <c r="F788" s="54">
        <v>0</v>
      </c>
      <c r="G788" s="54">
        <v>77</v>
      </c>
      <c r="H788" s="54">
        <v>278</v>
      </c>
      <c r="I788" s="54" t="s">
        <v>1439</v>
      </c>
      <c r="J788" s="54">
        <v>1</v>
      </c>
      <c r="K788" s="55" t="s">
        <v>1393</v>
      </c>
      <c r="L788" s="55" t="str">
        <f>VLOOKUP(C788,'[23]Trips&amp;Operators'!$C$1:$E$9999,3,FALSE)</f>
        <v>MALAVE</v>
      </c>
      <c r="M788" s="56" t="s">
        <v>1401</v>
      </c>
      <c r="N788" s="55"/>
      <c r="O788" s="59" t="str">
        <f t="shared" si="12"/>
        <v>KEEP</v>
      </c>
    </row>
    <row r="789" spans="1:15" x14ac:dyDescent="0.25">
      <c r="A789" s="53">
        <v>42504.535034722219</v>
      </c>
      <c r="B789" s="54" t="s">
        <v>1546</v>
      </c>
      <c r="C789" s="54" t="s">
        <v>741</v>
      </c>
      <c r="D789" s="54" t="s">
        <v>1390</v>
      </c>
      <c r="E789" s="54" t="s">
        <v>1438</v>
      </c>
      <c r="F789" s="54">
        <v>0</v>
      </c>
      <c r="G789" s="54">
        <v>143</v>
      </c>
      <c r="H789" s="54">
        <v>232875</v>
      </c>
      <c r="I789" s="54" t="s">
        <v>1439</v>
      </c>
      <c r="J789" s="54">
        <v>233491</v>
      </c>
      <c r="K789" s="55" t="s">
        <v>1400</v>
      </c>
      <c r="L789" s="55" t="str">
        <f>VLOOKUP(C789,'[23]Trips&amp;Operators'!$C$1:$E$9999,3,FALSE)</f>
        <v>STEWART</v>
      </c>
      <c r="M789" s="56" t="s">
        <v>1401</v>
      </c>
      <c r="N789" s="55"/>
      <c r="O789" s="59" t="str">
        <f t="shared" si="12"/>
        <v>KEEP</v>
      </c>
    </row>
    <row r="790" spans="1:15" x14ac:dyDescent="0.25">
      <c r="A790" s="53">
        <v>42504.536932870367</v>
      </c>
      <c r="B790" s="54" t="s">
        <v>1546</v>
      </c>
      <c r="C790" s="54" t="s">
        <v>741</v>
      </c>
      <c r="D790" s="54" t="s">
        <v>1390</v>
      </c>
      <c r="E790" s="54" t="s">
        <v>1438</v>
      </c>
      <c r="F790" s="54">
        <v>0</v>
      </c>
      <c r="G790" s="54">
        <v>3</v>
      </c>
      <c r="H790" s="54">
        <v>233077</v>
      </c>
      <c r="I790" s="54" t="s">
        <v>1439</v>
      </c>
      <c r="J790" s="54">
        <v>233491</v>
      </c>
      <c r="K790" s="55" t="s">
        <v>1400</v>
      </c>
      <c r="L790" s="55" t="str">
        <f>VLOOKUP(C790,'[23]Trips&amp;Operators'!$C$1:$E$9999,3,FALSE)</f>
        <v>STEWART</v>
      </c>
      <c r="M790" s="56" t="s">
        <v>1401</v>
      </c>
      <c r="N790" s="55"/>
      <c r="O790" s="59" t="str">
        <f t="shared" si="12"/>
        <v>OMIT</v>
      </c>
    </row>
    <row r="791" spans="1:15" x14ac:dyDescent="0.25">
      <c r="A791" s="53">
        <v>42504.546203703707</v>
      </c>
      <c r="B791" s="54" t="s">
        <v>1785</v>
      </c>
      <c r="C791" s="54" t="s">
        <v>2056</v>
      </c>
      <c r="D791" s="54" t="s">
        <v>1390</v>
      </c>
      <c r="E791" s="54" t="s">
        <v>1438</v>
      </c>
      <c r="F791" s="54">
        <v>0</v>
      </c>
      <c r="G791" s="54">
        <v>9</v>
      </c>
      <c r="H791" s="54">
        <v>233324</v>
      </c>
      <c r="I791" s="54" t="s">
        <v>1439</v>
      </c>
      <c r="J791" s="54">
        <v>233491</v>
      </c>
      <c r="K791" s="55" t="s">
        <v>1400</v>
      </c>
      <c r="L791" s="55" t="str">
        <f>VLOOKUP(C791,'[23]Trips&amp;Operators'!$C$1:$E$9999,3,FALSE)</f>
        <v>NELSON</v>
      </c>
      <c r="M791" s="56" t="s">
        <v>1401</v>
      </c>
      <c r="N791" s="55"/>
      <c r="O791" s="59" t="str">
        <f t="shared" si="12"/>
        <v>OMIT</v>
      </c>
    </row>
    <row r="792" spans="1:15" x14ac:dyDescent="0.25">
      <c r="A792" s="53">
        <v>42504.56790509259</v>
      </c>
      <c r="B792" s="54" t="s">
        <v>1420</v>
      </c>
      <c r="C792" s="54" t="s">
        <v>2057</v>
      </c>
      <c r="D792" s="54" t="s">
        <v>1390</v>
      </c>
      <c r="E792" s="54" t="s">
        <v>1438</v>
      </c>
      <c r="F792" s="54">
        <v>0</v>
      </c>
      <c r="G792" s="54">
        <v>4</v>
      </c>
      <c r="H792" s="54">
        <v>233320</v>
      </c>
      <c r="I792" s="54" t="s">
        <v>1439</v>
      </c>
      <c r="J792" s="54">
        <v>233491</v>
      </c>
      <c r="K792" s="55" t="s">
        <v>1400</v>
      </c>
      <c r="L792" s="55" t="str">
        <f>VLOOKUP(C792,'[23]Trips&amp;Operators'!$C$1:$E$9999,3,FALSE)</f>
        <v>ROCHA</v>
      </c>
      <c r="M792" s="56" t="s">
        <v>1401</v>
      </c>
      <c r="N792" s="55"/>
      <c r="O792" s="59" t="str">
        <f t="shared" si="12"/>
        <v>OMIT</v>
      </c>
    </row>
    <row r="793" spans="1:15" x14ac:dyDescent="0.25">
      <c r="A793" s="53">
        <v>42504.587210648147</v>
      </c>
      <c r="B793" s="54" t="s">
        <v>1478</v>
      </c>
      <c r="C793" s="54" t="s">
        <v>746</v>
      </c>
      <c r="D793" s="54" t="s">
        <v>1390</v>
      </c>
      <c r="E793" s="54" t="s">
        <v>1438</v>
      </c>
      <c r="F793" s="54">
        <v>0</v>
      </c>
      <c r="G793" s="54">
        <v>48</v>
      </c>
      <c r="H793" s="54">
        <v>233372</v>
      </c>
      <c r="I793" s="54" t="s">
        <v>1439</v>
      </c>
      <c r="J793" s="54">
        <v>233491</v>
      </c>
      <c r="K793" s="55" t="s">
        <v>1400</v>
      </c>
      <c r="L793" s="55" t="str">
        <f>VLOOKUP(C793,'[23]Trips&amp;Operators'!$C$1:$E$9999,3,FALSE)</f>
        <v>LOCKLEAR</v>
      </c>
      <c r="M793" s="56" t="s">
        <v>1401</v>
      </c>
      <c r="N793" s="55"/>
      <c r="O793" s="59" t="str">
        <f t="shared" si="12"/>
        <v>KEEP</v>
      </c>
    </row>
    <row r="794" spans="1:15" x14ac:dyDescent="0.25">
      <c r="A794" s="53">
        <v>42504.605914351851</v>
      </c>
      <c r="B794" s="54" t="s">
        <v>1448</v>
      </c>
      <c r="C794" s="54" t="s">
        <v>2058</v>
      </c>
      <c r="D794" s="54" t="s">
        <v>1390</v>
      </c>
      <c r="E794" s="54" t="s">
        <v>1438</v>
      </c>
      <c r="F794" s="54">
        <v>0</v>
      </c>
      <c r="G794" s="54">
        <v>5</v>
      </c>
      <c r="H794" s="54">
        <v>118</v>
      </c>
      <c r="I794" s="54" t="s">
        <v>1439</v>
      </c>
      <c r="J794" s="54">
        <v>1</v>
      </c>
      <c r="K794" s="55" t="s">
        <v>1393</v>
      </c>
      <c r="L794" s="55" t="str">
        <f>VLOOKUP(C794,'[23]Trips&amp;Operators'!$C$1:$E$9999,3,FALSE)</f>
        <v>ROCHA</v>
      </c>
      <c r="M794" s="56" t="s">
        <v>1401</v>
      </c>
      <c r="N794" s="55"/>
      <c r="O794" s="59" t="str">
        <f t="shared" si="12"/>
        <v>OMIT</v>
      </c>
    </row>
    <row r="795" spans="1:15" x14ac:dyDescent="0.25">
      <c r="A795" s="53">
        <v>42504.608726851853</v>
      </c>
      <c r="B795" s="54" t="s">
        <v>1546</v>
      </c>
      <c r="C795" s="54" t="s">
        <v>2059</v>
      </c>
      <c r="D795" s="54" t="s">
        <v>1390</v>
      </c>
      <c r="E795" s="54" t="s">
        <v>1438</v>
      </c>
      <c r="F795" s="54">
        <v>0</v>
      </c>
      <c r="G795" s="54">
        <v>82</v>
      </c>
      <c r="H795" s="54">
        <v>233182</v>
      </c>
      <c r="I795" s="54" t="s">
        <v>1439</v>
      </c>
      <c r="J795" s="54">
        <v>233491</v>
      </c>
      <c r="K795" s="55" t="s">
        <v>1400</v>
      </c>
      <c r="L795" s="55" t="str">
        <f>VLOOKUP(C795,'[23]Trips&amp;Operators'!$C$1:$E$9999,3,FALSE)</f>
        <v>STEWART</v>
      </c>
      <c r="M795" s="56" t="s">
        <v>1401</v>
      </c>
      <c r="N795" s="55"/>
      <c r="O795" s="59" t="str">
        <f t="shared" si="12"/>
        <v>KEEP</v>
      </c>
    </row>
    <row r="796" spans="1:15" x14ac:dyDescent="0.25">
      <c r="A796" s="53">
        <v>42504.628657407404</v>
      </c>
      <c r="B796" s="54" t="s">
        <v>1474</v>
      </c>
      <c r="C796" s="54" t="s">
        <v>2060</v>
      </c>
      <c r="D796" s="54" t="s">
        <v>1390</v>
      </c>
      <c r="E796" s="54" t="s">
        <v>1438</v>
      </c>
      <c r="F796" s="54">
        <v>0</v>
      </c>
      <c r="G796" s="54">
        <v>7</v>
      </c>
      <c r="H796" s="54">
        <v>233334</v>
      </c>
      <c r="I796" s="54" t="s">
        <v>1439</v>
      </c>
      <c r="J796" s="54">
        <v>233491</v>
      </c>
      <c r="K796" s="55" t="s">
        <v>1400</v>
      </c>
      <c r="L796" s="55" t="str">
        <f>VLOOKUP(C796,'[23]Trips&amp;Operators'!$C$1:$E$9999,3,FALSE)</f>
        <v>WEBSTER</v>
      </c>
      <c r="M796" s="56" t="s">
        <v>1401</v>
      </c>
      <c r="N796" s="55"/>
      <c r="O796" s="59" t="str">
        <f t="shared" si="12"/>
        <v>OMIT</v>
      </c>
    </row>
    <row r="797" spans="1:15" x14ac:dyDescent="0.25">
      <c r="A797" s="53">
        <v>42504.70175925926</v>
      </c>
      <c r="B797" s="54" t="s">
        <v>1474</v>
      </c>
      <c r="C797" s="54" t="s">
        <v>2061</v>
      </c>
      <c r="D797" s="54" t="s">
        <v>1390</v>
      </c>
      <c r="E797" s="54" t="s">
        <v>1438</v>
      </c>
      <c r="F797" s="54">
        <v>0</v>
      </c>
      <c r="G797" s="54">
        <v>3</v>
      </c>
      <c r="H797" s="54">
        <v>233340</v>
      </c>
      <c r="I797" s="54" t="s">
        <v>1439</v>
      </c>
      <c r="J797" s="54">
        <v>233491</v>
      </c>
      <c r="K797" s="55" t="s">
        <v>1400</v>
      </c>
      <c r="L797" s="55" t="str">
        <f>VLOOKUP(C797,'[23]Trips&amp;Operators'!$C$1:$E$9999,3,FALSE)</f>
        <v>WEBSTER</v>
      </c>
      <c r="M797" s="56" t="s">
        <v>1401</v>
      </c>
      <c r="N797" s="55"/>
      <c r="O797" s="59" t="str">
        <f t="shared" si="12"/>
        <v>OMIT</v>
      </c>
    </row>
    <row r="798" spans="1:15" x14ac:dyDescent="0.25">
      <c r="A798" s="53">
        <v>42504.711782407408</v>
      </c>
      <c r="B798" s="54" t="s">
        <v>1420</v>
      </c>
      <c r="C798" s="54" t="s">
        <v>2062</v>
      </c>
      <c r="D798" s="54" t="s">
        <v>1390</v>
      </c>
      <c r="E798" s="54" t="s">
        <v>1438</v>
      </c>
      <c r="F798" s="54">
        <v>0</v>
      </c>
      <c r="G798" s="54">
        <v>4</v>
      </c>
      <c r="H798" s="54">
        <v>233322</v>
      </c>
      <c r="I798" s="54" t="s">
        <v>1439</v>
      </c>
      <c r="J798" s="54">
        <v>233491</v>
      </c>
      <c r="K798" s="55" t="s">
        <v>1400</v>
      </c>
      <c r="L798" s="55" t="str">
        <f>VLOOKUP(C798,'[23]Trips&amp;Operators'!$C$1:$E$9999,3,FALSE)</f>
        <v>ROCHA</v>
      </c>
      <c r="M798" s="56" t="s">
        <v>1401</v>
      </c>
      <c r="N798" s="55"/>
      <c r="O798" s="59" t="str">
        <f t="shared" si="12"/>
        <v>OMIT</v>
      </c>
    </row>
    <row r="799" spans="1:15" x14ac:dyDescent="0.25">
      <c r="A799" s="53">
        <v>42504.723379629628</v>
      </c>
      <c r="B799" s="54" t="s">
        <v>1480</v>
      </c>
      <c r="C799" s="54" t="s">
        <v>2063</v>
      </c>
      <c r="D799" s="54" t="s">
        <v>1390</v>
      </c>
      <c r="E799" s="54" t="s">
        <v>1438</v>
      </c>
      <c r="F799" s="54">
        <v>0</v>
      </c>
      <c r="G799" s="54">
        <v>40</v>
      </c>
      <c r="H799" s="54">
        <v>233329</v>
      </c>
      <c r="I799" s="54" t="s">
        <v>1439</v>
      </c>
      <c r="J799" s="54">
        <v>233491</v>
      </c>
      <c r="K799" s="55" t="s">
        <v>1400</v>
      </c>
      <c r="L799" s="55" t="str">
        <f>VLOOKUP(C799,'[23]Trips&amp;Operators'!$C$1:$E$9999,3,FALSE)</f>
        <v>BONDS</v>
      </c>
      <c r="M799" s="56" t="s">
        <v>1401</v>
      </c>
      <c r="N799" s="55"/>
      <c r="O799" s="59" t="str">
        <f t="shared" si="12"/>
        <v>KEEP</v>
      </c>
    </row>
    <row r="800" spans="1:15" x14ac:dyDescent="0.25">
      <c r="A800" s="53">
        <v>42504.742280092592</v>
      </c>
      <c r="B800" s="54" t="s">
        <v>1506</v>
      </c>
      <c r="C800" s="54" t="s">
        <v>2064</v>
      </c>
      <c r="D800" s="54" t="s">
        <v>1390</v>
      </c>
      <c r="E800" s="54" t="s">
        <v>1438</v>
      </c>
      <c r="F800" s="54">
        <v>0</v>
      </c>
      <c r="G800" s="54">
        <v>2</v>
      </c>
      <c r="H800" s="54">
        <v>127</v>
      </c>
      <c r="I800" s="54" t="s">
        <v>1439</v>
      </c>
      <c r="J800" s="54">
        <v>1</v>
      </c>
      <c r="K800" s="55" t="s">
        <v>1393</v>
      </c>
      <c r="L800" s="55" t="str">
        <f>VLOOKUP(C800,'[23]Trips&amp;Operators'!$C$1:$E$9999,3,FALSE)</f>
        <v>WEBSTER</v>
      </c>
      <c r="M800" s="56" t="s">
        <v>1401</v>
      </c>
      <c r="N800" s="55"/>
      <c r="O800" s="59" t="str">
        <f t="shared" si="12"/>
        <v>OMIT</v>
      </c>
    </row>
    <row r="801" spans="1:15" x14ac:dyDescent="0.25">
      <c r="A801" s="53">
        <v>42504.753912037035</v>
      </c>
      <c r="B801" s="54" t="s">
        <v>1546</v>
      </c>
      <c r="C801" s="54" t="s">
        <v>2039</v>
      </c>
      <c r="D801" s="54" t="s">
        <v>1390</v>
      </c>
      <c r="E801" s="54" t="s">
        <v>1438</v>
      </c>
      <c r="F801" s="54">
        <v>0</v>
      </c>
      <c r="G801" s="54">
        <v>43</v>
      </c>
      <c r="H801" s="54">
        <v>233332</v>
      </c>
      <c r="I801" s="54" t="s">
        <v>1439</v>
      </c>
      <c r="J801" s="54">
        <v>233491</v>
      </c>
      <c r="K801" s="55" t="s">
        <v>1400</v>
      </c>
      <c r="L801" s="55" t="str">
        <f>VLOOKUP(C801,'[23]Trips&amp;Operators'!$C$1:$E$9999,3,FALSE)</f>
        <v>STEWART</v>
      </c>
      <c r="M801" s="56" t="s">
        <v>1401</v>
      </c>
      <c r="N801" s="55"/>
      <c r="O801" s="59" t="str">
        <f t="shared" si="12"/>
        <v>KEEP</v>
      </c>
    </row>
    <row r="802" spans="1:15" x14ac:dyDescent="0.25">
      <c r="A802" s="53">
        <v>42504.774872685186</v>
      </c>
      <c r="B802" s="54" t="s">
        <v>1474</v>
      </c>
      <c r="C802" s="54" t="s">
        <v>2065</v>
      </c>
      <c r="D802" s="54" t="s">
        <v>1390</v>
      </c>
      <c r="E802" s="54" t="s">
        <v>1438</v>
      </c>
      <c r="F802" s="54">
        <v>0</v>
      </c>
      <c r="G802" s="54">
        <v>7</v>
      </c>
      <c r="H802" s="54">
        <v>233334</v>
      </c>
      <c r="I802" s="54" t="s">
        <v>1439</v>
      </c>
      <c r="J802" s="54">
        <v>233491</v>
      </c>
      <c r="K802" s="55" t="s">
        <v>1400</v>
      </c>
      <c r="L802" s="55" t="str">
        <f>VLOOKUP(C802,'[23]Trips&amp;Operators'!$C$1:$E$9999,3,FALSE)</f>
        <v>WEBSTER</v>
      </c>
      <c r="M802" s="56" t="s">
        <v>1401</v>
      </c>
      <c r="N802" s="55"/>
      <c r="O802" s="59" t="str">
        <f t="shared" si="12"/>
        <v>OMIT</v>
      </c>
    </row>
    <row r="803" spans="1:15" x14ac:dyDescent="0.25">
      <c r="A803" s="53">
        <v>42504.783576388887</v>
      </c>
      <c r="B803" s="54" t="s">
        <v>1548</v>
      </c>
      <c r="C803" s="54" t="s">
        <v>2066</v>
      </c>
      <c r="D803" s="54" t="s">
        <v>1390</v>
      </c>
      <c r="E803" s="54" t="s">
        <v>1438</v>
      </c>
      <c r="F803" s="54">
        <v>0</v>
      </c>
      <c r="G803" s="54">
        <v>52</v>
      </c>
      <c r="H803" s="54">
        <v>180</v>
      </c>
      <c r="I803" s="54" t="s">
        <v>1439</v>
      </c>
      <c r="J803" s="54">
        <v>1</v>
      </c>
      <c r="K803" s="55" t="s">
        <v>1393</v>
      </c>
      <c r="L803" s="55" t="str">
        <f>VLOOKUP(C803,'[23]Trips&amp;Operators'!$C$1:$E$9999,3,FALSE)</f>
        <v>ACKERMAN</v>
      </c>
      <c r="M803" s="56" t="s">
        <v>1401</v>
      </c>
      <c r="N803" s="55"/>
      <c r="O803" s="59" t="str">
        <f t="shared" si="12"/>
        <v>KEEP</v>
      </c>
    </row>
    <row r="804" spans="1:15" x14ac:dyDescent="0.25">
      <c r="A804" s="53">
        <v>42504.793958333335</v>
      </c>
      <c r="B804" s="54" t="s">
        <v>1537</v>
      </c>
      <c r="C804" s="54" t="s">
        <v>2067</v>
      </c>
      <c r="D804" s="54" t="s">
        <v>1390</v>
      </c>
      <c r="E804" s="54" t="s">
        <v>1438</v>
      </c>
      <c r="F804" s="54">
        <v>0</v>
      </c>
      <c r="G804" s="54">
        <v>70</v>
      </c>
      <c r="H804" s="54">
        <v>220</v>
      </c>
      <c r="I804" s="54" t="s">
        <v>1439</v>
      </c>
      <c r="J804" s="54">
        <v>1</v>
      </c>
      <c r="K804" s="55" t="s">
        <v>1393</v>
      </c>
      <c r="L804" s="55" t="str">
        <f>VLOOKUP(C804,'[23]Trips&amp;Operators'!$C$1:$E$9999,3,FALSE)</f>
        <v>STEWART</v>
      </c>
      <c r="M804" s="56" t="s">
        <v>1401</v>
      </c>
      <c r="N804" s="55"/>
      <c r="O804" s="59" t="str">
        <f t="shared" si="12"/>
        <v>KEEP</v>
      </c>
    </row>
    <row r="805" spans="1:15" x14ac:dyDescent="0.25">
      <c r="A805" s="53">
        <v>42504.824675925927</v>
      </c>
      <c r="B805" s="54" t="s">
        <v>1448</v>
      </c>
      <c r="C805" s="54" t="s">
        <v>2068</v>
      </c>
      <c r="D805" s="54" t="s">
        <v>1390</v>
      </c>
      <c r="E805" s="54" t="s">
        <v>1438</v>
      </c>
      <c r="F805" s="54">
        <v>0</v>
      </c>
      <c r="G805" s="54">
        <v>5</v>
      </c>
      <c r="H805" s="54">
        <v>150</v>
      </c>
      <c r="I805" s="54" t="s">
        <v>1439</v>
      </c>
      <c r="J805" s="54">
        <v>1</v>
      </c>
      <c r="K805" s="55" t="s">
        <v>1393</v>
      </c>
      <c r="L805" s="55" t="str">
        <f>VLOOKUP(C805,'[23]Trips&amp;Operators'!$C$1:$E$9999,3,FALSE)</f>
        <v>HONTZ</v>
      </c>
      <c r="M805" s="56" t="s">
        <v>1401</v>
      </c>
      <c r="N805" s="55"/>
      <c r="O805" s="59" t="str">
        <f t="shared" si="12"/>
        <v>OMIT</v>
      </c>
    </row>
    <row r="806" spans="1:15" x14ac:dyDescent="0.25">
      <c r="A806" s="53">
        <v>42504.899918981479</v>
      </c>
      <c r="B806" s="54" t="s">
        <v>1541</v>
      </c>
      <c r="C806" s="54" t="s">
        <v>2069</v>
      </c>
      <c r="D806" s="54" t="s">
        <v>1390</v>
      </c>
      <c r="E806" s="54" t="s">
        <v>1438</v>
      </c>
      <c r="F806" s="54">
        <v>0</v>
      </c>
      <c r="G806" s="54">
        <v>6</v>
      </c>
      <c r="H806" s="54">
        <v>233346</v>
      </c>
      <c r="I806" s="54" t="s">
        <v>1439</v>
      </c>
      <c r="J806" s="54">
        <v>233491</v>
      </c>
      <c r="K806" s="55" t="s">
        <v>1400</v>
      </c>
      <c r="L806" s="55" t="str">
        <f>VLOOKUP(C806,'[23]Trips&amp;Operators'!$C$1:$E$9999,3,FALSE)</f>
        <v>GOLIGHTLY</v>
      </c>
      <c r="M806" s="56" t="s">
        <v>1401</v>
      </c>
      <c r="N806" s="55"/>
      <c r="O806" s="59" t="str">
        <f t="shared" si="12"/>
        <v>OMIT</v>
      </c>
    </row>
    <row r="807" spans="1:15" x14ac:dyDescent="0.25">
      <c r="A807" s="53">
        <v>42504.941932870373</v>
      </c>
      <c r="B807" s="54" t="s">
        <v>1420</v>
      </c>
      <c r="C807" s="54" t="s">
        <v>2070</v>
      </c>
      <c r="D807" s="54" t="s">
        <v>1390</v>
      </c>
      <c r="E807" s="54" t="s">
        <v>1438</v>
      </c>
      <c r="F807" s="54">
        <v>0</v>
      </c>
      <c r="G807" s="54">
        <v>9</v>
      </c>
      <c r="H807" s="54">
        <v>233300</v>
      </c>
      <c r="I807" s="54" t="s">
        <v>1439</v>
      </c>
      <c r="J807" s="54">
        <v>233491</v>
      </c>
      <c r="K807" s="55" t="s">
        <v>1400</v>
      </c>
      <c r="L807" s="55" t="str">
        <f>VLOOKUP(C807,'[23]Trips&amp;Operators'!$C$1:$E$9999,3,FALSE)</f>
        <v>HONTZ</v>
      </c>
      <c r="M807" s="56" t="s">
        <v>1401</v>
      </c>
      <c r="N807" s="55"/>
      <c r="O807" s="59" t="str">
        <f t="shared" si="12"/>
        <v>OMIT</v>
      </c>
    </row>
    <row r="808" spans="1:15" x14ac:dyDescent="0.25">
      <c r="A808" s="53">
        <v>42504.961527777778</v>
      </c>
      <c r="B808" s="54" t="s">
        <v>1425</v>
      </c>
      <c r="C808" s="54" t="s">
        <v>2071</v>
      </c>
      <c r="D808" s="54" t="s">
        <v>1390</v>
      </c>
      <c r="E808" s="54" t="s">
        <v>1438</v>
      </c>
      <c r="F808" s="54">
        <v>0</v>
      </c>
      <c r="G808" s="54">
        <v>7</v>
      </c>
      <c r="H808" s="54">
        <v>130</v>
      </c>
      <c r="I808" s="54" t="s">
        <v>1439</v>
      </c>
      <c r="J808" s="54">
        <v>1</v>
      </c>
      <c r="K808" s="55" t="s">
        <v>1393</v>
      </c>
      <c r="L808" s="55" t="str">
        <f>VLOOKUP(C808,'[23]Trips&amp;Operators'!$C$1:$E$9999,3,FALSE)</f>
        <v>LEVERE</v>
      </c>
      <c r="M808" s="56" t="s">
        <v>1401</v>
      </c>
      <c r="N808" s="55"/>
      <c r="O808" s="59" t="str">
        <f t="shared" si="12"/>
        <v>OMIT</v>
      </c>
    </row>
    <row r="809" spans="1:15" x14ac:dyDescent="0.25">
      <c r="A809" s="53">
        <v>42505.023020833331</v>
      </c>
      <c r="B809" s="54" t="s">
        <v>1511</v>
      </c>
      <c r="C809" s="54" t="s">
        <v>2072</v>
      </c>
      <c r="D809" s="54" t="s">
        <v>1390</v>
      </c>
      <c r="E809" s="54" t="s">
        <v>1438</v>
      </c>
      <c r="F809" s="54">
        <v>0</v>
      </c>
      <c r="G809" s="54">
        <v>7</v>
      </c>
      <c r="H809" s="54">
        <v>132</v>
      </c>
      <c r="I809" s="54" t="s">
        <v>1439</v>
      </c>
      <c r="J809" s="54">
        <v>1</v>
      </c>
      <c r="K809" s="55" t="s">
        <v>1393</v>
      </c>
      <c r="L809" s="55" t="str">
        <f>VLOOKUP(C809,'[23]Trips&amp;Operators'!$C$1:$E$9999,3,FALSE)</f>
        <v>GOLIGHTLY</v>
      </c>
      <c r="M809" s="56" t="s">
        <v>1401</v>
      </c>
      <c r="N809" s="55"/>
      <c r="O809" s="59" t="str">
        <f t="shared" si="12"/>
        <v>OMIT</v>
      </c>
    </row>
    <row r="810" spans="1:15" x14ac:dyDescent="0.25">
      <c r="A810" s="53">
        <v>42505.542256944442</v>
      </c>
      <c r="B810" s="54" t="s">
        <v>1425</v>
      </c>
      <c r="C810" s="54" t="s">
        <v>2073</v>
      </c>
      <c r="D810" s="54" t="s">
        <v>1407</v>
      </c>
      <c r="E810" s="54" t="s">
        <v>1391</v>
      </c>
      <c r="F810" s="54">
        <v>790</v>
      </c>
      <c r="G810" s="54">
        <v>840</v>
      </c>
      <c r="H810" s="54">
        <v>98086</v>
      </c>
      <c r="I810" s="54" t="s">
        <v>1392</v>
      </c>
      <c r="J810" s="54">
        <v>126678</v>
      </c>
      <c r="K810" s="55" t="s">
        <v>1393</v>
      </c>
      <c r="L810" s="55" t="str">
        <f>VLOOKUP(C810,'[24]Trips&amp;Operators'!$C$1:$E$9999,3,FALSE)</f>
        <v>LOCKLEAR</v>
      </c>
      <c r="M810" s="56" t="s">
        <v>1401</v>
      </c>
      <c r="N810" s="55"/>
      <c r="O810" s="59" t="str">
        <f t="shared" si="12"/>
        <v>KEEP</v>
      </c>
    </row>
    <row r="811" spans="1:15" x14ac:dyDescent="0.25">
      <c r="A811" s="53">
        <v>42505.271087962959</v>
      </c>
      <c r="B811" s="54" t="s">
        <v>1428</v>
      </c>
      <c r="C811" s="54" t="s">
        <v>2074</v>
      </c>
      <c r="D811" s="54" t="s">
        <v>1390</v>
      </c>
      <c r="E811" s="54" t="s">
        <v>1405</v>
      </c>
      <c r="F811" s="54">
        <v>150</v>
      </c>
      <c r="G811" s="54">
        <v>137</v>
      </c>
      <c r="H811" s="54">
        <v>229853</v>
      </c>
      <c r="I811" s="54" t="s">
        <v>1392</v>
      </c>
      <c r="J811" s="54">
        <v>230436</v>
      </c>
      <c r="K811" s="55" t="s">
        <v>1400</v>
      </c>
      <c r="L811" s="55" t="str">
        <f>VLOOKUP(C811,'[24]Trips&amp;Operators'!$C$1:$E$9999,3,FALSE)</f>
        <v>STARKS</v>
      </c>
      <c r="M811" s="56" t="s">
        <v>1401</v>
      </c>
      <c r="N811" s="55"/>
      <c r="O811" s="59" t="str">
        <f t="shared" si="12"/>
        <v>KEEP</v>
      </c>
    </row>
    <row r="812" spans="1:15" x14ac:dyDescent="0.25">
      <c r="A812" s="53">
        <v>42505.326122685183</v>
      </c>
      <c r="B812" s="54" t="s">
        <v>1541</v>
      </c>
      <c r="C812" s="54" t="s">
        <v>2075</v>
      </c>
      <c r="D812" s="54" t="s">
        <v>1390</v>
      </c>
      <c r="E812" s="54" t="s">
        <v>1405</v>
      </c>
      <c r="F812" s="54">
        <v>150</v>
      </c>
      <c r="G812" s="54">
        <v>129</v>
      </c>
      <c r="H812" s="54">
        <v>1723</v>
      </c>
      <c r="I812" s="54" t="s">
        <v>1392</v>
      </c>
      <c r="J812" s="54">
        <v>2096</v>
      </c>
      <c r="K812" s="55" t="s">
        <v>1400</v>
      </c>
      <c r="L812" s="55" t="str">
        <f>VLOOKUP(C812,'[24]Trips&amp;Operators'!$C$1:$E$9999,3,FALSE)</f>
        <v>COOLAHAN</v>
      </c>
      <c r="M812" s="56" t="s">
        <v>1401</v>
      </c>
      <c r="N812" s="55"/>
      <c r="O812" s="59" t="str">
        <f t="shared" si="12"/>
        <v>KEEP</v>
      </c>
    </row>
    <row r="813" spans="1:15" x14ac:dyDescent="0.25">
      <c r="A813" s="53">
        <v>42505.377002314817</v>
      </c>
      <c r="B813" s="54" t="s">
        <v>1428</v>
      </c>
      <c r="C813" s="54" t="s">
        <v>2076</v>
      </c>
      <c r="D813" s="54" t="s">
        <v>1407</v>
      </c>
      <c r="E813" s="54" t="s">
        <v>1405</v>
      </c>
      <c r="F813" s="54">
        <v>200</v>
      </c>
      <c r="G813" s="54">
        <v>251</v>
      </c>
      <c r="H813" s="54">
        <v>5409</v>
      </c>
      <c r="I813" s="54" t="s">
        <v>1392</v>
      </c>
      <c r="J813" s="54">
        <v>4677</v>
      </c>
      <c r="K813" s="55" t="s">
        <v>1400</v>
      </c>
      <c r="L813" s="55" t="str">
        <f>VLOOKUP(C813,'[24]Trips&amp;Operators'!$C$1:$E$9999,3,FALSE)</f>
        <v>STARKS</v>
      </c>
      <c r="M813" s="56" t="s">
        <v>1401</v>
      </c>
      <c r="N813" s="55"/>
      <c r="O813" s="59" t="str">
        <f t="shared" si="12"/>
        <v>KEEP</v>
      </c>
    </row>
    <row r="814" spans="1:15" x14ac:dyDescent="0.25">
      <c r="A814" s="53">
        <v>42505.383101851854</v>
      </c>
      <c r="B814" s="54" t="s">
        <v>1511</v>
      </c>
      <c r="C814" s="54" t="s">
        <v>2077</v>
      </c>
      <c r="D814" s="54" t="s">
        <v>1390</v>
      </c>
      <c r="E814" s="54" t="s">
        <v>1405</v>
      </c>
      <c r="F814" s="54">
        <v>300</v>
      </c>
      <c r="G814" s="54">
        <v>372</v>
      </c>
      <c r="H814" s="54">
        <v>23390</v>
      </c>
      <c r="I814" s="54" t="s">
        <v>1392</v>
      </c>
      <c r="J814" s="54">
        <v>21848</v>
      </c>
      <c r="K814" s="55" t="s">
        <v>1393</v>
      </c>
      <c r="L814" s="55" t="str">
        <f>VLOOKUP(C814,'[24]Trips&amp;Operators'!$C$1:$E$9999,3,FALSE)</f>
        <v>COOLAHAN</v>
      </c>
      <c r="M814" s="56" t="s">
        <v>1401</v>
      </c>
      <c r="N814" s="55"/>
      <c r="O814" s="59" t="str">
        <f t="shared" si="12"/>
        <v>KEEP</v>
      </c>
    </row>
    <row r="815" spans="1:15" x14ac:dyDescent="0.25">
      <c r="A815" s="53">
        <v>42505.404074074075</v>
      </c>
      <c r="B815" s="54" t="s">
        <v>1425</v>
      </c>
      <c r="C815" s="54" t="s">
        <v>2078</v>
      </c>
      <c r="D815" s="54" t="s">
        <v>1390</v>
      </c>
      <c r="E815" s="54" t="s">
        <v>1405</v>
      </c>
      <c r="F815" s="54">
        <v>300</v>
      </c>
      <c r="G815" s="54">
        <v>518</v>
      </c>
      <c r="H815" s="54">
        <v>24676</v>
      </c>
      <c r="I815" s="54" t="s">
        <v>1392</v>
      </c>
      <c r="J815" s="54">
        <v>21848</v>
      </c>
      <c r="K815" s="55" t="s">
        <v>1393</v>
      </c>
      <c r="L815" s="55" t="str">
        <f>VLOOKUP(C815,'[24]Trips&amp;Operators'!$C$1:$E$9999,3,FALSE)</f>
        <v>MALAVE</v>
      </c>
      <c r="M815" s="56" t="s">
        <v>1401</v>
      </c>
      <c r="N815" s="55"/>
      <c r="O815" s="59" t="str">
        <f t="shared" si="12"/>
        <v>KEEP</v>
      </c>
    </row>
    <row r="816" spans="1:15" x14ac:dyDescent="0.25">
      <c r="A816" s="53">
        <v>42505.512245370373</v>
      </c>
      <c r="B816" s="54" t="s">
        <v>1785</v>
      </c>
      <c r="C816" s="54" t="s">
        <v>2079</v>
      </c>
      <c r="D816" s="54" t="s">
        <v>1390</v>
      </c>
      <c r="E816" s="54" t="s">
        <v>1405</v>
      </c>
      <c r="F816" s="54">
        <v>550</v>
      </c>
      <c r="G816" s="54">
        <v>660</v>
      </c>
      <c r="H816" s="54">
        <v>220040</v>
      </c>
      <c r="I816" s="54" t="s">
        <v>1392</v>
      </c>
      <c r="J816" s="54">
        <v>222090</v>
      </c>
      <c r="K816" s="55" t="s">
        <v>1400</v>
      </c>
      <c r="L816" s="55" t="str">
        <f>VLOOKUP(C816,'[24]Trips&amp;Operators'!$C$1:$E$9999,3,FALSE)</f>
        <v>LOCKLEAR</v>
      </c>
      <c r="M816" s="56" t="s">
        <v>1401</v>
      </c>
      <c r="N816" s="55"/>
      <c r="O816" s="59" t="str">
        <f t="shared" si="12"/>
        <v>KEEP</v>
      </c>
    </row>
    <row r="817" spans="1:15" x14ac:dyDescent="0.25">
      <c r="A817" s="53">
        <v>42505.513437499998</v>
      </c>
      <c r="B817" s="54" t="s">
        <v>1546</v>
      </c>
      <c r="C817" s="54" t="s">
        <v>2080</v>
      </c>
      <c r="D817" s="54" t="s">
        <v>1390</v>
      </c>
      <c r="E817" s="54" t="s">
        <v>1405</v>
      </c>
      <c r="F817" s="54">
        <v>400</v>
      </c>
      <c r="G817" s="54">
        <v>502</v>
      </c>
      <c r="H817" s="54">
        <v>17111</v>
      </c>
      <c r="I817" s="54" t="s">
        <v>1392</v>
      </c>
      <c r="J817" s="54">
        <v>17867</v>
      </c>
      <c r="K817" s="55" t="s">
        <v>1400</v>
      </c>
      <c r="L817" s="55" t="str">
        <f>VLOOKUP(C817,'[24]Trips&amp;Operators'!$C$1:$E$9999,3,FALSE)</f>
        <v>STEWART</v>
      </c>
      <c r="M817" s="56" t="s">
        <v>1401</v>
      </c>
      <c r="N817" s="55"/>
      <c r="O817" s="59" t="str">
        <f t="shared" si="12"/>
        <v>KEEP</v>
      </c>
    </row>
    <row r="818" spans="1:15" x14ac:dyDescent="0.25">
      <c r="A818" s="53">
        <v>42505.520439814813</v>
      </c>
      <c r="B818" s="54" t="s">
        <v>1453</v>
      </c>
      <c r="C818" s="54" t="s">
        <v>2081</v>
      </c>
      <c r="D818" s="54" t="s">
        <v>1390</v>
      </c>
      <c r="E818" s="54" t="s">
        <v>1405</v>
      </c>
      <c r="F818" s="54">
        <v>300</v>
      </c>
      <c r="G818" s="54">
        <v>360</v>
      </c>
      <c r="H818" s="54">
        <v>22893</v>
      </c>
      <c r="I818" s="54" t="s">
        <v>1392</v>
      </c>
      <c r="J818" s="54">
        <v>21848</v>
      </c>
      <c r="K818" s="55" t="s">
        <v>1393</v>
      </c>
      <c r="L818" s="55" t="str">
        <f>VLOOKUP(C818,'[24]Trips&amp;Operators'!$C$1:$E$9999,3,FALSE)</f>
        <v>STARKS</v>
      </c>
      <c r="M818" s="56" t="s">
        <v>1401</v>
      </c>
      <c r="N818" s="55"/>
      <c r="O818" s="59" t="str">
        <f t="shared" si="12"/>
        <v>KEEP</v>
      </c>
    </row>
    <row r="819" spans="1:15" x14ac:dyDescent="0.25">
      <c r="A819" s="53">
        <v>42505.587511574071</v>
      </c>
      <c r="B819" s="54" t="s">
        <v>1546</v>
      </c>
      <c r="C819" s="54" t="s">
        <v>2082</v>
      </c>
      <c r="D819" s="54" t="s">
        <v>1390</v>
      </c>
      <c r="E819" s="54" t="s">
        <v>1405</v>
      </c>
      <c r="F819" s="54">
        <v>300</v>
      </c>
      <c r="G819" s="54">
        <v>254</v>
      </c>
      <c r="H819" s="54">
        <v>19744</v>
      </c>
      <c r="I819" s="54" t="s">
        <v>1392</v>
      </c>
      <c r="J819" s="54">
        <v>20338</v>
      </c>
      <c r="K819" s="55" t="s">
        <v>1400</v>
      </c>
      <c r="L819" s="55" t="str">
        <f>VLOOKUP(C819,'[24]Trips&amp;Operators'!$C$1:$E$9999,3,FALSE)</f>
        <v>STEWART</v>
      </c>
      <c r="M819" s="56" t="s">
        <v>1401</v>
      </c>
      <c r="N819" s="55"/>
      <c r="O819" s="59" t="str">
        <f t="shared" si="12"/>
        <v>KEEP</v>
      </c>
    </row>
    <row r="820" spans="1:15" x14ac:dyDescent="0.25">
      <c r="A820" s="53">
        <v>42505.667175925926</v>
      </c>
      <c r="B820" s="54" t="s">
        <v>1428</v>
      </c>
      <c r="C820" s="54" t="s">
        <v>213</v>
      </c>
      <c r="D820" s="54" t="s">
        <v>1390</v>
      </c>
      <c r="E820" s="54" t="s">
        <v>1405</v>
      </c>
      <c r="F820" s="54">
        <v>150</v>
      </c>
      <c r="G820" s="54">
        <v>43</v>
      </c>
      <c r="H820" s="54">
        <v>610</v>
      </c>
      <c r="I820" s="54" t="s">
        <v>1392</v>
      </c>
      <c r="J820" s="54">
        <v>0</v>
      </c>
      <c r="K820" s="55" t="s">
        <v>1400</v>
      </c>
      <c r="L820" s="55" t="str">
        <f>VLOOKUP(C820,'[24]Trips&amp;Operators'!$C$1:$E$9999,3,FALSE)</f>
        <v>NELSON</v>
      </c>
      <c r="M820" s="56" t="s">
        <v>1401</v>
      </c>
      <c r="N820" s="55"/>
      <c r="O820" s="59" t="str">
        <f t="shared" si="12"/>
        <v>KEEP</v>
      </c>
    </row>
    <row r="821" spans="1:15" x14ac:dyDescent="0.25">
      <c r="A821" s="53">
        <v>42505.667175925926</v>
      </c>
      <c r="B821" s="54" t="s">
        <v>1428</v>
      </c>
      <c r="C821" s="54" t="s">
        <v>213</v>
      </c>
      <c r="D821" s="54" t="s">
        <v>1390</v>
      </c>
      <c r="E821" s="54" t="s">
        <v>1405</v>
      </c>
      <c r="F821" s="54">
        <v>150</v>
      </c>
      <c r="G821" s="54">
        <v>43</v>
      </c>
      <c r="H821" s="54">
        <v>610</v>
      </c>
      <c r="I821" s="54" t="s">
        <v>1392</v>
      </c>
      <c r="J821" s="54">
        <v>0</v>
      </c>
      <c r="K821" s="55" t="s">
        <v>1400</v>
      </c>
      <c r="L821" s="55" t="str">
        <f>VLOOKUP(C821,'[24]Trips&amp;Operators'!$C$1:$E$9999,3,FALSE)</f>
        <v>NELSON</v>
      </c>
      <c r="M821" s="56" t="s">
        <v>1401</v>
      </c>
      <c r="N821" s="55"/>
      <c r="O821" s="59" t="str">
        <f t="shared" si="12"/>
        <v>KEEP</v>
      </c>
    </row>
    <row r="822" spans="1:15" x14ac:dyDescent="0.25">
      <c r="A822" s="53">
        <v>42505.697951388887</v>
      </c>
      <c r="B822" s="54" t="s">
        <v>1396</v>
      </c>
      <c r="C822" s="54" t="s">
        <v>2083</v>
      </c>
      <c r="D822" s="54" t="s">
        <v>1407</v>
      </c>
      <c r="E822" s="54" t="s">
        <v>1405</v>
      </c>
      <c r="F822" s="54">
        <v>600</v>
      </c>
      <c r="G822" s="54">
        <v>651</v>
      </c>
      <c r="H822" s="54">
        <v>187748</v>
      </c>
      <c r="I822" s="54" t="s">
        <v>1392</v>
      </c>
      <c r="J822" s="54">
        <v>183829</v>
      </c>
      <c r="K822" s="55" t="s">
        <v>1400</v>
      </c>
      <c r="L822" s="55" t="str">
        <f>VLOOKUP(C822,'[24]Trips&amp;Operators'!$C$1:$E$9999,3,FALSE)</f>
        <v>WEBSTER</v>
      </c>
      <c r="M822" s="56" t="s">
        <v>1401</v>
      </c>
      <c r="N822" s="55"/>
      <c r="O822" s="59" t="str">
        <f t="shared" si="12"/>
        <v>KEEP</v>
      </c>
    </row>
    <row r="823" spans="1:15" x14ac:dyDescent="0.25">
      <c r="A823" s="53">
        <v>42505.785057870373</v>
      </c>
      <c r="B823" s="54" t="s">
        <v>1541</v>
      </c>
      <c r="C823" s="54" t="s">
        <v>2084</v>
      </c>
      <c r="D823" s="54" t="s">
        <v>1390</v>
      </c>
      <c r="E823" s="54" t="s">
        <v>1405</v>
      </c>
      <c r="F823" s="54">
        <v>150</v>
      </c>
      <c r="G823" s="54">
        <v>138</v>
      </c>
      <c r="H823" s="54">
        <v>231652</v>
      </c>
      <c r="I823" s="54" t="s">
        <v>1392</v>
      </c>
      <c r="J823" s="54">
        <v>232080</v>
      </c>
      <c r="K823" s="55" t="s">
        <v>1400</v>
      </c>
      <c r="L823" s="55" t="str">
        <f>VLOOKUP(C823,'[24]Trips&amp;Operators'!$C$1:$E$9999,3,FALSE)</f>
        <v>HONTZ</v>
      </c>
      <c r="M823" s="56" t="s">
        <v>1401</v>
      </c>
      <c r="N823" s="55"/>
      <c r="O823" s="59" t="str">
        <f t="shared" si="12"/>
        <v>KEEP</v>
      </c>
    </row>
    <row r="824" spans="1:15" x14ac:dyDescent="0.25">
      <c r="A824" s="53">
        <v>42505.804409722223</v>
      </c>
      <c r="B824" s="54" t="s">
        <v>1389</v>
      </c>
      <c r="C824" s="54" t="s">
        <v>1112</v>
      </c>
      <c r="D824" s="54" t="s">
        <v>1390</v>
      </c>
      <c r="E824" s="54" t="s">
        <v>1405</v>
      </c>
      <c r="F824" s="54">
        <v>150</v>
      </c>
      <c r="G824" s="54">
        <v>192</v>
      </c>
      <c r="H824" s="54">
        <v>5363</v>
      </c>
      <c r="I824" s="54" t="s">
        <v>1392</v>
      </c>
      <c r="J824" s="54">
        <v>4677</v>
      </c>
      <c r="K824" s="55" t="s">
        <v>1393</v>
      </c>
      <c r="L824" s="55" t="str">
        <f>VLOOKUP(C824,'[24]Trips&amp;Operators'!$C$1:$E$9999,3,FALSE)</f>
        <v>YOUNG</v>
      </c>
      <c r="M824" s="56" t="s">
        <v>1401</v>
      </c>
      <c r="N824" s="55"/>
      <c r="O824" s="59" t="str">
        <f t="shared" si="12"/>
        <v>KEEP</v>
      </c>
    </row>
    <row r="825" spans="1:15" x14ac:dyDescent="0.25">
      <c r="A825" s="53">
        <v>42505.879004629627</v>
      </c>
      <c r="B825" s="54" t="s">
        <v>1420</v>
      </c>
      <c r="C825" s="54" t="s">
        <v>2085</v>
      </c>
      <c r="D825" s="54" t="s">
        <v>1390</v>
      </c>
      <c r="E825" s="54" t="s">
        <v>1405</v>
      </c>
      <c r="F825" s="54">
        <v>150</v>
      </c>
      <c r="G825" s="54">
        <v>140</v>
      </c>
      <c r="H825" s="54">
        <v>231557</v>
      </c>
      <c r="I825" s="54" t="s">
        <v>1392</v>
      </c>
      <c r="J825" s="54">
        <v>232107</v>
      </c>
      <c r="K825" s="55" t="s">
        <v>1400</v>
      </c>
      <c r="L825" s="55" t="str">
        <f>VLOOKUP(C825,'[24]Trips&amp;Operators'!$C$1:$E$9999,3,FALSE)</f>
        <v>BARTLETT</v>
      </c>
      <c r="M825" s="56" t="s">
        <v>1401</v>
      </c>
      <c r="N825" s="55"/>
      <c r="O825" s="59" t="str">
        <f t="shared" si="12"/>
        <v>KEEP</v>
      </c>
    </row>
    <row r="826" spans="1:15" x14ac:dyDescent="0.25">
      <c r="A826" s="53">
        <v>42505.958784722221</v>
      </c>
      <c r="B826" s="54" t="s">
        <v>1420</v>
      </c>
      <c r="C826" s="54" t="s">
        <v>2086</v>
      </c>
      <c r="D826" s="54" t="s">
        <v>1390</v>
      </c>
      <c r="E826" s="54" t="s">
        <v>1405</v>
      </c>
      <c r="F826" s="54">
        <v>150</v>
      </c>
      <c r="G826" s="54">
        <v>97</v>
      </c>
      <c r="H826" s="54">
        <v>734</v>
      </c>
      <c r="I826" s="54" t="s">
        <v>1392</v>
      </c>
      <c r="J826" s="54">
        <v>0</v>
      </c>
      <c r="K826" s="55" t="s">
        <v>1400</v>
      </c>
      <c r="L826" s="55" t="str">
        <f>VLOOKUP(C826,'[24]Trips&amp;Operators'!$C$1:$E$9999,3,FALSE)</f>
        <v>BARTLETT</v>
      </c>
      <c r="M826" s="56" t="s">
        <v>1401</v>
      </c>
      <c r="N826" s="55"/>
      <c r="O826" s="59" t="str">
        <f t="shared" si="12"/>
        <v>KEEP</v>
      </c>
    </row>
    <row r="827" spans="1:15" x14ac:dyDescent="0.25">
      <c r="A827" s="53">
        <v>42506.003379629627</v>
      </c>
      <c r="B827" s="54" t="s">
        <v>1478</v>
      </c>
      <c r="C827" s="54" t="s">
        <v>2087</v>
      </c>
      <c r="D827" s="54" t="s">
        <v>1390</v>
      </c>
      <c r="E827" s="54" t="s">
        <v>1405</v>
      </c>
      <c r="F827" s="54">
        <v>150</v>
      </c>
      <c r="G827" s="54">
        <v>138</v>
      </c>
      <c r="H827" s="54">
        <v>231514</v>
      </c>
      <c r="I827" s="54" t="s">
        <v>1392</v>
      </c>
      <c r="J827" s="54">
        <v>232107</v>
      </c>
      <c r="K827" s="55" t="s">
        <v>1400</v>
      </c>
      <c r="L827" s="55" t="str">
        <f>VLOOKUP(C827,'[24]Trips&amp;Operators'!$C$1:$E$9999,3,FALSE)</f>
        <v>GOODNIGHT</v>
      </c>
      <c r="M827" s="56" t="s">
        <v>1401</v>
      </c>
      <c r="N827" s="55"/>
      <c r="O827" s="59" t="str">
        <f t="shared" si="12"/>
        <v>KEEP</v>
      </c>
    </row>
    <row r="828" spans="1:15" x14ac:dyDescent="0.25">
      <c r="A828" s="53">
        <v>42505.417870370373</v>
      </c>
      <c r="B828" s="54" t="s">
        <v>1411</v>
      </c>
      <c r="C828" s="54" t="s">
        <v>2088</v>
      </c>
      <c r="D828" s="54" t="s">
        <v>1390</v>
      </c>
      <c r="E828" s="54" t="s">
        <v>1422</v>
      </c>
      <c r="F828" s="54">
        <v>0</v>
      </c>
      <c r="G828" s="54">
        <v>507</v>
      </c>
      <c r="H828" s="54">
        <v>194716</v>
      </c>
      <c r="I828" s="54" t="s">
        <v>1423</v>
      </c>
      <c r="J828" s="54">
        <v>191723</v>
      </c>
      <c r="K828" s="55" t="s">
        <v>1393</v>
      </c>
      <c r="L828" s="55" t="str">
        <f>VLOOKUP(C828,'[24]Trips&amp;Operators'!$C$1:$E$9999,3,FALSE)</f>
        <v>STARKS</v>
      </c>
      <c r="M828" s="56" t="s">
        <v>1401</v>
      </c>
      <c r="N828" s="55" t="s">
        <v>1427</v>
      </c>
      <c r="O828" s="59" t="str">
        <f t="shared" si="12"/>
        <v>KEEP</v>
      </c>
    </row>
    <row r="829" spans="1:15" x14ac:dyDescent="0.25">
      <c r="A829" s="53">
        <v>42505.683206018519</v>
      </c>
      <c r="B829" s="54" t="s">
        <v>1425</v>
      </c>
      <c r="C829" s="54" t="s">
        <v>2089</v>
      </c>
      <c r="D829" s="54" t="s">
        <v>1390</v>
      </c>
      <c r="E829" s="54" t="s">
        <v>1422</v>
      </c>
      <c r="F829" s="54">
        <v>0</v>
      </c>
      <c r="G829" s="54">
        <v>604</v>
      </c>
      <c r="H829" s="54">
        <v>132347</v>
      </c>
      <c r="I829" s="54" t="s">
        <v>1423</v>
      </c>
      <c r="J829" s="54">
        <v>127587</v>
      </c>
      <c r="K829" s="55" t="s">
        <v>1393</v>
      </c>
      <c r="L829" s="55" t="str">
        <f>VLOOKUP(C829,'[24]Trips&amp;Operators'!$C$1:$E$9999,3,FALSE)</f>
        <v>LOCKLEAR</v>
      </c>
      <c r="M829" s="56" t="s">
        <v>1401</v>
      </c>
      <c r="N829" s="55" t="s">
        <v>1564</v>
      </c>
      <c r="O829" s="59" t="str">
        <f t="shared" si="12"/>
        <v>KEEP</v>
      </c>
    </row>
    <row r="830" spans="1:15" x14ac:dyDescent="0.25">
      <c r="A830" s="53">
        <v>42505.932766203703</v>
      </c>
      <c r="B830" s="54" t="s">
        <v>1403</v>
      </c>
      <c r="C830" s="54" t="s">
        <v>220</v>
      </c>
      <c r="D830" s="54" t="s">
        <v>1390</v>
      </c>
      <c r="E830" s="54" t="s">
        <v>1422</v>
      </c>
      <c r="F830" s="54">
        <v>0</v>
      </c>
      <c r="G830" s="54">
        <v>52</v>
      </c>
      <c r="H830" s="54">
        <v>118588</v>
      </c>
      <c r="I830" s="54" t="s">
        <v>1423</v>
      </c>
      <c r="J830" s="54">
        <v>118739</v>
      </c>
      <c r="K830" s="55" t="s">
        <v>1400</v>
      </c>
      <c r="L830" s="55" t="str">
        <f>VLOOKUP(C830,'[24]Trips&amp;Operators'!$C$1:$E$9999,3,FALSE)</f>
        <v>YOUNG</v>
      </c>
      <c r="M830" s="56" t="s">
        <v>1401</v>
      </c>
      <c r="N830" s="55" t="s">
        <v>2090</v>
      </c>
      <c r="O830" s="59" t="str">
        <f t="shared" si="12"/>
        <v>KEEP</v>
      </c>
    </row>
    <row r="831" spans="1:15" x14ac:dyDescent="0.25">
      <c r="A831" s="53">
        <v>42505.224999999999</v>
      </c>
      <c r="B831" s="54" t="s">
        <v>1785</v>
      </c>
      <c r="C831" s="54" t="s">
        <v>2091</v>
      </c>
      <c r="D831" s="54" t="s">
        <v>1390</v>
      </c>
      <c r="E831" s="54" t="s">
        <v>1438</v>
      </c>
      <c r="F831" s="54">
        <v>0</v>
      </c>
      <c r="G831" s="54">
        <v>5</v>
      </c>
      <c r="H831" s="54">
        <v>233332</v>
      </c>
      <c r="I831" s="54" t="s">
        <v>1439</v>
      </c>
      <c r="J831" s="54">
        <v>233491</v>
      </c>
      <c r="K831" s="55" t="s">
        <v>1400</v>
      </c>
      <c r="L831" s="55" t="str">
        <f>VLOOKUP(C831,'[24]Trips&amp;Operators'!$C$1:$E$9999,3,FALSE)</f>
        <v>MALAVE</v>
      </c>
      <c r="M831" s="56" t="s">
        <v>1401</v>
      </c>
      <c r="N831" s="55"/>
      <c r="O831" s="59" t="str">
        <f t="shared" si="12"/>
        <v>OMIT</v>
      </c>
    </row>
    <row r="832" spans="1:15" x14ac:dyDescent="0.25">
      <c r="A832" s="53">
        <v>42505.272013888891</v>
      </c>
      <c r="B832" s="54" t="s">
        <v>1483</v>
      </c>
      <c r="C832" s="54" t="s">
        <v>2092</v>
      </c>
      <c r="D832" s="54" t="s">
        <v>1390</v>
      </c>
      <c r="E832" s="54" t="s">
        <v>1438</v>
      </c>
      <c r="F832" s="54">
        <v>0</v>
      </c>
      <c r="G832" s="54">
        <v>61</v>
      </c>
      <c r="H832" s="54">
        <v>209</v>
      </c>
      <c r="I832" s="54" t="s">
        <v>1439</v>
      </c>
      <c r="J832" s="54">
        <v>1</v>
      </c>
      <c r="K832" s="55" t="s">
        <v>1393</v>
      </c>
      <c r="L832" s="55" t="str">
        <f>VLOOKUP(C832,'[24]Trips&amp;Operators'!$C$1:$E$9999,3,FALSE)</f>
        <v>GEBRETEKLE</v>
      </c>
      <c r="M832" s="56" t="s">
        <v>1401</v>
      </c>
      <c r="N832" s="55"/>
      <c r="O832" s="59" t="str">
        <f t="shared" si="12"/>
        <v>KEEP</v>
      </c>
    </row>
    <row r="833" spans="1:15" x14ac:dyDescent="0.25">
      <c r="A833" s="53">
        <v>42505.272557870368</v>
      </c>
      <c r="B833" s="54" t="s">
        <v>1428</v>
      </c>
      <c r="C833" s="54" t="s">
        <v>2074</v>
      </c>
      <c r="D833" s="54" t="s">
        <v>1390</v>
      </c>
      <c r="E833" s="54" t="s">
        <v>1438</v>
      </c>
      <c r="F833" s="54">
        <v>0</v>
      </c>
      <c r="G833" s="54">
        <v>53</v>
      </c>
      <c r="H833" s="54">
        <v>233321</v>
      </c>
      <c r="I833" s="54" t="s">
        <v>1439</v>
      </c>
      <c r="J833" s="54">
        <v>233491</v>
      </c>
      <c r="K833" s="55" t="s">
        <v>1400</v>
      </c>
      <c r="L833" s="55" t="str">
        <f>VLOOKUP(C833,'[24]Trips&amp;Operators'!$C$1:$E$9999,3,FALSE)</f>
        <v>STARKS</v>
      </c>
      <c r="M833" s="56" t="s">
        <v>1401</v>
      </c>
      <c r="N833" s="55"/>
      <c r="O833" s="59" t="str">
        <f t="shared" si="12"/>
        <v>KEEP</v>
      </c>
    </row>
    <row r="834" spans="1:15" x14ac:dyDescent="0.25">
      <c r="A834" s="53">
        <v>42505.340162037035</v>
      </c>
      <c r="B834" s="54" t="s">
        <v>1425</v>
      </c>
      <c r="C834" s="54" t="s">
        <v>211</v>
      </c>
      <c r="D834" s="54" t="s">
        <v>1390</v>
      </c>
      <c r="E834" s="54" t="s">
        <v>1438</v>
      </c>
      <c r="F834" s="54">
        <v>0</v>
      </c>
      <c r="G834" s="54">
        <v>4</v>
      </c>
      <c r="H834" s="54">
        <v>136</v>
      </c>
      <c r="I834" s="54" t="s">
        <v>1439</v>
      </c>
      <c r="J834" s="54">
        <v>1</v>
      </c>
      <c r="K834" s="55" t="s">
        <v>1393</v>
      </c>
      <c r="L834" s="55" t="str">
        <f>VLOOKUP(C834,'[24]Trips&amp;Operators'!$C$1:$E$9999,3,FALSE)</f>
        <v>MALAVE</v>
      </c>
      <c r="M834" s="56" t="s">
        <v>1401</v>
      </c>
      <c r="N834" s="55"/>
      <c r="O834" s="59" t="str">
        <f t="shared" si="12"/>
        <v>OMIT</v>
      </c>
    </row>
    <row r="835" spans="1:15" x14ac:dyDescent="0.25">
      <c r="A835" s="53">
        <v>42505.358275462961</v>
      </c>
      <c r="B835" s="54" t="s">
        <v>1420</v>
      </c>
      <c r="C835" s="54" t="s">
        <v>2093</v>
      </c>
      <c r="D835" s="54" t="s">
        <v>1390</v>
      </c>
      <c r="E835" s="54" t="s">
        <v>1438</v>
      </c>
      <c r="F835" s="54">
        <v>0</v>
      </c>
      <c r="G835" s="54">
        <v>7</v>
      </c>
      <c r="H835" s="54">
        <v>233338</v>
      </c>
      <c r="I835" s="54" t="s">
        <v>1439</v>
      </c>
      <c r="J835" s="54">
        <v>233491</v>
      </c>
      <c r="K835" s="55" t="s">
        <v>1400</v>
      </c>
      <c r="L835" s="55" t="str">
        <f>VLOOKUP(C835,'[24]Trips&amp;Operators'!$C$1:$E$9999,3,FALSE)</f>
        <v>SANTIZO</v>
      </c>
      <c r="M835" s="56" t="s">
        <v>1401</v>
      </c>
      <c r="N835" s="55"/>
      <c r="O835" s="59" t="str">
        <f t="shared" ref="O835:O898" si="13">IF(AND(E835="TRACK WARRANT AUTHORITY",G835&lt;10),"OMIT","KEEP")</f>
        <v>OMIT</v>
      </c>
    </row>
    <row r="836" spans="1:15" x14ac:dyDescent="0.25">
      <c r="A836" s="53">
        <v>42505.368148148147</v>
      </c>
      <c r="B836" s="54" t="s">
        <v>1785</v>
      </c>
      <c r="C836" s="54" t="s">
        <v>2094</v>
      </c>
      <c r="D836" s="54" t="s">
        <v>1390</v>
      </c>
      <c r="E836" s="54" t="s">
        <v>1438</v>
      </c>
      <c r="F836" s="54">
        <v>0</v>
      </c>
      <c r="G836" s="54">
        <v>8</v>
      </c>
      <c r="H836" s="54">
        <v>233330</v>
      </c>
      <c r="I836" s="54" t="s">
        <v>1439</v>
      </c>
      <c r="J836" s="54">
        <v>233491</v>
      </c>
      <c r="K836" s="55" t="s">
        <v>1400</v>
      </c>
      <c r="L836" s="55" t="str">
        <f>VLOOKUP(C836,'[24]Trips&amp;Operators'!$C$1:$E$9999,3,FALSE)</f>
        <v>MALAVE</v>
      </c>
      <c r="M836" s="56" t="s">
        <v>1401</v>
      </c>
      <c r="N836" s="55"/>
      <c r="O836" s="59" t="str">
        <f t="shared" si="13"/>
        <v>OMIT</v>
      </c>
    </row>
    <row r="837" spans="1:15" x14ac:dyDescent="0.25">
      <c r="A837" s="53">
        <v>42505.389050925929</v>
      </c>
      <c r="B837" s="54" t="s">
        <v>1546</v>
      </c>
      <c r="C837" s="54" t="s">
        <v>2095</v>
      </c>
      <c r="D837" s="54" t="s">
        <v>1390</v>
      </c>
      <c r="E837" s="54" t="s">
        <v>1438</v>
      </c>
      <c r="F837" s="54">
        <v>0</v>
      </c>
      <c r="G837" s="54">
        <v>8</v>
      </c>
      <c r="H837" s="54">
        <v>233341</v>
      </c>
      <c r="I837" s="54" t="s">
        <v>1439</v>
      </c>
      <c r="J837" s="54">
        <v>233491</v>
      </c>
      <c r="K837" s="55" t="s">
        <v>1400</v>
      </c>
      <c r="L837" s="55" t="str">
        <f>VLOOKUP(C837,'[24]Trips&amp;Operators'!$C$1:$E$9999,3,FALSE)</f>
        <v>LEVIN</v>
      </c>
      <c r="M837" s="56" t="s">
        <v>1401</v>
      </c>
      <c r="N837" s="55"/>
      <c r="O837" s="59" t="str">
        <f t="shared" si="13"/>
        <v>OMIT</v>
      </c>
    </row>
    <row r="838" spans="1:15" x14ac:dyDescent="0.25">
      <c r="A838" s="53">
        <v>42505.408391203702</v>
      </c>
      <c r="B838" s="54" t="s">
        <v>1425</v>
      </c>
      <c r="C838" s="54" t="s">
        <v>2078</v>
      </c>
      <c r="D838" s="54" t="s">
        <v>1390</v>
      </c>
      <c r="E838" s="54" t="s">
        <v>1438</v>
      </c>
      <c r="F838" s="54">
        <v>0</v>
      </c>
      <c r="G838" s="54">
        <v>9</v>
      </c>
      <c r="H838" s="54">
        <v>127</v>
      </c>
      <c r="I838" s="54" t="s">
        <v>1439</v>
      </c>
      <c r="J838" s="54">
        <v>1</v>
      </c>
      <c r="K838" s="55" t="s">
        <v>1393</v>
      </c>
      <c r="L838" s="55" t="str">
        <f>VLOOKUP(C838,'[24]Trips&amp;Operators'!$C$1:$E$9999,3,FALSE)</f>
        <v>MALAVE</v>
      </c>
      <c r="M838" s="56" t="s">
        <v>1401</v>
      </c>
      <c r="N838" s="55"/>
      <c r="O838" s="59" t="str">
        <f t="shared" si="13"/>
        <v>OMIT</v>
      </c>
    </row>
    <row r="839" spans="1:15" x14ac:dyDescent="0.25">
      <c r="A839" s="53">
        <v>42505.419479166667</v>
      </c>
      <c r="B839" s="54" t="s">
        <v>1483</v>
      </c>
      <c r="C839" s="54" t="s">
        <v>2096</v>
      </c>
      <c r="D839" s="54" t="s">
        <v>1390</v>
      </c>
      <c r="E839" s="54" t="s">
        <v>1438</v>
      </c>
      <c r="F839" s="54">
        <v>0</v>
      </c>
      <c r="G839" s="54">
        <v>83</v>
      </c>
      <c r="H839" s="54">
        <v>247</v>
      </c>
      <c r="I839" s="54" t="s">
        <v>1439</v>
      </c>
      <c r="J839" s="54">
        <v>1</v>
      </c>
      <c r="K839" s="55" t="s">
        <v>1393</v>
      </c>
      <c r="L839" s="55" t="str">
        <f>VLOOKUP(C839,'[24]Trips&amp;Operators'!$C$1:$E$9999,3,FALSE)</f>
        <v>GEBRETEKLE</v>
      </c>
      <c r="M839" s="56" t="s">
        <v>1401</v>
      </c>
      <c r="N839" s="55"/>
      <c r="O839" s="59" t="str">
        <f t="shared" si="13"/>
        <v>KEEP</v>
      </c>
    </row>
    <row r="840" spans="1:15" x14ac:dyDescent="0.25">
      <c r="A840" s="53">
        <v>42505.442499999997</v>
      </c>
      <c r="B840" s="54" t="s">
        <v>1785</v>
      </c>
      <c r="C840" s="54" t="s">
        <v>2097</v>
      </c>
      <c r="D840" s="54" t="s">
        <v>1390</v>
      </c>
      <c r="E840" s="54" t="s">
        <v>1438</v>
      </c>
      <c r="F840" s="54">
        <v>0</v>
      </c>
      <c r="G840" s="54">
        <v>5</v>
      </c>
      <c r="H840" s="54">
        <v>233338</v>
      </c>
      <c r="I840" s="54" t="s">
        <v>1439</v>
      </c>
      <c r="J840" s="54">
        <v>233491</v>
      </c>
      <c r="K840" s="55" t="s">
        <v>1400</v>
      </c>
      <c r="L840" s="55" t="str">
        <f>VLOOKUP(C840,'[24]Trips&amp;Operators'!$C$1:$E$9999,3,FALSE)</f>
        <v>MALAVE</v>
      </c>
      <c r="M840" s="56" t="s">
        <v>1401</v>
      </c>
      <c r="N840" s="55"/>
      <c r="O840" s="59" t="str">
        <f t="shared" si="13"/>
        <v>OMIT</v>
      </c>
    </row>
    <row r="841" spans="1:15" x14ac:dyDescent="0.25">
      <c r="A841" s="53">
        <v>42505.470682870371</v>
      </c>
      <c r="B841" s="54" t="s">
        <v>1448</v>
      </c>
      <c r="C841" s="54" t="s">
        <v>2098</v>
      </c>
      <c r="D841" s="54" t="s">
        <v>1390</v>
      </c>
      <c r="E841" s="54" t="s">
        <v>1438</v>
      </c>
      <c r="F841" s="54">
        <v>0</v>
      </c>
      <c r="G841" s="54">
        <v>9</v>
      </c>
      <c r="H841" s="54">
        <v>127</v>
      </c>
      <c r="I841" s="54" t="s">
        <v>1439</v>
      </c>
      <c r="J841" s="54">
        <v>1</v>
      </c>
      <c r="K841" s="55" t="s">
        <v>1393</v>
      </c>
      <c r="L841" s="55" t="str">
        <f>VLOOKUP(C841,'[24]Trips&amp;Operators'!$C$1:$E$9999,3,FALSE)</f>
        <v>SANTIZO</v>
      </c>
      <c r="M841" s="56" t="s">
        <v>1401</v>
      </c>
      <c r="N841" s="55"/>
      <c r="O841" s="59" t="str">
        <f t="shared" si="13"/>
        <v>OMIT</v>
      </c>
    </row>
    <row r="842" spans="1:15" x14ac:dyDescent="0.25">
      <c r="A842" s="53">
        <v>42505.480844907404</v>
      </c>
      <c r="B842" s="54" t="s">
        <v>1425</v>
      </c>
      <c r="C842" s="54" t="s">
        <v>2099</v>
      </c>
      <c r="D842" s="54" t="s">
        <v>1390</v>
      </c>
      <c r="E842" s="54" t="s">
        <v>1438</v>
      </c>
      <c r="F842" s="54">
        <v>0</v>
      </c>
      <c r="G842" s="54">
        <v>5</v>
      </c>
      <c r="H842" s="54">
        <v>125</v>
      </c>
      <c r="I842" s="54" t="s">
        <v>1439</v>
      </c>
      <c r="J842" s="54">
        <v>1</v>
      </c>
      <c r="K842" s="55" t="s">
        <v>1393</v>
      </c>
      <c r="L842" s="55" t="str">
        <f>VLOOKUP(C842,'[24]Trips&amp;Operators'!$C$1:$E$9999,3,FALSE)</f>
        <v>MALAVE</v>
      </c>
      <c r="M842" s="56" t="s">
        <v>1401</v>
      </c>
      <c r="N842" s="55"/>
      <c r="O842" s="59" t="str">
        <f t="shared" si="13"/>
        <v>OMIT</v>
      </c>
    </row>
    <row r="843" spans="1:15" x14ac:dyDescent="0.25">
      <c r="A843" s="53">
        <v>42505.493217592593</v>
      </c>
      <c r="B843" s="54" t="s">
        <v>1541</v>
      </c>
      <c r="C843" s="54" t="s">
        <v>2100</v>
      </c>
      <c r="D843" s="54" t="s">
        <v>1390</v>
      </c>
      <c r="E843" s="54" t="s">
        <v>1438</v>
      </c>
      <c r="F843" s="54">
        <v>0</v>
      </c>
      <c r="G843" s="54">
        <v>6</v>
      </c>
      <c r="H843" s="54">
        <v>233343</v>
      </c>
      <c r="I843" s="54" t="s">
        <v>1439</v>
      </c>
      <c r="J843" s="54">
        <v>233491</v>
      </c>
      <c r="K843" s="55" t="s">
        <v>1400</v>
      </c>
      <c r="L843" s="55" t="str">
        <f>VLOOKUP(C843,'[24]Trips&amp;Operators'!$C$1:$E$9999,3,FALSE)</f>
        <v>BUTLER</v>
      </c>
      <c r="M843" s="56" t="s">
        <v>1401</v>
      </c>
      <c r="N843" s="55"/>
      <c r="O843" s="59" t="str">
        <f t="shared" si="13"/>
        <v>OMIT</v>
      </c>
    </row>
    <row r="844" spans="1:15" x14ac:dyDescent="0.25">
      <c r="A844" s="53">
        <v>42505.535312499997</v>
      </c>
      <c r="B844" s="54" t="s">
        <v>1546</v>
      </c>
      <c r="C844" s="54" t="s">
        <v>2080</v>
      </c>
      <c r="D844" s="54" t="s">
        <v>1390</v>
      </c>
      <c r="E844" s="54" t="s">
        <v>1438</v>
      </c>
      <c r="F844" s="54">
        <v>0</v>
      </c>
      <c r="G844" s="54">
        <v>73</v>
      </c>
      <c r="H844" s="54">
        <v>233226</v>
      </c>
      <c r="I844" s="54" t="s">
        <v>1439</v>
      </c>
      <c r="J844" s="54">
        <v>233491</v>
      </c>
      <c r="K844" s="55" t="s">
        <v>1400</v>
      </c>
      <c r="L844" s="55" t="str">
        <f>VLOOKUP(C844,'[24]Trips&amp;Operators'!$C$1:$E$9999,3,FALSE)</f>
        <v>STEWART</v>
      </c>
      <c r="M844" s="56" t="s">
        <v>1401</v>
      </c>
      <c r="N844" s="55"/>
      <c r="O844" s="59" t="str">
        <f t="shared" si="13"/>
        <v>KEEP</v>
      </c>
    </row>
    <row r="845" spans="1:15" x14ac:dyDescent="0.25">
      <c r="A845" s="53">
        <v>42505.554872685185</v>
      </c>
      <c r="B845" s="54" t="s">
        <v>1425</v>
      </c>
      <c r="C845" s="54" t="s">
        <v>2073</v>
      </c>
      <c r="D845" s="54" t="s">
        <v>1390</v>
      </c>
      <c r="E845" s="54" t="s">
        <v>1438</v>
      </c>
      <c r="F845" s="54">
        <v>0</v>
      </c>
      <c r="G845" s="54">
        <v>60</v>
      </c>
      <c r="H845" s="54">
        <v>154</v>
      </c>
      <c r="I845" s="54" t="s">
        <v>1439</v>
      </c>
      <c r="J845" s="54">
        <v>1</v>
      </c>
      <c r="K845" s="55" t="s">
        <v>1393</v>
      </c>
      <c r="L845" s="55" t="str">
        <f>VLOOKUP(C845,'[24]Trips&amp;Operators'!$C$1:$E$9999,3,FALSE)</f>
        <v>LOCKLEAR</v>
      </c>
      <c r="M845" s="56" t="s">
        <v>1401</v>
      </c>
      <c r="N845" s="55"/>
      <c r="O845" s="59" t="str">
        <f t="shared" si="13"/>
        <v>KEEP</v>
      </c>
    </row>
    <row r="846" spans="1:15" x14ac:dyDescent="0.25">
      <c r="A846" s="53">
        <v>42505.62903935185</v>
      </c>
      <c r="B846" s="54" t="s">
        <v>1396</v>
      </c>
      <c r="C846" s="54" t="s">
        <v>2101</v>
      </c>
      <c r="D846" s="54" t="s">
        <v>1390</v>
      </c>
      <c r="E846" s="54" t="s">
        <v>1438</v>
      </c>
      <c r="F846" s="54">
        <v>0</v>
      </c>
      <c r="G846" s="54">
        <v>5</v>
      </c>
      <c r="H846" s="54">
        <v>233351</v>
      </c>
      <c r="I846" s="54" t="s">
        <v>1439</v>
      </c>
      <c r="J846" s="54">
        <v>233491</v>
      </c>
      <c r="K846" s="55" t="s">
        <v>1400</v>
      </c>
      <c r="L846" s="55" t="str">
        <f>VLOOKUP(C846,'[24]Trips&amp;Operators'!$C$1:$E$9999,3,FALSE)</f>
        <v>WEBSTER</v>
      </c>
      <c r="M846" s="56" t="s">
        <v>1401</v>
      </c>
      <c r="N846" s="55"/>
      <c r="O846" s="59" t="str">
        <f t="shared" si="13"/>
        <v>OMIT</v>
      </c>
    </row>
    <row r="847" spans="1:15" x14ac:dyDescent="0.25">
      <c r="A847" s="53">
        <v>42505.678680555553</v>
      </c>
      <c r="B847" s="54" t="s">
        <v>1511</v>
      </c>
      <c r="C847" s="54" t="s">
        <v>2102</v>
      </c>
      <c r="D847" s="54" t="s">
        <v>1390</v>
      </c>
      <c r="E847" s="54" t="s">
        <v>1438</v>
      </c>
      <c r="F847" s="54">
        <v>0</v>
      </c>
      <c r="G847" s="54">
        <v>9</v>
      </c>
      <c r="H847" s="54">
        <v>119</v>
      </c>
      <c r="I847" s="54" t="s">
        <v>1439</v>
      </c>
      <c r="J847" s="54">
        <v>1</v>
      </c>
      <c r="K847" s="55" t="s">
        <v>1393</v>
      </c>
      <c r="L847" s="55" t="str">
        <f>VLOOKUP(C847,'[24]Trips&amp;Operators'!$C$1:$E$9999,3,FALSE)</f>
        <v>BUTLER</v>
      </c>
      <c r="M847" s="56" t="s">
        <v>1401</v>
      </c>
      <c r="N847" s="55"/>
      <c r="O847" s="59" t="str">
        <f t="shared" si="13"/>
        <v>OMIT</v>
      </c>
    </row>
    <row r="848" spans="1:15" x14ac:dyDescent="0.25">
      <c r="A848" s="53">
        <v>42505.680601851855</v>
      </c>
      <c r="B848" s="54" t="s">
        <v>1546</v>
      </c>
      <c r="C848" s="54" t="s">
        <v>765</v>
      </c>
      <c r="D848" s="54" t="s">
        <v>1390</v>
      </c>
      <c r="E848" s="54" t="s">
        <v>1438</v>
      </c>
      <c r="F848" s="54">
        <v>0</v>
      </c>
      <c r="G848" s="54">
        <v>88</v>
      </c>
      <c r="H848" s="54">
        <v>233178</v>
      </c>
      <c r="I848" s="54" t="s">
        <v>1439</v>
      </c>
      <c r="J848" s="54">
        <v>233491</v>
      </c>
      <c r="K848" s="55" t="s">
        <v>1400</v>
      </c>
      <c r="L848" s="55" t="str">
        <f>VLOOKUP(C848,'[24]Trips&amp;Operators'!$C$1:$E$9999,3,FALSE)</f>
        <v>STEWART</v>
      </c>
      <c r="M848" s="56" t="s">
        <v>1401</v>
      </c>
      <c r="N848" s="55"/>
      <c r="O848" s="59" t="str">
        <f t="shared" si="13"/>
        <v>KEEP</v>
      </c>
    </row>
    <row r="849" spans="1:15" x14ac:dyDescent="0.25">
      <c r="A849" s="53">
        <v>42505.702800925923</v>
      </c>
      <c r="B849" s="54" t="s">
        <v>1396</v>
      </c>
      <c r="C849" s="54" t="s">
        <v>2083</v>
      </c>
      <c r="D849" s="54" t="s">
        <v>1390</v>
      </c>
      <c r="E849" s="54" t="s">
        <v>1438</v>
      </c>
      <c r="F849" s="54">
        <v>0</v>
      </c>
      <c r="G849" s="54">
        <v>9</v>
      </c>
      <c r="H849" s="54">
        <v>233324</v>
      </c>
      <c r="I849" s="54" t="s">
        <v>1439</v>
      </c>
      <c r="J849" s="54">
        <v>233491</v>
      </c>
      <c r="K849" s="55" t="s">
        <v>1400</v>
      </c>
      <c r="L849" s="55" t="str">
        <f>VLOOKUP(C849,'[24]Trips&amp;Operators'!$C$1:$E$9999,3,FALSE)</f>
        <v>WEBSTER</v>
      </c>
      <c r="M849" s="56" t="s">
        <v>1401</v>
      </c>
      <c r="N849" s="55"/>
      <c r="O849" s="59" t="str">
        <f t="shared" si="13"/>
        <v>OMIT</v>
      </c>
    </row>
    <row r="850" spans="1:15" x14ac:dyDescent="0.25">
      <c r="A850" s="53">
        <v>42505.743113425924</v>
      </c>
      <c r="B850" s="54" t="s">
        <v>1478</v>
      </c>
      <c r="C850" s="54" t="s">
        <v>773</v>
      </c>
      <c r="D850" s="54" t="s">
        <v>1390</v>
      </c>
      <c r="E850" s="54" t="s">
        <v>1438</v>
      </c>
      <c r="F850" s="54">
        <v>0</v>
      </c>
      <c r="G850" s="54">
        <v>88</v>
      </c>
      <c r="H850" s="54">
        <v>233142</v>
      </c>
      <c r="I850" s="54" t="s">
        <v>1439</v>
      </c>
      <c r="J850" s="54">
        <v>233491</v>
      </c>
      <c r="K850" s="55" t="s">
        <v>1400</v>
      </c>
      <c r="L850" s="55" t="str">
        <f>VLOOKUP(C850,'[24]Trips&amp;Operators'!$C$1:$E$9999,3,FALSE)</f>
        <v>GOODNIGHT</v>
      </c>
      <c r="M850" s="56" t="s">
        <v>1401</v>
      </c>
      <c r="N850" s="55"/>
      <c r="O850" s="59" t="str">
        <f t="shared" si="13"/>
        <v>KEEP</v>
      </c>
    </row>
    <row r="851" spans="1:15" x14ac:dyDescent="0.25">
      <c r="A851" s="53">
        <v>42505.751689814817</v>
      </c>
      <c r="B851" s="54" t="s">
        <v>1511</v>
      </c>
      <c r="C851" s="54" t="s">
        <v>2103</v>
      </c>
      <c r="D851" s="54" t="s">
        <v>1390</v>
      </c>
      <c r="E851" s="54" t="s">
        <v>1438</v>
      </c>
      <c r="F851" s="54">
        <v>0</v>
      </c>
      <c r="G851" s="54">
        <v>9</v>
      </c>
      <c r="H851" s="54">
        <v>129</v>
      </c>
      <c r="I851" s="54" t="s">
        <v>1439</v>
      </c>
      <c r="J851" s="54">
        <v>1</v>
      </c>
      <c r="K851" s="55" t="s">
        <v>1393</v>
      </c>
      <c r="L851" s="55" t="str">
        <f>VLOOKUP(C851,'[24]Trips&amp;Operators'!$C$1:$E$9999,3,FALSE)</f>
        <v>BUTLER</v>
      </c>
      <c r="M851" s="56" t="s">
        <v>1401</v>
      </c>
      <c r="N851" s="55"/>
      <c r="O851" s="59" t="str">
        <f t="shared" si="13"/>
        <v>OMIT</v>
      </c>
    </row>
    <row r="852" spans="1:15" x14ac:dyDescent="0.25">
      <c r="A852" s="53">
        <v>42505.835925925923</v>
      </c>
      <c r="B852" s="54" t="s">
        <v>1448</v>
      </c>
      <c r="C852" s="54" t="s">
        <v>1114</v>
      </c>
      <c r="D852" s="54" t="s">
        <v>1390</v>
      </c>
      <c r="E852" s="54" t="s">
        <v>1438</v>
      </c>
      <c r="F852" s="54">
        <v>0</v>
      </c>
      <c r="G852" s="54">
        <v>8</v>
      </c>
      <c r="H852" s="54">
        <v>134</v>
      </c>
      <c r="I852" s="54" t="s">
        <v>1439</v>
      </c>
      <c r="J852" s="54">
        <v>1</v>
      </c>
      <c r="K852" s="55" t="s">
        <v>1393</v>
      </c>
      <c r="L852" s="55" t="str">
        <f>VLOOKUP(C852,'[24]Trips&amp;Operators'!$C$1:$E$9999,3,FALSE)</f>
        <v>BARTLETT</v>
      </c>
      <c r="M852" s="56" t="s">
        <v>1401</v>
      </c>
      <c r="N852" s="55"/>
      <c r="O852" s="59" t="str">
        <f t="shared" si="13"/>
        <v>OMIT</v>
      </c>
    </row>
    <row r="853" spans="1:15" x14ac:dyDescent="0.25">
      <c r="A853" s="53">
        <v>42505.881643518522</v>
      </c>
      <c r="B853" s="54" t="s">
        <v>1389</v>
      </c>
      <c r="C853" s="54" t="s">
        <v>2104</v>
      </c>
      <c r="D853" s="54" t="s">
        <v>1390</v>
      </c>
      <c r="E853" s="54" t="s">
        <v>1438</v>
      </c>
      <c r="F853" s="54">
        <v>0</v>
      </c>
      <c r="G853" s="54">
        <v>53</v>
      </c>
      <c r="H853" s="54">
        <v>183</v>
      </c>
      <c r="I853" s="54" t="s">
        <v>1439</v>
      </c>
      <c r="J853" s="54">
        <v>1</v>
      </c>
      <c r="K853" s="55" t="s">
        <v>1393</v>
      </c>
      <c r="L853" s="55" t="str">
        <f>VLOOKUP(C853,'[24]Trips&amp;Operators'!$C$1:$E$9999,3,FALSE)</f>
        <v>YOUNG</v>
      </c>
      <c r="M853" s="56" t="s">
        <v>1401</v>
      </c>
      <c r="N853" s="55"/>
      <c r="O853" s="59" t="str">
        <f t="shared" si="13"/>
        <v>KEEP</v>
      </c>
    </row>
    <row r="854" spans="1:15" x14ac:dyDescent="0.25">
      <c r="A854" s="53">
        <v>42506.452037037037</v>
      </c>
      <c r="B854" s="54" t="s">
        <v>1425</v>
      </c>
      <c r="C854" s="54" t="s">
        <v>2105</v>
      </c>
      <c r="D854" s="54" t="s">
        <v>1407</v>
      </c>
      <c r="E854" s="54" t="s">
        <v>1391</v>
      </c>
      <c r="F854" s="54">
        <v>790</v>
      </c>
      <c r="G854" s="54">
        <v>863</v>
      </c>
      <c r="H854" s="54">
        <v>73761</v>
      </c>
      <c r="I854" s="54" t="s">
        <v>1392</v>
      </c>
      <c r="J854" s="54">
        <v>103864</v>
      </c>
      <c r="K854" s="55" t="s">
        <v>1393</v>
      </c>
      <c r="L854" s="55" t="str">
        <f>VLOOKUP(C854,'[25]Trips&amp;Operators'!$C$1:$E$9999,3,FALSE)</f>
        <v>STORY</v>
      </c>
      <c r="M854" s="56" t="s">
        <v>1401</v>
      </c>
      <c r="N854" s="55"/>
      <c r="O854" s="59" t="str">
        <f t="shared" si="13"/>
        <v>KEEP</v>
      </c>
    </row>
    <row r="855" spans="1:15" x14ac:dyDescent="0.25">
      <c r="A855" s="53">
        <v>42506.520312499997</v>
      </c>
      <c r="B855" s="54" t="s">
        <v>1425</v>
      </c>
      <c r="C855" s="54" t="s">
        <v>2106</v>
      </c>
      <c r="D855" s="54" t="s">
        <v>1407</v>
      </c>
      <c r="E855" s="54" t="s">
        <v>1391</v>
      </c>
      <c r="F855" s="54">
        <v>790</v>
      </c>
      <c r="G855" s="54">
        <v>860</v>
      </c>
      <c r="H855" s="54">
        <v>97622</v>
      </c>
      <c r="I855" s="54" t="s">
        <v>1392</v>
      </c>
      <c r="J855" s="54">
        <v>126678</v>
      </c>
      <c r="K855" s="55" t="s">
        <v>1393</v>
      </c>
      <c r="L855" s="55" t="str">
        <f>VLOOKUP(C855,'[25]Trips&amp;Operators'!$C$1:$E$9999,3,FALSE)</f>
        <v>RIVERA</v>
      </c>
      <c r="M855" s="56" t="s">
        <v>1401</v>
      </c>
      <c r="N855" s="55"/>
      <c r="O855" s="59" t="str">
        <f t="shared" si="13"/>
        <v>KEEP</v>
      </c>
    </row>
    <row r="856" spans="1:15" x14ac:dyDescent="0.25">
      <c r="A856" s="53">
        <v>42506.783125000002</v>
      </c>
      <c r="B856" s="54" t="s">
        <v>1408</v>
      </c>
      <c r="C856" s="54" t="s">
        <v>2107</v>
      </c>
      <c r="D856" s="54" t="s">
        <v>1390</v>
      </c>
      <c r="E856" s="54" t="s">
        <v>1398</v>
      </c>
      <c r="F856" s="54">
        <v>0</v>
      </c>
      <c r="G856" s="54">
        <v>156</v>
      </c>
      <c r="H856" s="54">
        <v>104331</v>
      </c>
      <c r="I856" s="54" t="s">
        <v>1399</v>
      </c>
      <c r="J856" s="54">
        <v>103800</v>
      </c>
      <c r="K856" s="55" t="s">
        <v>1393</v>
      </c>
      <c r="L856" s="55" t="str">
        <f>VLOOKUP(C856,'[25]Trips&amp;Operators'!$C$1:$E$9999,3,FALSE)</f>
        <v>ADANE</v>
      </c>
      <c r="M856" s="56" t="s">
        <v>1401</v>
      </c>
      <c r="N856" s="55" t="s">
        <v>2108</v>
      </c>
      <c r="O856" s="59" t="str">
        <f t="shared" si="13"/>
        <v>KEEP</v>
      </c>
    </row>
    <row r="857" spans="1:15" x14ac:dyDescent="0.25">
      <c r="A857" s="53">
        <v>42506.806342592594</v>
      </c>
      <c r="B857" s="54" t="s">
        <v>1823</v>
      </c>
      <c r="C857" s="54" t="s">
        <v>2109</v>
      </c>
      <c r="D857" s="54" t="s">
        <v>1390</v>
      </c>
      <c r="E857" s="54" t="s">
        <v>1398</v>
      </c>
      <c r="F857" s="54">
        <v>620</v>
      </c>
      <c r="G857" s="54">
        <v>688</v>
      </c>
      <c r="H857" s="54">
        <v>78905</v>
      </c>
      <c r="I857" s="54" t="s">
        <v>1399</v>
      </c>
      <c r="J857" s="54">
        <v>78469</v>
      </c>
      <c r="K857" s="55" t="s">
        <v>1393</v>
      </c>
      <c r="L857" s="55" t="str">
        <f>VLOOKUP(C857,'[25]Trips&amp;Operators'!$C$1:$E$9999,3,FALSE)</f>
        <v>YORK</v>
      </c>
      <c r="M857" s="56" t="s">
        <v>1401</v>
      </c>
      <c r="N857" s="55"/>
      <c r="O857" s="59" t="str">
        <f t="shared" si="13"/>
        <v>KEEP</v>
      </c>
    </row>
    <row r="858" spans="1:15" x14ac:dyDescent="0.25">
      <c r="A858" s="53">
        <v>42506.867465277777</v>
      </c>
      <c r="B858" s="54" t="s">
        <v>1389</v>
      </c>
      <c r="C858" s="54" t="s">
        <v>197</v>
      </c>
      <c r="D858" s="54" t="s">
        <v>1390</v>
      </c>
      <c r="E858" s="54" t="s">
        <v>1398</v>
      </c>
      <c r="F858" s="54">
        <v>0</v>
      </c>
      <c r="G858" s="54">
        <v>163</v>
      </c>
      <c r="H858" s="54">
        <v>104539</v>
      </c>
      <c r="I858" s="54" t="s">
        <v>1399</v>
      </c>
      <c r="J858" s="54">
        <v>103800</v>
      </c>
      <c r="K858" s="55" t="s">
        <v>1393</v>
      </c>
      <c r="L858" s="55" t="str">
        <f>VLOOKUP(C858,'[25]Trips&amp;Operators'!$C$1:$E$9999,3,FALSE)</f>
        <v>GOODNIGHT</v>
      </c>
      <c r="M858" s="56" t="s">
        <v>1401</v>
      </c>
      <c r="N858" s="55" t="s">
        <v>2108</v>
      </c>
      <c r="O858" s="59" t="str">
        <f t="shared" si="13"/>
        <v>KEEP</v>
      </c>
    </row>
    <row r="859" spans="1:15" x14ac:dyDescent="0.25">
      <c r="A859" s="53">
        <v>42506.326249999998</v>
      </c>
      <c r="B859" s="54" t="s">
        <v>1546</v>
      </c>
      <c r="C859" s="54" t="s">
        <v>2110</v>
      </c>
      <c r="D859" s="54" t="s">
        <v>1390</v>
      </c>
      <c r="E859" s="54" t="s">
        <v>1405</v>
      </c>
      <c r="F859" s="54">
        <v>150</v>
      </c>
      <c r="G859" s="54">
        <v>117</v>
      </c>
      <c r="H859" s="54">
        <v>231631</v>
      </c>
      <c r="I859" s="54" t="s">
        <v>1392</v>
      </c>
      <c r="J859" s="54">
        <v>232107</v>
      </c>
      <c r="K859" s="55" t="s">
        <v>1400</v>
      </c>
      <c r="L859" s="55" t="str">
        <f>VLOOKUP(C859,'[25]Trips&amp;Operators'!$C$1:$E$9999,3,FALSE)</f>
        <v>MALAVE</v>
      </c>
      <c r="M859" s="56" t="s">
        <v>1401</v>
      </c>
      <c r="N859" s="55"/>
      <c r="O859" s="59" t="str">
        <f t="shared" si="13"/>
        <v>KEEP</v>
      </c>
    </row>
    <row r="860" spans="1:15" x14ac:dyDescent="0.25">
      <c r="A860" s="53">
        <v>42506.378969907404</v>
      </c>
      <c r="B860" s="54" t="s">
        <v>1546</v>
      </c>
      <c r="C860" s="54" t="s">
        <v>2111</v>
      </c>
      <c r="D860" s="54" t="s">
        <v>1390</v>
      </c>
      <c r="E860" s="54" t="s">
        <v>1405</v>
      </c>
      <c r="F860" s="54">
        <v>300</v>
      </c>
      <c r="G860" s="54">
        <v>246</v>
      </c>
      <c r="H860" s="54">
        <v>19733</v>
      </c>
      <c r="I860" s="54" t="s">
        <v>1392</v>
      </c>
      <c r="J860" s="54">
        <v>20338</v>
      </c>
      <c r="K860" s="55" t="s">
        <v>1400</v>
      </c>
      <c r="L860" s="55" t="str">
        <f>VLOOKUP(C860,'[25]Trips&amp;Operators'!$C$1:$E$9999,3,FALSE)</f>
        <v>MALAVE</v>
      </c>
      <c r="M860" s="56" t="s">
        <v>1401</v>
      </c>
      <c r="N860" s="55"/>
      <c r="O860" s="59" t="str">
        <f t="shared" si="13"/>
        <v>KEEP</v>
      </c>
    </row>
    <row r="861" spans="1:15" x14ac:dyDescent="0.25">
      <c r="A861" s="53">
        <v>42506.389317129629</v>
      </c>
      <c r="B861" s="54" t="s">
        <v>1432</v>
      </c>
      <c r="C861" s="54" t="s">
        <v>2112</v>
      </c>
      <c r="D861" s="54" t="s">
        <v>1390</v>
      </c>
      <c r="E861" s="54" t="s">
        <v>1405</v>
      </c>
      <c r="F861" s="54">
        <v>150</v>
      </c>
      <c r="G861" s="54">
        <v>132</v>
      </c>
      <c r="H861" s="54">
        <v>231553</v>
      </c>
      <c r="I861" s="54" t="s">
        <v>1392</v>
      </c>
      <c r="J861" s="54">
        <v>232107</v>
      </c>
      <c r="K861" s="55" t="s">
        <v>1400</v>
      </c>
      <c r="L861" s="55" t="str">
        <f>VLOOKUP(C861,'[25]Trips&amp;Operators'!$C$1:$E$9999,3,FALSE)</f>
        <v>LEVIN</v>
      </c>
      <c r="M861" s="56" t="s">
        <v>1401</v>
      </c>
      <c r="N861" s="55"/>
      <c r="O861" s="59" t="str">
        <f t="shared" si="13"/>
        <v>KEEP</v>
      </c>
    </row>
    <row r="862" spans="1:15" x14ac:dyDescent="0.25">
      <c r="A862" s="53">
        <v>42506.389317129629</v>
      </c>
      <c r="B862" s="54" t="s">
        <v>1432</v>
      </c>
      <c r="C862" s="54" t="s">
        <v>2112</v>
      </c>
      <c r="D862" s="54" t="s">
        <v>1390</v>
      </c>
      <c r="E862" s="54" t="s">
        <v>1405</v>
      </c>
      <c r="F862" s="54">
        <v>150</v>
      </c>
      <c r="G862" s="54">
        <v>132</v>
      </c>
      <c r="H862" s="54">
        <v>231553</v>
      </c>
      <c r="I862" s="54" t="s">
        <v>1392</v>
      </c>
      <c r="J862" s="54">
        <v>232107</v>
      </c>
      <c r="K862" s="55" t="s">
        <v>1400</v>
      </c>
      <c r="L862" s="55" t="str">
        <f>VLOOKUP(C862,'[25]Trips&amp;Operators'!$C$1:$E$9999,3,FALSE)</f>
        <v>LEVIN</v>
      </c>
      <c r="M862" s="56" t="s">
        <v>1401</v>
      </c>
      <c r="N862" s="55"/>
      <c r="O862" s="59" t="str">
        <f t="shared" si="13"/>
        <v>KEEP</v>
      </c>
    </row>
    <row r="863" spans="1:15" x14ac:dyDescent="0.25">
      <c r="A863" s="53">
        <v>42506.431458333333</v>
      </c>
      <c r="B863" s="54" t="s">
        <v>1541</v>
      </c>
      <c r="C863" s="54" t="s">
        <v>2113</v>
      </c>
      <c r="D863" s="54" t="s">
        <v>1390</v>
      </c>
      <c r="E863" s="54" t="s">
        <v>1405</v>
      </c>
      <c r="F863" s="54">
        <v>150</v>
      </c>
      <c r="G863" s="54">
        <v>120</v>
      </c>
      <c r="H863" s="54">
        <v>231525</v>
      </c>
      <c r="I863" s="54" t="s">
        <v>1392</v>
      </c>
      <c r="J863" s="54">
        <v>232107</v>
      </c>
      <c r="K863" s="55" t="s">
        <v>1400</v>
      </c>
      <c r="L863" s="55" t="str">
        <f>VLOOKUP(C863,'[25]Trips&amp;Operators'!$C$1:$E$9999,3,FALSE)</f>
        <v>ARNOLD</v>
      </c>
      <c r="M863" s="56" t="s">
        <v>1401</v>
      </c>
      <c r="N863" s="55"/>
      <c r="O863" s="59" t="str">
        <f t="shared" si="13"/>
        <v>KEEP</v>
      </c>
    </row>
    <row r="864" spans="1:15" x14ac:dyDescent="0.25">
      <c r="A864" s="53">
        <v>42506.476597222223</v>
      </c>
      <c r="B864" s="54" t="s">
        <v>1448</v>
      </c>
      <c r="C864" s="54" t="s">
        <v>2114</v>
      </c>
      <c r="D864" s="54" t="s">
        <v>1390</v>
      </c>
      <c r="E864" s="54" t="s">
        <v>1405</v>
      </c>
      <c r="F864" s="54">
        <v>300</v>
      </c>
      <c r="G864" s="54">
        <v>473</v>
      </c>
      <c r="H864" s="54">
        <v>23976</v>
      </c>
      <c r="I864" s="54" t="s">
        <v>1392</v>
      </c>
      <c r="J864" s="54">
        <v>21848</v>
      </c>
      <c r="K864" s="55" t="s">
        <v>1393</v>
      </c>
      <c r="L864" s="55" t="str">
        <f>VLOOKUP(C864,'[25]Trips&amp;Operators'!$C$1:$E$9999,3,FALSE)</f>
        <v>LEDERHAUSE</v>
      </c>
      <c r="M864" s="56" t="s">
        <v>1401</v>
      </c>
      <c r="N864" s="55"/>
      <c r="O864" s="59" t="str">
        <f t="shared" si="13"/>
        <v>KEEP</v>
      </c>
    </row>
    <row r="865" spans="1:15" x14ac:dyDescent="0.25">
      <c r="A865" s="53">
        <v>42506.493506944447</v>
      </c>
      <c r="B865" s="54" t="s">
        <v>1420</v>
      </c>
      <c r="C865" s="54" t="s">
        <v>2115</v>
      </c>
      <c r="D865" s="54" t="s">
        <v>1390</v>
      </c>
      <c r="E865" s="54" t="s">
        <v>1405</v>
      </c>
      <c r="F865" s="54">
        <v>300</v>
      </c>
      <c r="G865" s="54">
        <v>268</v>
      </c>
      <c r="H865" s="54">
        <v>19807</v>
      </c>
      <c r="I865" s="54" t="s">
        <v>1392</v>
      </c>
      <c r="J865" s="54">
        <v>20338</v>
      </c>
      <c r="K865" s="55" t="s">
        <v>1400</v>
      </c>
      <c r="L865" s="55" t="str">
        <f>VLOOKUP(C865,'[25]Trips&amp;Operators'!$C$1:$E$9999,3,FALSE)</f>
        <v>LOCKLEAR</v>
      </c>
      <c r="M865" s="56" t="s">
        <v>1401</v>
      </c>
      <c r="N865" s="55"/>
      <c r="O865" s="59" t="str">
        <f t="shared" si="13"/>
        <v>KEEP</v>
      </c>
    </row>
    <row r="866" spans="1:15" x14ac:dyDescent="0.25">
      <c r="A866" s="53">
        <v>42506.534270833334</v>
      </c>
      <c r="B866" s="54" t="s">
        <v>1448</v>
      </c>
      <c r="C866" s="54" t="s">
        <v>2116</v>
      </c>
      <c r="D866" s="54" t="s">
        <v>1407</v>
      </c>
      <c r="E866" s="54" t="s">
        <v>1405</v>
      </c>
      <c r="F866" s="54">
        <v>700</v>
      </c>
      <c r="G866" s="54">
        <v>750</v>
      </c>
      <c r="H866" s="54">
        <v>179402</v>
      </c>
      <c r="I866" s="54" t="s">
        <v>1392</v>
      </c>
      <c r="J866" s="54">
        <v>183829</v>
      </c>
      <c r="K866" s="55" t="s">
        <v>1393</v>
      </c>
      <c r="L866" s="55" t="str">
        <f>VLOOKUP(C866,'[25]Trips&amp;Operators'!$C$1:$E$9999,3,FALSE)</f>
        <v>LOCKLEAR</v>
      </c>
      <c r="M866" s="56" t="s">
        <v>1401</v>
      </c>
      <c r="N866" s="55"/>
      <c r="O866" s="59" t="str">
        <f t="shared" si="13"/>
        <v>KEEP</v>
      </c>
    </row>
    <row r="867" spans="1:15" x14ac:dyDescent="0.25">
      <c r="A867" s="53">
        <v>42506.549120370371</v>
      </c>
      <c r="B867" s="54" t="s">
        <v>1448</v>
      </c>
      <c r="C867" s="54" t="s">
        <v>2116</v>
      </c>
      <c r="D867" s="54" t="s">
        <v>1390</v>
      </c>
      <c r="E867" s="54" t="s">
        <v>1405</v>
      </c>
      <c r="F867" s="54">
        <v>200</v>
      </c>
      <c r="G867" s="54">
        <v>231</v>
      </c>
      <c r="H867" s="54">
        <v>31173</v>
      </c>
      <c r="I867" s="54" t="s">
        <v>1392</v>
      </c>
      <c r="J867" s="54">
        <v>30562</v>
      </c>
      <c r="K867" s="55" t="s">
        <v>1393</v>
      </c>
      <c r="L867" s="55" t="str">
        <f>VLOOKUP(C867,'[25]Trips&amp;Operators'!$C$1:$E$9999,3,FALSE)</f>
        <v>LOCKLEAR</v>
      </c>
      <c r="M867" s="56" t="s">
        <v>1401</v>
      </c>
      <c r="N867" s="55"/>
      <c r="O867" s="59" t="str">
        <f t="shared" si="13"/>
        <v>KEEP</v>
      </c>
    </row>
    <row r="868" spans="1:15" x14ac:dyDescent="0.25">
      <c r="A868" s="53">
        <v>42506.569675925923</v>
      </c>
      <c r="B868" s="54" t="s">
        <v>1408</v>
      </c>
      <c r="C868" s="54" t="s">
        <v>2117</v>
      </c>
      <c r="D868" s="54" t="s">
        <v>1390</v>
      </c>
      <c r="E868" s="54" t="s">
        <v>1405</v>
      </c>
      <c r="F868" s="54">
        <v>200</v>
      </c>
      <c r="G868" s="54">
        <v>234</v>
      </c>
      <c r="H868" s="54">
        <v>30777</v>
      </c>
      <c r="I868" s="54" t="s">
        <v>1392</v>
      </c>
      <c r="J868" s="54">
        <v>30562</v>
      </c>
      <c r="K868" s="55" t="s">
        <v>1393</v>
      </c>
      <c r="L868" s="55" t="str">
        <f>VLOOKUP(C868,'[25]Trips&amp;Operators'!$C$1:$E$9999,3,FALSE)</f>
        <v>ADANE</v>
      </c>
      <c r="M868" s="56" t="s">
        <v>1401</v>
      </c>
      <c r="N868" s="55"/>
      <c r="O868" s="59" t="str">
        <f t="shared" si="13"/>
        <v>KEEP</v>
      </c>
    </row>
    <row r="869" spans="1:15" x14ac:dyDescent="0.25">
      <c r="A869" s="53">
        <v>42506.745196759257</v>
      </c>
      <c r="B869" s="54" t="s">
        <v>1546</v>
      </c>
      <c r="C869" s="54" t="s">
        <v>2118</v>
      </c>
      <c r="D869" s="54" t="s">
        <v>1390</v>
      </c>
      <c r="E869" s="54" t="s">
        <v>1405</v>
      </c>
      <c r="F869" s="54">
        <v>200</v>
      </c>
      <c r="G869" s="54">
        <v>217</v>
      </c>
      <c r="H869" s="54">
        <v>27240</v>
      </c>
      <c r="I869" s="54" t="s">
        <v>1392</v>
      </c>
      <c r="J869" s="54">
        <v>27333</v>
      </c>
      <c r="K869" s="55" t="s">
        <v>1400</v>
      </c>
      <c r="L869" s="55" t="str">
        <f>VLOOKUP(C869,'[25]Trips&amp;Operators'!$C$1:$E$9999,3,FALSE)</f>
        <v>GOODNIGHT</v>
      </c>
      <c r="M869" s="56" t="s">
        <v>1401</v>
      </c>
      <c r="N869" s="55"/>
      <c r="O869" s="59" t="str">
        <f t="shared" si="13"/>
        <v>KEEP</v>
      </c>
    </row>
    <row r="870" spans="1:15" x14ac:dyDescent="0.25">
      <c r="A870" s="53">
        <v>42506.767071759263</v>
      </c>
      <c r="B870" s="54" t="s">
        <v>1448</v>
      </c>
      <c r="C870" s="54" t="s">
        <v>2119</v>
      </c>
      <c r="D870" s="54" t="s">
        <v>1390</v>
      </c>
      <c r="E870" s="54" t="s">
        <v>1405</v>
      </c>
      <c r="F870" s="54">
        <v>200</v>
      </c>
      <c r="G870" s="54">
        <v>239</v>
      </c>
      <c r="H870" s="54">
        <v>31056</v>
      </c>
      <c r="I870" s="54" t="s">
        <v>1392</v>
      </c>
      <c r="J870" s="54">
        <v>30562</v>
      </c>
      <c r="K870" s="55" t="s">
        <v>1393</v>
      </c>
      <c r="L870" s="55" t="str">
        <f>VLOOKUP(C870,'[25]Trips&amp;Operators'!$C$1:$E$9999,3,FALSE)</f>
        <v>LOCKLEAR</v>
      </c>
      <c r="M870" s="56" t="s">
        <v>1401</v>
      </c>
      <c r="N870" s="55"/>
      <c r="O870" s="59" t="str">
        <f t="shared" si="13"/>
        <v>KEEP</v>
      </c>
    </row>
    <row r="871" spans="1:15" x14ac:dyDescent="0.25">
      <c r="A871" s="53">
        <v>42506.887696759259</v>
      </c>
      <c r="B871" s="54" t="s">
        <v>1389</v>
      </c>
      <c r="C871" s="54" t="s">
        <v>197</v>
      </c>
      <c r="D871" s="54" t="s">
        <v>1390</v>
      </c>
      <c r="E871" s="54" t="s">
        <v>1405</v>
      </c>
      <c r="F871" s="54">
        <v>450</v>
      </c>
      <c r="G871" s="54">
        <v>451</v>
      </c>
      <c r="H871" s="54">
        <v>58164</v>
      </c>
      <c r="I871" s="54" t="s">
        <v>1392</v>
      </c>
      <c r="J871" s="54">
        <v>57801</v>
      </c>
      <c r="K871" s="55" t="s">
        <v>1393</v>
      </c>
      <c r="L871" s="55" t="str">
        <f>VLOOKUP(C871,'[25]Trips&amp;Operators'!$C$1:$E$9999,3,FALSE)</f>
        <v>GOODNIGHT</v>
      </c>
      <c r="M871" s="56" t="s">
        <v>1401</v>
      </c>
      <c r="N871" s="55"/>
      <c r="O871" s="59" t="str">
        <f t="shared" si="13"/>
        <v>KEEP</v>
      </c>
    </row>
    <row r="872" spans="1:15" x14ac:dyDescent="0.25">
      <c r="A872" s="53">
        <v>42506.497604166667</v>
      </c>
      <c r="B872" s="54" t="s">
        <v>1541</v>
      </c>
      <c r="C872" s="54" t="s">
        <v>2120</v>
      </c>
      <c r="D872" s="54" t="s">
        <v>1407</v>
      </c>
      <c r="E872" s="54" t="s">
        <v>1422</v>
      </c>
      <c r="F872" s="54">
        <v>0</v>
      </c>
      <c r="G872" s="54">
        <v>696</v>
      </c>
      <c r="H872" s="54">
        <v>149702</v>
      </c>
      <c r="I872" s="54" t="s">
        <v>1423</v>
      </c>
      <c r="J872" s="54">
        <v>149694</v>
      </c>
      <c r="K872" s="55" t="s">
        <v>1400</v>
      </c>
      <c r="L872" s="55" t="str">
        <f>VLOOKUP(C872,'[25]Trips&amp;Operators'!$C$1:$E$9999,3,FALSE)</f>
        <v>DE LA ROSA</v>
      </c>
      <c r="M872" s="56" t="s">
        <v>1394</v>
      </c>
      <c r="N872" s="55" t="s">
        <v>183</v>
      </c>
      <c r="O872" s="59" t="str">
        <f t="shared" si="13"/>
        <v>KEEP</v>
      </c>
    </row>
    <row r="873" spans="1:15" x14ac:dyDescent="0.25">
      <c r="A873" s="53">
        <v>42506.899016203701</v>
      </c>
      <c r="B873" s="54" t="s">
        <v>1413</v>
      </c>
      <c r="C873" s="54" t="s">
        <v>2121</v>
      </c>
      <c r="D873" s="54" t="s">
        <v>1390</v>
      </c>
      <c r="E873" s="54" t="s">
        <v>1422</v>
      </c>
      <c r="F873" s="54">
        <v>0</v>
      </c>
      <c r="G873" s="54">
        <v>48</v>
      </c>
      <c r="H873" s="54">
        <v>58123</v>
      </c>
      <c r="I873" s="54" t="s">
        <v>1423</v>
      </c>
      <c r="J873" s="54">
        <v>57897</v>
      </c>
      <c r="K873" s="55" t="s">
        <v>1393</v>
      </c>
      <c r="L873" s="55" t="str">
        <f>VLOOKUP(C873,'[25]Trips&amp;Operators'!$C$1:$E$9999,3,FALSE)</f>
        <v>CANFIELD</v>
      </c>
      <c r="M873" s="56" t="s">
        <v>1401</v>
      </c>
      <c r="N873" s="55" t="s">
        <v>2122</v>
      </c>
      <c r="O873" s="59" t="str">
        <f t="shared" si="13"/>
        <v>KEEP</v>
      </c>
    </row>
    <row r="874" spans="1:15" x14ac:dyDescent="0.25">
      <c r="A874" s="53">
        <v>42506.954884259256</v>
      </c>
      <c r="B874" s="54" t="s">
        <v>1546</v>
      </c>
      <c r="C874" s="54" t="s">
        <v>200</v>
      </c>
      <c r="D874" s="54" t="s">
        <v>1390</v>
      </c>
      <c r="E874" s="54" t="s">
        <v>1422</v>
      </c>
      <c r="F874" s="54">
        <v>0</v>
      </c>
      <c r="G874" s="54">
        <v>127</v>
      </c>
      <c r="H874" s="54">
        <v>5170</v>
      </c>
      <c r="I874" s="54" t="s">
        <v>1423</v>
      </c>
      <c r="J874" s="54">
        <v>4677</v>
      </c>
      <c r="K874" s="55" t="s">
        <v>1393</v>
      </c>
      <c r="L874" s="55" t="str">
        <f>VLOOKUP(C874,'[25]Trips&amp;Operators'!$C$1:$E$9999,3,FALSE)</f>
        <v>GOODNIGHT</v>
      </c>
      <c r="M874" s="56" t="s">
        <v>1401</v>
      </c>
      <c r="N874" s="55" t="s">
        <v>2123</v>
      </c>
      <c r="O874" s="59" t="str">
        <f t="shared" si="13"/>
        <v>KEEP</v>
      </c>
    </row>
    <row r="875" spans="1:15" x14ac:dyDescent="0.25">
      <c r="A875" s="53">
        <v>42506.955034722225</v>
      </c>
      <c r="B875" s="54" t="s">
        <v>1546</v>
      </c>
      <c r="C875" s="54" t="s">
        <v>200</v>
      </c>
      <c r="D875" s="54" t="s">
        <v>1407</v>
      </c>
      <c r="E875" s="54" t="s">
        <v>1422</v>
      </c>
      <c r="F875" s="54">
        <v>0</v>
      </c>
      <c r="G875" s="54">
        <v>3</v>
      </c>
      <c r="H875" s="54">
        <v>1049</v>
      </c>
      <c r="I875" s="54" t="s">
        <v>1423</v>
      </c>
      <c r="J875" s="54">
        <v>2822</v>
      </c>
      <c r="K875" s="55" t="s">
        <v>1393</v>
      </c>
      <c r="L875" s="55" t="str">
        <f>VLOOKUP(C875,'[25]Trips&amp;Operators'!$C$1:$E$9999,3,FALSE)</f>
        <v>GOODNIGHT</v>
      </c>
      <c r="M875" s="56" t="s">
        <v>1401</v>
      </c>
      <c r="N875" s="55" t="s">
        <v>2124</v>
      </c>
      <c r="O875" s="59" t="str">
        <f t="shared" si="13"/>
        <v>KEEP</v>
      </c>
    </row>
    <row r="876" spans="1:15" x14ac:dyDescent="0.25">
      <c r="A876" s="53">
        <v>42506.91300925926</v>
      </c>
      <c r="B876" s="54" t="s">
        <v>1546</v>
      </c>
      <c r="C876" s="54" t="s">
        <v>200</v>
      </c>
      <c r="D876" s="54" t="s">
        <v>1390</v>
      </c>
      <c r="E876" s="54" t="s">
        <v>2125</v>
      </c>
      <c r="F876" s="54">
        <v>400</v>
      </c>
      <c r="G876" s="54">
        <v>384</v>
      </c>
      <c r="H876" s="54">
        <v>6564</v>
      </c>
      <c r="I876" s="54" t="s">
        <v>1399</v>
      </c>
      <c r="J876" s="54">
        <v>6800</v>
      </c>
      <c r="K876" s="55" t="s">
        <v>1400</v>
      </c>
      <c r="L876" s="55" t="str">
        <f>VLOOKUP(C876,'[25]Trips&amp;Operators'!$C$1:$E$9999,3,FALSE)</f>
        <v>GOODNIGHT</v>
      </c>
      <c r="M876" s="56" t="s">
        <v>1401</v>
      </c>
      <c r="N876" s="55"/>
      <c r="O876" s="59" t="str">
        <f t="shared" si="13"/>
        <v>KEEP</v>
      </c>
    </row>
    <row r="877" spans="1:15" x14ac:dyDescent="0.25">
      <c r="A877" s="53">
        <v>42506.203159722223</v>
      </c>
      <c r="B877" s="54" t="s">
        <v>1785</v>
      </c>
      <c r="C877" s="54" t="s">
        <v>2126</v>
      </c>
      <c r="D877" s="54" t="s">
        <v>1390</v>
      </c>
      <c r="E877" s="54" t="s">
        <v>1438</v>
      </c>
      <c r="F877" s="54">
        <v>0</v>
      </c>
      <c r="G877" s="54">
        <v>8</v>
      </c>
      <c r="H877" s="54">
        <v>233346</v>
      </c>
      <c r="I877" s="54" t="s">
        <v>1439</v>
      </c>
      <c r="J877" s="54">
        <v>233491</v>
      </c>
      <c r="K877" s="55" t="s">
        <v>1400</v>
      </c>
      <c r="L877" s="55" t="str">
        <f>VLOOKUP(C877,'[25]Trips&amp;Operators'!$C$1:$E$9999,3,FALSE)</f>
        <v>STORY</v>
      </c>
      <c r="M877" s="56" t="s">
        <v>1401</v>
      </c>
      <c r="N877" s="55"/>
      <c r="O877" s="59" t="str">
        <f t="shared" si="13"/>
        <v>OMIT</v>
      </c>
    </row>
    <row r="878" spans="1:15" x14ac:dyDescent="0.25">
      <c r="A878" s="53">
        <v>42506.23333333333</v>
      </c>
      <c r="B878" s="54" t="s">
        <v>1552</v>
      </c>
      <c r="C878" s="54" t="s">
        <v>2127</v>
      </c>
      <c r="D878" s="54" t="s">
        <v>1390</v>
      </c>
      <c r="E878" s="54" t="s">
        <v>1438</v>
      </c>
      <c r="F878" s="54">
        <v>0</v>
      </c>
      <c r="G878" s="54">
        <v>8</v>
      </c>
      <c r="H878" s="54">
        <v>233326</v>
      </c>
      <c r="I878" s="54" t="s">
        <v>1439</v>
      </c>
      <c r="J878" s="54">
        <v>233491</v>
      </c>
      <c r="K878" s="55" t="s">
        <v>1400</v>
      </c>
      <c r="L878" s="55" t="str">
        <f>VLOOKUP(C878,'[25]Trips&amp;Operators'!$C$1:$E$9999,3,FALSE)</f>
        <v>CHANDLER</v>
      </c>
      <c r="M878" s="56" t="s">
        <v>1401</v>
      </c>
      <c r="N878" s="55"/>
      <c r="O878" s="59" t="str">
        <f t="shared" si="13"/>
        <v>OMIT</v>
      </c>
    </row>
    <row r="879" spans="1:15" x14ac:dyDescent="0.25">
      <c r="A879" s="53">
        <v>42506.253553240742</v>
      </c>
      <c r="B879" s="54" t="s">
        <v>1546</v>
      </c>
      <c r="C879" s="54" t="s">
        <v>2128</v>
      </c>
      <c r="D879" s="54" t="s">
        <v>1390</v>
      </c>
      <c r="E879" s="54" t="s">
        <v>1438</v>
      </c>
      <c r="F879" s="54">
        <v>0</v>
      </c>
      <c r="G879" s="54">
        <v>5</v>
      </c>
      <c r="H879" s="54">
        <v>233320</v>
      </c>
      <c r="I879" s="54" t="s">
        <v>1439</v>
      </c>
      <c r="J879" s="54">
        <v>233491</v>
      </c>
      <c r="K879" s="55" t="s">
        <v>1400</v>
      </c>
      <c r="L879" s="55" t="str">
        <f>VLOOKUP(C879,'[25]Trips&amp;Operators'!$C$1:$E$9999,3,FALSE)</f>
        <v>MALAVE</v>
      </c>
      <c r="M879" s="56" t="s">
        <v>1401</v>
      </c>
      <c r="N879" s="55"/>
      <c r="O879" s="59" t="str">
        <f t="shared" si="13"/>
        <v>OMIT</v>
      </c>
    </row>
    <row r="880" spans="1:15" x14ac:dyDescent="0.25">
      <c r="A880" s="53">
        <v>42506.274895833332</v>
      </c>
      <c r="B880" s="54" t="s">
        <v>1785</v>
      </c>
      <c r="C880" s="54" t="s">
        <v>2129</v>
      </c>
      <c r="D880" s="54" t="s">
        <v>1390</v>
      </c>
      <c r="E880" s="54" t="s">
        <v>1438</v>
      </c>
      <c r="F880" s="54">
        <v>0</v>
      </c>
      <c r="G880" s="54">
        <v>6</v>
      </c>
      <c r="H880" s="54">
        <v>233328</v>
      </c>
      <c r="I880" s="54" t="s">
        <v>1439</v>
      </c>
      <c r="J880" s="54">
        <v>233491</v>
      </c>
      <c r="K880" s="55" t="s">
        <v>1400</v>
      </c>
      <c r="L880" s="55" t="str">
        <f>VLOOKUP(C880,'[25]Trips&amp;Operators'!$C$1:$E$9999,3,FALSE)</f>
        <v>STORY</v>
      </c>
      <c r="M880" s="56" t="s">
        <v>1401</v>
      </c>
      <c r="N880" s="55"/>
      <c r="O880" s="59" t="str">
        <f t="shared" si="13"/>
        <v>OMIT</v>
      </c>
    </row>
    <row r="881" spans="1:15" x14ac:dyDescent="0.25">
      <c r="A881" s="53">
        <v>42506.327233796299</v>
      </c>
      <c r="B881" s="54" t="s">
        <v>1546</v>
      </c>
      <c r="C881" s="54" t="s">
        <v>2110</v>
      </c>
      <c r="D881" s="54" t="s">
        <v>1390</v>
      </c>
      <c r="E881" s="54" t="s">
        <v>1438</v>
      </c>
      <c r="F881" s="54">
        <v>0</v>
      </c>
      <c r="G881" s="54">
        <v>8</v>
      </c>
      <c r="H881" s="54">
        <v>233334</v>
      </c>
      <c r="I881" s="54" t="s">
        <v>1439</v>
      </c>
      <c r="J881" s="54">
        <v>233491</v>
      </c>
      <c r="K881" s="55" t="s">
        <v>1400</v>
      </c>
      <c r="L881" s="55" t="str">
        <f>VLOOKUP(C881,'[25]Trips&amp;Operators'!$C$1:$E$9999,3,FALSE)</f>
        <v>MALAVE</v>
      </c>
      <c r="M881" s="56" t="s">
        <v>1401</v>
      </c>
      <c r="N881" s="55"/>
      <c r="O881" s="59" t="str">
        <f t="shared" si="13"/>
        <v>OMIT</v>
      </c>
    </row>
    <row r="882" spans="1:15" x14ac:dyDescent="0.25">
      <c r="A882" s="53">
        <v>42506.337337962963</v>
      </c>
      <c r="B882" s="54" t="s">
        <v>1830</v>
      </c>
      <c r="C882" s="54" t="s">
        <v>2130</v>
      </c>
      <c r="D882" s="54" t="s">
        <v>1390</v>
      </c>
      <c r="E882" s="54" t="s">
        <v>1438</v>
      </c>
      <c r="F882" s="54">
        <v>0</v>
      </c>
      <c r="G882" s="54">
        <v>8</v>
      </c>
      <c r="H882" s="54">
        <v>233326</v>
      </c>
      <c r="I882" s="54" t="s">
        <v>1439</v>
      </c>
      <c r="J882" s="54">
        <v>233491</v>
      </c>
      <c r="K882" s="55" t="s">
        <v>1400</v>
      </c>
      <c r="L882" s="55" t="str">
        <f>VLOOKUP(C882,'[25]Trips&amp;Operators'!$C$1:$E$9999,3,FALSE)</f>
        <v>REBOLETTI</v>
      </c>
      <c r="M882" s="56" t="s">
        <v>1401</v>
      </c>
      <c r="N882" s="55"/>
      <c r="O882" s="59" t="str">
        <f t="shared" si="13"/>
        <v>OMIT</v>
      </c>
    </row>
    <row r="883" spans="1:15" x14ac:dyDescent="0.25">
      <c r="A883" s="53">
        <v>42506.366215277776</v>
      </c>
      <c r="B883" s="54" t="s">
        <v>1537</v>
      </c>
      <c r="C883" s="54" t="s">
        <v>2131</v>
      </c>
      <c r="D883" s="54" t="s">
        <v>1390</v>
      </c>
      <c r="E883" s="54" t="s">
        <v>1438</v>
      </c>
      <c r="F883" s="54">
        <v>0</v>
      </c>
      <c r="G883" s="54">
        <v>4</v>
      </c>
      <c r="H883" s="54">
        <v>116</v>
      </c>
      <c r="I883" s="54" t="s">
        <v>1439</v>
      </c>
      <c r="J883" s="54">
        <v>1</v>
      </c>
      <c r="K883" s="55" t="s">
        <v>1393</v>
      </c>
      <c r="L883" s="55" t="str">
        <f>VLOOKUP(C883,'[25]Trips&amp;Operators'!$C$1:$E$9999,3,FALSE)</f>
        <v>MALAVE</v>
      </c>
      <c r="M883" s="56" t="s">
        <v>1401</v>
      </c>
      <c r="N883" s="55"/>
      <c r="O883" s="59" t="str">
        <f t="shared" si="13"/>
        <v>OMIT</v>
      </c>
    </row>
    <row r="884" spans="1:15" x14ac:dyDescent="0.25">
      <c r="A884" s="53">
        <v>42506.377256944441</v>
      </c>
      <c r="B884" s="54" t="s">
        <v>1823</v>
      </c>
      <c r="C884" s="54" t="s">
        <v>2132</v>
      </c>
      <c r="D884" s="54" t="s">
        <v>1390</v>
      </c>
      <c r="E884" s="54" t="s">
        <v>1438</v>
      </c>
      <c r="F884" s="54">
        <v>0</v>
      </c>
      <c r="G884" s="54">
        <v>8</v>
      </c>
      <c r="H884" s="54">
        <v>118</v>
      </c>
      <c r="I884" s="54" t="s">
        <v>1439</v>
      </c>
      <c r="J884" s="54">
        <v>1</v>
      </c>
      <c r="K884" s="55" t="s">
        <v>1393</v>
      </c>
      <c r="L884" s="55" t="str">
        <f>VLOOKUP(C884,'[25]Trips&amp;Operators'!$C$1:$E$9999,3,FALSE)</f>
        <v>REBOLETTI</v>
      </c>
      <c r="M884" s="56" t="s">
        <v>1401</v>
      </c>
      <c r="N884" s="55"/>
      <c r="O884" s="59" t="str">
        <f t="shared" si="13"/>
        <v>OMIT</v>
      </c>
    </row>
    <row r="885" spans="1:15" x14ac:dyDescent="0.25">
      <c r="A885" s="53">
        <v>42506.37871527778</v>
      </c>
      <c r="B885" s="54" t="s">
        <v>1552</v>
      </c>
      <c r="C885" s="54" t="s">
        <v>2133</v>
      </c>
      <c r="D885" s="54" t="s">
        <v>1390</v>
      </c>
      <c r="E885" s="54" t="s">
        <v>1438</v>
      </c>
      <c r="F885" s="54">
        <v>0</v>
      </c>
      <c r="G885" s="54">
        <v>9</v>
      </c>
      <c r="H885" s="54">
        <v>233326</v>
      </c>
      <c r="I885" s="54" t="s">
        <v>1439</v>
      </c>
      <c r="J885" s="54">
        <v>233491</v>
      </c>
      <c r="K885" s="55" t="s">
        <v>1400</v>
      </c>
      <c r="L885" s="55" t="str">
        <f>VLOOKUP(C885,'[25]Trips&amp;Operators'!$C$1:$E$9999,3,FALSE)</f>
        <v>CHANDLER</v>
      </c>
      <c r="M885" s="56" t="s">
        <v>1401</v>
      </c>
      <c r="N885" s="55"/>
      <c r="O885" s="59" t="str">
        <f t="shared" si="13"/>
        <v>OMIT</v>
      </c>
    </row>
    <row r="886" spans="1:15" x14ac:dyDescent="0.25">
      <c r="A886" s="53">
        <v>42506.39912037037</v>
      </c>
      <c r="B886" s="54" t="s">
        <v>1546</v>
      </c>
      <c r="C886" s="54" t="s">
        <v>2111</v>
      </c>
      <c r="D886" s="54" t="s">
        <v>1390</v>
      </c>
      <c r="E886" s="54" t="s">
        <v>1438</v>
      </c>
      <c r="F886" s="54">
        <v>0</v>
      </c>
      <c r="G886" s="54">
        <v>155</v>
      </c>
      <c r="H886" s="54">
        <v>232785</v>
      </c>
      <c r="I886" s="54" t="s">
        <v>1439</v>
      </c>
      <c r="J886" s="54">
        <v>233491</v>
      </c>
      <c r="K886" s="55" t="s">
        <v>1400</v>
      </c>
      <c r="L886" s="55" t="str">
        <f>VLOOKUP(C886,'[25]Trips&amp;Operators'!$C$1:$E$9999,3,FALSE)</f>
        <v>MALAVE</v>
      </c>
      <c r="M886" s="56" t="s">
        <v>1401</v>
      </c>
      <c r="N886" s="55"/>
      <c r="O886" s="59" t="str">
        <f t="shared" si="13"/>
        <v>KEEP</v>
      </c>
    </row>
    <row r="887" spans="1:15" x14ac:dyDescent="0.25">
      <c r="A887" s="53">
        <v>42506.399664351855</v>
      </c>
      <c r="B887" s="54" t="s">
        <v>1546</v>
      </c>
      <c r="C887" s="54" t="s">
        <v>2111</v>
      </c>
      <c r="D887" s="54" t="s">
        <v>1390</v>
      </c>
      <c r="E887" s="54" t="s">
        <v>1438</v>
      </c>
      <c r="F887" s="54">
        <v>0</v>
      </c>
      <c r="G887" s="54">
        <v>56</v>
      </c>
      <c r="H887" s="54">
        <v>233280</v>
      </c>
      <c r="I887" s="54" t="s">
        <v>1439</v>
      </c>
      <c r="J887" s="54">
        <v>233491</v>
      </c>
      <c r="K887" s="55" t="s">
        <v>1400</v>
      </c>
      <c r="L887" s="55" t="str">
        <f>VLOOKUP(C887,'[25]Trips&amp;Operators'!$C$1:$E$9999,3,FALSE)</f>
        <v>MALAVE</v>
      </c>
      <c r="M887" s="56" t="s">
        <v>1401</v>
      </c>
      <c r="N887" s="55"/>
      <c r="O887" s="59" t="str">
        <f t="shared" si="13"/>
        <v>KEEP</v>
      </c>
    </row>
    <row r="888" spans="1:15" x14ac:dyDescent="0.25">
      <c r="A888" s="53">
        <v>42506.472361111111</v>
      </c>
      <c r="B888" s="54" t="s">
        <v>1546</v>
      </c>
      <c r="C888" s="54" t="s">
        <v>2134</v>
      </c>
      <c r="D888" s="54" t="s">
        <v>1390</v>
      </c>
      <c r="E888" s="54" t="s">
        <v>1438</v>
      </c>
      <c r="F888" s="54">
        <v>0</v>
      </c>
      <c r="G888" s="54">
        <v>7</v>
      </c>
      <c r="H888" s="54">
        <v>231461</v>
      </c>
      <c r="I888" s="54" t="s">
        <v>1439</v>
      </c>
      <c r="J888" s="54">
        <v>233491</v>
      </c>
      <c r="K888" s="55" t="s">
        <v>1400</v>
      </c>
      <c r="L888" s="55" t="str">
        <f>VLOOKUP(C888,'[25]Trips&amp;Operators'!$C$1:$E$9999,3,FALSE)</f>
        <v>BRUDER</v>
      </c>
      <c r="M888" s="56" t="s">
        <v>1401</v>
      </c>
      <c r="N888" s="55"/>
      <c r="O888" s="59" t="str">
        <f t="shared" si="13"/>
        <v>OMIT</v>
      </c>
    </row>
    <row r="889" spans="1:15" x14ac:dyDescent="0.25">
      <c r="A889" s="53">
        <v>42506.481307870374</v>
      </c>
      <c r="B889" s="54" t="s">
        <v>1448</v>
      </c>
      <c r="C889" s="54" t="s">
        <v>2114</v>
      </c>
      <c r="D889" s="54" t="s">
        <v>1390</v>
      </c>
      <c r="E889" s="54" t="s">
        <v>1438</v>
      </c>
      <c r="F889" s="54">
        <v>0</v>
      </c>
      <c r="G889" s="54">
        <v>49</v>
      </c>
      <c r="H889" s="54">
        <v>181</v>
      </c>
      <c r="I889" s="54" t="s">
        <v>1439</v>
      </c>
      <c r="J889" s="54">
        <v>1</v>
      </c>
      <c r="K889" s="55" t="s">
        <v>1393</v>
      </c>
      <c r="L889" s="55" t="str">
        <f>VLOOKUP(C889,'[25]Trips&amp;Operators'!$C$1:$E$9999,3,FALSE)</f>
        <v>LEDERHAUSE</v>
      </c>
      <c r="M889" s="56" t="s">
        <v>1401</v>
      </c>
      <c r="N889" s="55"/>
      <c r="O889" s="59" t="str">
        <f t="shared" si="13"/>
        <v>KEEP</v>
      </c>
    </row>
    <row r="890" spans="1:15" x14ac:dyDescent="0.25">
      <c r="A890" s="53">
        <v>42506.482754629629</v>
      </c>
      <c r="B890" s="54" t="s">
        <v>1830</v>
      </c>
      <c r="C890" s="54" t="s">
        <v>2135</v>
      </c>
      <c r="D890" s="54" t="s">
        <v>1390</v>
      </c>
      <c r="E890" s="54" t="s">
        <v>1438</v>
      </c>
      <c r="F890" s="54">
        <v>0</v>
      </c>
      <c r="G890" s="54">
        <v>9</v>
      </c>
      <c r="H890" s="54">
        <v>233332</v>
      </c>
      <c r="I890" s="54" t="s">
        <v>1439</v>
      </c>
      <c r="J890" s="54">
        <v>233491</v>
      </c>
      <c r="K890" s="55" t="s">
        <v>1400</v>
      </c>
      <c r="L890" s="55" t="str">
        <f>VLOOKUP(C890,'[25]Trips&amp;Operators'!$C$1:$E$9999,3,FALSE)</f>
        <v>MALAVE</v>
      </c>
      <c r="M890" s="56" t="s">
        <v>1401</v>
      </c>
      <c r="N890" s="55"/>
      <c r="O890" s="59" t="str">
        <f t="shared" si="13"/>
        <v>OMIT</v>
      </c>
    </row>
    <row r="891" spans="1:15" x14ac:dyDescent="0.25">
      <c r="A891" s="53">
        <v>42506.522916666669</v>
      </c>
      <c r="B891" s="54" t="s">
        <v>1823</v>
      </c>
      <c r="C891" s="54" t="s">
        <v>2136</v>
      </c>
      <c r="D891" s="54" t="s">
        <v>1390</v>
      </c>
      <c r="E891" s="54" t="s">
        <v>1438</v>
      </c>
      <c r="F891" s="54">
        <v>0</v>
      </c>
      <c r="G891" s="54">
        <v>7</v>
      </c>
      <c r="H891" s="54">
        <v>134</v>
      </c>
      <c r="I891" s="54" t="s">
        <v>1439</v>
      </c>
      <c r="J891" s="54">
        <v>1</v>
      </c>
      <c r="K891" s="55" t="s">
        <v>1393</v>
      </c>
      <c r="L891" s="55" t="str">
        <f>VLOOKUP(C891,'[25]Trips&amp;Operators'!$C$1:$E$9999,3,FALSE)</f>
        <v>MALAVE</v>
      </c>
      <c r="M891" s="56" t="s">
        <v>1401</v>
      </c>
      <c r="N891" s="55"/>
      <c r="O891" s="59" t="str">
        <f t="shared" si="13"/>
        <v>OMIT</v>
      </c>
    </row>
    <row r="892" spans="1:15" x14ac:dyDescent="0.25">
      <c r="A892" s="53">
        <v>42506.564814814818</v>
      </c>
      <c r="B892" s="54" t="s">
        <v>1548</v>
      </c>
      <c r="C892" s="54" t="s">
        <v>2137</v>
      </c>
      <c r="D892" s="54" t="s">
        <v>1390</v>
      </c>
      <c r="E892" s="54" t="s">
        <v>1438</v>
      </c>
      <c r="F892" s="54">
        <v>0</v>
      </c>
      <c r="G892" s="54">
        <v>52</v>
      </c>
      <c r="H892" s="54">
        <v>165</v>
      </c>
      <c r="I892" s="54" t="s">
        <v>1439</v>
      </c>
      <c r="J892" s="54">
        <v>1</v>
      </c>
      <c r="K892" s="55" t="s">
        <v>1393</v>
      </c>
      <c r="L892" s="55" t="str">
        <f>VLOOKUP(C892,'[25]Trips&amp;Operators'!$C$1:$E$9999,3,FALSE)</f>
        <v>ACKERMAN</v>
      </c>
      <c r="M892" s="56" t="s">
        <v>1401</v>
      </c>
      <c r="N892" s="55"/>
      <c r="O892" s="59" t="str">
        <f t="shared" si="13"/>
        <v>KEEP</v>
      </c>
    </row>
    <row r="893" spans="1:15" x14ac:dyDescent="0.25">
      <c r="A893" s="53">
        <v>42506.606238425928</v>
      </c>
      <c r="B893" s="54" t="s">
        <v>1425</v>
      </c>
      <c r="C893" s="54" t="s">
        <v>2138</v>
      </c>
      <c r="D893" s="54" t="s">
        <v>1390</v>
      </c>
      <c r="E893" s="54" t="s">
        <v>1438</v>
      </c>
      <c r="F893" s="54">
        <v>0</v>
      </c>
      <c r="G893" s="54">
        <v>8</v>
      </c>
      <c r="H893" s="54">
        <v>123</v>
      </c>
      <c r="I893" s="54" t="s">
        <v>1439</v>
      </c>
      <c r="J893" s="54">
        <v>1</v>
      </c>
      <c r="K893" s="55" t="s">
        <v>1393</v>
      </c>
      <c r="L893" s="55" t="str">
        <f>VLOOKUP(C893,'[25]Trips&amp;Operators'!$C$1:$E$9999,3,FALSE)</f>
        <v>RIVERA</v>
      </c>
      <c r="M893" s="56" t="s">
        <v>1401</v>
      </c>
      <c r="N893" s="55"/>
      <c r="O893" s="59" t="str">
        <f t="shared" si="13"/>
        <v>OMIT</v>
      </c>
    </row>
    <row r="894" spans="1:15" x14ac:dyDescent="0.25">
      <c r="A894" s="53">
        <v>42506.617696759262</v>
      </c>
      <c r="B894" s="54" t="s">
        <v>1511</v>
      </c>
      <c r="C894" s="54" t="s">
        <v>2139</v>
      </c>
      <c r="D894" s="54" t="s">
        <v>1390</v>
      </c>
      <c r="E894" s="54" t="s">
        <v>1438</v>
      </c>
      <c r="F894" s="54">
        <v>0</v>
      </c>
      <c r="G894" s="54">
        <v>6</v>
      </c>
      <c r="H894" s="54">
        <v>132</v>
      </c>
      <c r="I894" s="54" t="s">
        <v>1439</v>
      </c>
      <c r="J894" s="54">
        <v>1</v>
      </c>
      <c r="K894" s="55" t="s">
        <v>1393</v>
      </c>
      <c r="L894" s="55" t="str">
        <f>VLOOKUP(C894,'[25]Trips&amp;Operators'!$C$1:$E$9999,3,FALSE)</f>
        <v>DE LA ROSA</v>
      </c>
      <c r="M894" s="56" t="s">
        <v>1401</v>
      </c>
      <c r="N894" s="55"/>
      <c r="O894" s="59" t="str">
        <f t="shared" si="13"/>
        <v>OMIT</v>
      </c>
    </row>
    <row r="895" spans="1:15" x14ac:dyDescent="0.25">
      <c r="A895" s="53">
        <v>42506.679583333331</v>
      </c>
      <c r="B895" s="54" t="s">
        <v>1425</v>
      </c>
      <c r="C895" s="54" t="s">
        <v>1126</v>
      </c>
      <c r="D895" s="54" t="s">
        <v>1390</v>
      </c>
      <c r="E895" s="54" t="s">
        <v>1438</v>
      </c>
      <c r="F895" s="54">
        <v>0</v>
      </c>
      <c r="G895" s="54">
        <v>9</v>
      </c>
      <c r="H895" s="54">
        <v>896</v>
      </c>
      <c r="I895" s="54" t="s">
        <v>1439</v>
      </c>
      <c r="J895" s="54">
        <v>839</v>
      </c>
      <c r="K895" s="55" t="s">
        <v>1393</v>
      </c>
      <c r="L895" s="55" t="str">
        <f>VLOOKUP(C895,'[25]Trips&amp;Operators'!$C$1:$E$9999,3,FALSE)</f>
        <v>RIVERA</v>
      </c>
      <c r="M895" s="56" t="s">
        <v>1401</v>
      </c>
      <c r="N895" s="55"/>
      <c r="O895" s="59" t="str">
        <f t="shared" si="13"/>
        <v>OMIT</v>
      </c>
    </row>
    <row r="896" spans="1:15" x14ac:dyDescent="0.25">
      <c r="A896" s="53">
        <v>42506.703541666669</v>
      </c>
      <c r="B896" s="54" t="s">
        <v>1830</v>
      </c>
      <c r="C896" s="54" t="s">
        <v>2140</v>
      </c>
      <c r="D896" s="54" t="s">
        <v>1390</v>
      </c>
      <c r="E896" s="54" t="s">
        <v>1438</v>
      </c>
      <c r="F896" s="54">
        <v>0</v>
      </c>
      <c r="G896" s="54">
        <v>4</v>
      </c>
      <c r="H896" s="54">
        <v>233325</v>
      </c>
      <c r="I896" s="54" t="s">
        <v>1439</v>
      </c>
      <c r="J896" s="54">
        <v>233491</v>
      </c>
      <c r="K896" s="55" t="s">
        <v>1400</v>
      </c>
      <c r="L896" s="55" t="str">
        <f>VLOOKUP(C896,'[25]Trips&amp;Operators'!$C$1:$E$9999,3,FALSE)</f>
        <v>YORK</v>
      </c>
      <c r="M896" s="56" t="s">
        <v>1401</v>
      </c>
      <c r="N896" s="55"/>
      <c r="O896" s="59" t="str">
        <f t="shared" si="13"/>
        <v>OMIT</v>
      </c>
    </row>
    <row r="897" spans="1:15" x14ac:dyDescent="0.25">
      <c r="A897" s="53">
        <v>42506.710231481484</v>
      </c>
      <c r="B897" s="54" t="s">
        <v>1548</v>
      </c>
      <c r="C897" s="54" t="s">
        <v>2141</v>
      </c>
      <c r="D897" s="54" t="s">
        <v>1390</v>
      </c>
      <c r="E897" s="54" t="s">
        <v>1438</v>
      </c>
      <c r="F897" s="54">
        <v>0</v>
      </c>
      <c r="G897" s="54">
        <v>48</v>
      </c>
      <c r="H897" s="54">
        <v>150</v>
      </c>
      <c r="I897" s="54" t="s">
        <v>1439</v>
      </c>
      <c r="J897" s="54">
        <v>1</v>
      </c>
      <c r="K897" s="55" t="s">
        <v>1393</v>
      </c>
      <c r="L897" s="55" t="str">
        <f>VLOOKUP(C897,'[25]Trips&amp;Operators'!$C$1:$E$9999,3,FALSE)</f>
        <v>ACKERMAN</v>
      </c>
      <c r="M897" s="56" t="s">
        <v>1401</v>
      </c>
      <c r="N897" s="55"/>
      <c r="O897" s="59" t="str">
        <f t="shared" si="13"/>
        <v>KEEP</v>
      </c>
    </row>
    <row r="898" spans="1:15" x14ac:dyDescent="0.25">
      <c r="A898" s="53">
        <v>42506.712812500002</v>
      </c>
      <c r="B898" s="54" t="s">
        <v>1451</v>
      </c>
      <c r="C898" s="54" t="s">
        <v>2142</v>
      </c>
      <c r="D898" s="54" t="s">
        <v>1390</v>
      </c>
      <c r="E898" s="54" t="s">
        <v>1438</v>
      </c>
      <c r="F898" s="54">
        <v>0</v>
      </c>
      <c r="G898" s="54">
        <v>6</v>
      </c>
      <c r="H898" s="54">
        <v>233328</v>
      </c>
      <c r="I898" s="54" t="s">
        <v>1439</v>
      </c>
      <c r="J898" s="54">
        <v>233491</v>
      </c>
      <c r="K898" s="55" t="s">
        <v>1400</v>
      </c>
      <c r="L898" s="55" t="str">
        <f>VLOOKUP(C898,'[25]Trips&amp;Operators'!$C$1:$E$9999,3,FALSE)</f>
        <v>RIVERA</v>
      </c>
      <c r="M898" s="56" t="s">
        <v>1401</v>
      </c>
      <c r="N898" s="55"/>
      <c r="O898" s="59" t="str">
        <f t="shared" si="13"/>
        <v>OMIT</v>
      </c>
    </row>
    <row r="899" spans="1:15" x14ac:dyDescent="0.25">
      <c r="A899" s="53">
        <v>42506.751967592594</v>
      </c>
      <c r="B899" s="54" t="s">
        <v>1413</v>
      </c>
      <c r="C899" s="54" t="s">
        <v>1134</v>
      </c>
      <c r="D899" s="54" t="s">
        <v>1390</v>
      </c>
      <c r="E899" s="54" t="s">
        <v>1438</v>
      </c>
      <c r="F899" s="54">
        <v>0</v>
      </c>
      <c r="G899" s="54">
        <v>6</v>
      </c>
      <c r="H899" s="54">
        <v>125</v>
      </c>
      <c r="I899" s="54" t="s">
        <v>1439</v>
      </c>
      <c r="J899" s="54">
        <v>1</v>
      </c>
      <c r="K899" s="55" t="s">
        <v>1393</v>
      </c>
      <c r="L899" s="55" t="str">
        <f>VLOOKUP(C899,'[25]Trips&amp;Operators'!$C$1:$E$9999,3,FALSE)</f>
        <v>RIVERA</v>
      </c>
      <c r="M899" s="56" t="s">
        <v>1401</v>
      </c>
      <c r="N899" s="55"/>
      <c r="O899" s="59" t="str">
        <f t="shared" ref="O899:O962" si="14">IF(AND(E899="TRACK WARRANT AUTHORITY",G899&lt;10),"OMIT","KEEP")</f>
        <v>OMIT</v>
      </c>
    </row>
    <row r="900" spans="1:15" x14ac:dyDescent="0.25">
      <c r="A900" s="53">
        <v>42506.797361111108</v>
      </c>
      <c r="B900" s="54" t="s">
        <v>1541</v>
      </c>
      <c r="C900" s="54" t="s">
        <v>794</v>
      </c>
      <c r="D900" s="54" t="s">
        <v>1390</v>
      </c>
      <c r="E900" s="54" t="s">
        <v>1438</v>
      </c>
      <c r="F900" s="54">
        <v>0</v>
      </c>
      <c r="G900" s="54">
        <v>9</v>
      </c>
      <c r="H900" s="54">
        <v>233336</v>
      </c>
      <c r="I900" s="54" t="s">
        <v>1439</v>
      </c>
      <c r="J900" s="54">
        <v>233491</v>
      </c>
      <c r="K900" s="55" t="s">
        <v>1400</v>
      </c>
      <c r="L900" s="55" t="str">
        <f>VLOOKUP(C900,'[25]Trips&amp;Operators'!$C$1:$E$9999,3,FALSE)</f>
        <v>BARTLETT</v>
      </c>
      <c r="M900" s="56" t="s">
        <v>1401</v>
      </c>
      <c r="N900" s="55"/>
      <c r="O900" s="59" t="str">
        <f t="shared" si="14"/>
        <v>OMIT</v>
      </c>
    </row>
    <row r="901" spans="1:15" x14ac:dyDescent="0.25">
      <c r="A901" s="53">
        <v>42506.818645833337</v>
      </c>
      <c r="B901" s="54" t="s">
        <v>1552</v>
      </c>
      <c r="C901" s="54" t="s">
        <v>2143</v>
      </c>
      <c r="D901" s="54" t="s">
        <v>1390</v>
      </c>
      <c r="E901" s="54" t="s">
        <v>1438</v>
      </c>
      <c r="F901" s="54">
        <v>0</v>
      </c>
      <c r="G901" s="54">
        <v>7</v>
      </c>
      <c r="H901" s="54">
        <v>233322</v>
      </c>
      <c r="I901" s="54" t="s">
        <v>1439</v>
      </c>
      <c r="J901" s="54">
        <v>233491</v>
      </c>
      <c r="K901" s="55" t="s">
        <v>1400</v>
      </c>
      <c r="L901" s="55" t="str">
        <f>VLOOKUP(C901,'[25]Trips&amp;Operators'!$C$1:$E$9999,3,FALSE)</f>
        <v>NELSON</v>
      </c>
      <c r="M901" s="56" t="s">
        <v>1401</v>
      </c>
      <c r="N901" s="55"/>
      <c r="O901" s="59" t="str">
        <f t="shared" si="14"/>
        <v>OMIT</v>
      </c>
    </row>
    <row r="902" spans="1:15" x14ac:dyDescent="0.25">
      <c r="A902" s="53">
        <v>42506.967210648145</v>
      </c>
      <c r="B902" s="54" t="s">
        <v>1548</v>
      </c>
      <c r="C902" s="54" t="s">
        <v>2144</v>
      </c>
      <c r="D902" s="54" t="s">
        <v>1390</v>
      </c>
      <c r="E902" s="54" t="s">
        <v>1438</v>
      </c>
      <c r="F902" s="54">
        <v>0</v>
      </c>
      <c r="G902" s="54">
        <v>4</v>
      </c>
      <c r="H902" s="54">
        <v>437</v>
      </c>
      <c r="I902" s="54" t="s">
        <v>1439</v>
      </c>
      <c r="J902" s="54">
        <v>1</v>
      </c>
      <c r="K902" s="55" t="s">
        <v>1393</v>
      </c>
      <c r="L902" s="55" t="str">
        <f>VLOOKUP(C902,'[25]Trips&amp;Operators'!$C$1:$E$9999,3,FALSE)</f>
        <v>NELSON</v>
      </c>
      <c r="M902" s="56" t="s">
        <v>1401</v>
      </c>
      <c r="N902" s="55"/>
      <c r="O902" s="59" t="str">
        <f t="shared" si="14"/>
        <v>OMIT</v>
      </c>
    </row>
    <row r="903" spans="1:15" x14ac:dyDescent="0.25">
      <c r="A903" s="53">
        <v>42506.998842592591</v>
      </c>
      <c r="B903" s="54" t="s">
        <v>1451</v>
      </c>
      <c r="C903" s="54" t="s">
        <v>202</v>
      </c>
      <c r="D903" s="54" t="s">
        <v>1390</v>
      </c>
      <c r="E903" s="54" t="s">
        <v>1438</v>
      </c>
      <c r="F903" s="54">
        <v>0</v>
      </c>
      <c r="G903" s="54">
        <v>6</v>
      </c>
      <c r="H903" s="54">
        <v>233311</v>
      </c>
      <c r="I903" s="54" t="s">
        <v>1439</v>
      </c>
      <c r="J903" s="54">
        <v>233491</v>
      </c>
      <c r="K903" s="55" t="s">
        <v>1400</v>
      </c>
      <c r="L903" s="55" t="str">
        <f>VLOOKUP(C903,'[25]Trips&amp;Operators'!$C$1:$E$9999,3,FALSE)</f>
        <v>CANFIELD</v>
      </c>
      <c r="M903" s="56" t="s">
        <v>1401</v>
      </c>
      <c r="N903" s="55"/>
      <c r="O903" s="59" t="str">
        <f t="shared" si="14"/>
        <v>OMIT</v>
      </c>
    </row>
    <row r="904" spans="1:15" x14ac:dyDescent="0.25">
      <c r="A904" s="53">
        <v>42507.401307870372</v>
      </c>
      <c r="B904" s="54" t="s">
        <v>1552</v>
      </c>
      <c r="C904" s="54" t="s">
        <v>2145</v>
      </c>
      <c r="D904" s="54" t="s">
        <v>1390</v>
      </c>
      <c r="E904" s="54" t="s">
        <v>1391</v>
      </c>
      <c r="F904" s="54">
        <v>790</v>
      </c>
      <c r="G904" s="54">
        <v>392</v>
      </c>
      <c r="H904" s="54">
        <v>116180</v>
      </c>
      <c r="I904" s="54" t="s">
        <v>1392</v>
      </c>
      <c r="J904" s="54">
        <v>69267</v>
      </c>
      <c r="K904" s="55" t="s">
        <v>1400</v>
      </c>
      <c r="L904" s="55" t="str">
        <f>VLOOKUP(C904,'[26]Trips&amp;Operators'!$C$1:$E$9999,3,FALSE)</f>
        <v>STRICKLAND</v>
      </c>
      <c r="M904" s="56" t="s">
        <v>1394</v>
      </c>
      <c r="N904" s="55" t="s">
        <v>2146</v>
      </c>
      <c r="O904" s="59" t="str">
        <f t="shared" si="14"/>
        <v>KEEP</v>
      </c>
    </row>
    <row r="905" spans="1:15" x14ac:dyDescent="0.25">
      <c r="A905" s="53">
        <v>42507.495046296295</v>
      </c>
      <c r="B905" s="54" t="s">
        <v>1823</v>
      </c>
      <c r="C905" s="54" t="s">
        <v>189</v>
      </c>
      <c r="D905" s="54" t="s">
        <v>1390</v>
      </c>
      <c r="E905" s="54" t="s">
        <v>1391</v>
      </c>
      <c r="F905" s="54">
        <v>790</v>
      </c>
      <c r="G905" s="54">
        <v>204</v>
      </c>
      <c r="H905" s="54">
        <v>27399</v>
      </c>
      <c r="I905" s="54" t="s">
        <v>1392</v>
      </c>
      <c r="J905" s="54">
        <v>57801</v>
      </c>
      <c r="K905" s="55" t="s">
        <v>1393</v>
      </c>
      <c r="L905" s="55" t="str">
        <f>VLOOKUP(C905,'[26]Trips&amp;Operators'!$C$1:$E$9999,3,FALSE)</f>
        <v>GEBRETEKLE</v>
      </c>
      <c r="M905" s="56" t="s">
        <v>1394</v>
      </c>
      <c r="N905" s="55" t="s">
        <v>2146</v>
      </c>
      <c r="O905" s="59" t="str">
        <f t="shared" si="14"/>
        <v>KEEP</v>
      </c>
    </row>
    <row r="906" spans="1:15" x14ac:dyDescent="0.25">
      <c r="A906" s="53">
        <v>42507.438275462962</v>
      </c>
      <c r="B906" s="54" t="s">
        <v>1506</v>
      </c>
      <c r="C906" s="54" t="s">
        <v>2147</v>
      </c>
      <c r="D906" s="54" t="s">
        <v>1390</v>
      </c>
      <c r="E906" s="54" t="s">
        <v>1398</v>
      </c>
      <c r="F906" s="54">
        <v>0</v>
      </c>
      <c r="G906" s="54">
        <v>34</v>
      </c>
      <c r="H906" s="54">
        <v>31099</v>
      </c>
      <c r="I906" s="54" t="s">
        <v>1399</v>
      </c>
      <c r="J906" s="54">
        <v>30970</v>
      </c>
      <c r="K906" s="55" t="s">
        <v>1393</v>
      </c>
      <c r="L906" s="55" t="str">
        <f>VLOOKUP(C906,'[26]Trips&amp;Operators'!$C$1:$E$9999,3,FALSE)</f>
        <v>GEBRETEKLE</v>
      </c>
      <c r="M906" s="56" t="s">
        <v>1401</v>
      </c>
      <c r="N906" s="55" t="s">
        <v>2148</v>
      </c>
      <c r="O906" s="59" t="str">
        <f t="shared" si="14"/>
        <v>KEEP</v>
      </c>
    </row>
    <row r="907" spans="1:15" x14ac:dyDescent="0.25">
      <c r="A907" s="53">
        <v>42507.532013888886</v>
      </c>
      <c r="B907" s="54" t="s">
        <v>1548</v>
      </c>
      <c r="C907" s="54" t="s">
        <v>2149</v>
      </c>
      <c r="D907" s="54" t="s">
        <v>1390</v>
      </c>
      <c r="E907" s="54" t="s">
        <v>1398</v>
      </c>
      <c r="F907" s="54">
        <v>0</v>
      </c>
      <c r="G907" s="54">
        <v>267</v>
      </c>
      <c r="H907" s="54">
        <v>110330</v>
      </c>
      <c r="I907" s="54" t="s">
        <v>1399</v>
      </c>
      <c r="J907" s="54">
        <v>109135</v>
      </c>
      <c r="K907" s="55" t="s">
        <v>1393</v>
      </c>
      <c r="L907" s="55" t="str">
        <f>VLOOKUP(C907,'[26]Trips&amp;Operators'!$C$1:$E$9999,3,FALSE)</f>
        <v>LOCKLEAR</v>
      </c>
      <c r="M907" s="56" t="s">
        <v>1401</v>
      </c>
      <c r="N907" s="55" t="s">
        <v>2148</v>
      </c>
      <c r="O907" s="59" t="str">
        <f t="shared" si="14"/>
        <v>KEEP</v>
      </c>
    </row>
    <row r="908" spans="1:15" x14ac:dyDescent="0.25">
      <c r="A908" s="53">
        <v>42507.534062500003</v>
      </c>
      <c r="B908" s="54" t="s">
        <v>1432</v>
      </c>
      <c r="C908" s="54" t="s">
        <v>2150</v>
      </c>
      <c r="D908" s="54" t="s">
        <v>1390</v>
      </c>
      <c r="E908" s="54" t="s">
        <v>1398</v>
      </c>
      <c r="F908" s="54">
        <v>0</v>
      </c>
      <c r="G908" s="54">
        <v>117</v>
      </c>
      <c r="H908" s="54">
        <v>108059</v>
      </c>
      <c r="I908" s="54" t="s">
        <v>1399</v>
      </c>
      <c r="J908" s="54">
        <v>108954</v>
      </c>
      <c r="K908" s="55" t="s">
        <v>1400</v>
      </c>
      <c r="L908" s="55" t="str">
        <f>VLOOKUP(C908,'[26]Trips&amp;Operators'!$C$1:$E$9999,3,FALSE)</f>
        <v>COOLAHAN</v>
      </c>
      <c r="M908" s="56" t="s">
        <v>1401</v>
      </c>
      <c r="N908" s="55" t="s">
        <v>2148</v>
      </c>
      <c r="O908" s="59" t="str">
        <f t="shared" si="14"/>
        <v>KEEP</v>
      </c>
    </row>
    <row r="909" spans="1:15" x14ac:dyDescent="0.25">
      <c r="A909" s="53">
        <v>42507.234155092592</v>
      </c>
      <c r="B909" s="54" t="s">
        <v>1548</v>
      </c>
      <c r="C909" s="54" t="s">
        <v>2151</v>
      </c>
      <c r="D909" s="54" t="s">
        <v>1390</v>
      </c>
      <c r="E909" s="54" t="s">
        <v>1405</v>
      </c>
      <c r="F909" s="54">
        <v>450</v>
      </c>
      <c r="G909" s="54">
        <v>522</v>
      </c>
      <c r="H909" s="54">
        <v>158399</v>
      </c>
      <c r="I909" s="54" t="s">
        <v>1392</v>
      </c>
      <c r="J909" s="54">
        <v>156300</v>
      </c>
      <c r="K909" s="55" t="s">
        <v>1393</v>
      </c>
      <c r="L909" s="55" t="str">
        <f>VLOOKUP(C909,'[26]Trips&amp;Operators'!$C$1:$E$9999,3,FALSE)</f>
        <v>STRICKLAND</v>
      </c>
      <c r="M909" s="56" t="s">
        <v>1401</v>
      </c>
      <c r="N909" s="55"/>
      <c r="O909" s="59" t="str">
        <f t="shared" si="14"/>
        <v>KEEP</v>
      </c>
    </row>
    <row r="910" spans="1:15" x14ac:dyDescent="0.25">
      <c r="A910" s="53">
        <v>42507.251099537039</v>
      </c>
      <c r="B910" s="54" t="s">
        <v>1448</v>
      </c>
      <c r="C910" s="54" t="s">
        <v>2152</v>
      </c>
      <c r="D910" s="54" t="s">
        <v>1390</v>
      </c>
      <c r="E910" s="54" t="s">
        <v>1405</v>
      </c>
      <c r="F910" s="54">
        <v>750</v>
      </c>
      <c r="G910" s="54">
        <v>790</v>
      </c>
      <c r="H910" s="54">
        <v>200886</v>
      </c>
      <c r="I910" s="54" t="s">
        <v>1392</v>
      </c>
      <c r="J910" s="54">
        <v>200464</v>
      </c>
      <c r="K910" s="55" t="s">
        <v>1393</v>
      </c>
      <c r="L910" s="55" t="str">
        <f>VLOOKUP(C910,'[26]Trips&amp;Operators'!$C$1:$E$9999,3,FALSE)</f>
        <v>CHANDLER</v>
      </c>
      <c r="M910" s="56" t="s">
        <v>1401</v>
      </c>
      <c r="N910" s="55"/>
      <c r="O910" s="59" t="str">
        <f t="shared" si="14"/>
        <v>KEEP</v>
      </c>
    </row>
    <row r="911" spans="1:15" x14ac:dyDescent="0.25">
      <c r="A911" s="53">
        <v>42507.262835648151</v>
      </c>
      <c r="B911" s="54" t="s">
        <v>1830</v>
      </c>
      <c r="C911" s="54" t="s">
        <v>2153</v>
      </c>
      <c r="D911" s="54" t="s">
        <v>1390</v>
      </c>
      <c r="E911" s="54" t="s">
        <v>1405</v>
      </c>
      <c r="F911" s="54">
        <v>450</v>
      </c>
      <c r="G911" s="54">
        <v>511</v>
      </c>
      <c r="H911" s="54">
        <v>218420</v>
      </c>
      <c r="I911" s="54" t="s">
        <v>1392</v>
      </c>
      <c r="J911" s="54">
        <v>218954</v>
      </c>
      <c r="K911" s="55" t="s">
        <v>1400</v>
      </c>
      <c r="L911" s="55" t="str">
        <f>VLOOKUP(C911,'[26]Trips&amp;Operators'!$C$1:$E$9999,3,FALSE)</f>
        <v>STARKS</v>
      </c>
      <c r="M911" s="56" t="s">
        <v>1401</v>
      </c>
      <c r="N911" s="55"/>
      <c r="O911" s="59" t="str">
        <f t="shared" si="14"/>
        <v>KEEP</v>
      </c>
    </row>
    <row r="912" spans="1:15" x14ac:dyDescent="0.25">
      <c r="A912" s="53">
        <v>42507.285868055558</v>
      </c>
      <c r="B912" s="54" t="s">
        <v>1823</v>
      </c>
      <c r="C912" s="54" t="s">
        <v>2154</v>
      </c>
      <c r="D912" s="54" t="s">
        <v>1407</v>
      </c>
      <c r="E912" s="54" t="s">
        <v>1405</v>
      </c>
      <c r="F912" s="54">
        <v>600</v>
      </c>
      <c r="G912" s="54">
        <v>653</v>
      </c>
      <c r="H912" s="54">
        <v>184209</v>
      </c>
      <c r="I912" s="54" t="s">
        <v>1392</v>
      </c>
      <c r="J912" s="54">
        <v>190834</v>
      </c>
      <c r="K912" s="55" t="s">
        <v>1393</v>
      </c>
      <c r="L912" s="55" t="str">
        <f>VLOOKUP(C912,'[26]Trips&amp;Operators'!$C$1:$E$9999,3,FALSE)</f>
        <v>STARKS</v>
      </c>
      <c r="M912" s="56" t="s">
        <v>1401</v>
      </c>
      <c r="N912" s="55"/>
      <c r="O912" s="59" t="str">
        <f t="shared" si="14"/>
        <v>KEEP</v>
      </c>
    </row>
    <row r="913" spans="1:15" x14ac:dyDescent="0.25">
      <c r="A913" s="53">
        <v>42507.31753472222</v>
      </c>
      <c r="B913" s="54" t="s">
        <v>1830</v>
      </c>
      <c r="C913" s="54" t="s">
        <v>925</v>
      </c>
      <c r="D913" s="54" t="s">
        <v>1390</v>
      </c>
      <c r="E913" s="54" t="s">
        <v>1405</v>
      </c>
      <c r="F913" s="54">
        <v>300</v>
      </c>
      <c r="G913" s="54">
        <v>258</v>
      </c>
      <c r="H913" s="54">
        <v>19970</v>
      </c>
      <c r="I913" s="54" t="s">
        <v>1392</v>
      </c>
      <c r="J913" s="54">
        <v>20338</v>
      </c>
      <c r="K913" s="55" t="s">
        <v>1400</v>
      </c>
      <c r="L913" s="55" t="str">
        <f>VLOOKUP(C913,'[26]Trips&amp;Operators'!$C$1:$E$9999,3,FALSE)</f>
        <v>STARKS</v>
      </c>
      <c r="M913" s="56" t="s">
        <v>1401</v>
      </c>
      <c r="N913" s="55"/>
      <c r="O913" s="59" t="str">
        <f t="shared" si="14"/>
        <v>KEEP</v>
      </c>
    </row>
    <row r="914" spans="1:15" x14ac:dyDescent="0.25">
      <c r="A914" s="53">
        <v>42507.318356481483</v>
      </c>
      <c r="B914" s="54" t="s">
        <v>1830</v>
      </c>
      <c r="C914" s="54" t="s">
        <v>925</v>
      </c>
      <c r="D914" s="54" t="s">
        <v>1407</v>
      </c>
      <c r="E914" s="54" t="s">
        <v>1405</v>
      </c>
      <c r="F914" s="54">
        <v>300</v>
      </c>
      <c r="G914" s="54">
        <v>353</v>
      </c>
      <c r="H914" s="54">
        <v>21781</v>
      </c>
      <c r="I914" s="54" t="s">
        <v>1392</v>
      </c>
      <c r="J914" s="54">
        <v>20338</v>
      </c>
      <c r="K914" s="55" t="s">
        <v>1400</v>
      </c>
      <c r="L914" s="55" t="str">
        <f>VLOOKUP(C914,'[26]Trips&amp;Operators'!$C$1:$E$9999,3,FALSE)</f>
        <v>STARKS</v>
      </c>
      <c r="M914" s="56" t="s">
        <v>1401</v>
      </c>
      <c r="N914" s="55"/>
      <c r="O914" s="59" t="str">
        <f t="shared" si="14"/>
        <v>KEEP</v>
      </c>
    </row>
    <row r="915" spans="1:15" x14ac:dyDescent="0.25">
      <c r="A915" s="53">
        <v>42507.357094907406</v>
      </c>
      <c r="B915" s="54" t="s">
        <v>1823</v>
      </c>
      <c r="C915" s="54" t="s">
        <v>2155</v>
      </c>
      <c r="D915" s="54" t="s">
        <v>1407</v>
      </c>
      <c r="E915" s="54" t="s">
        <v>1405</v>
      </c>
      <c r="F915" s="54">
        <v>600</v>
      </c>
      <c r="G915" s="54">
        <v>650</v>
      </c>
      <c r="H915" s="54">
        <v>184690</v>
      </c>
      <c r="I915" s="54" t="s">
        <v>1392</v>
      </c>
      <c r="J915" s="54">
        <v>190834</v>
      </c>
      <c r="K915" s="55" t="s">
        <v>1393</v>
      </c>
      <c r="L915" s="55" t="str">
        <f>VLOOKUP(C915,'[26]Trips&amp;Operators'!$C$1:$E$9999,3,FALSE)</f>
        <v>STARKS</v>
      </c>
      <c r="M915" s="56" t="s">
        <v>1401</v>
      </c>
      <c r="N915" s="55"/>
      <c r="O915" s="59" t="str">
        <f t="shared" si="14"/>
        <v>KEEP</v>
      </c>
    </row>
    <row r="916" spans="1:15" x14ac:dyDescent="0.25">
      <c r="A916" s="53">
        <v>42507.360173611109</v>
      </c>
      <c r="B916" s="54" t="s">
        <v>1420</v>
      </c>
      <c r="C916" s="54" t="s">
        <v>927</v>
      </c>
      <c r="D916" s="54" t="s">
        <v>1390</v>
      </c>
      <c r="E916" s="54" t="s">
        <v>1405</v>
      </c>
      <c r="F916" s="54">
        <v>200</v>
      </c>
      <c r="G916" s="54">
        <v>226</v>
      </c>
      <c r="H916" s="54">
        <v>27285</v>
      </c>
      <c r="I916" s="54" t="s">
        <v>1392</v>
      </c>
      <c r="J916" s="54">
        <v>27333</v>
      </c>
      <c r="K916" s="55" t="s">
        <v>1400</v>
      </c>
      <c r="L916" s="55" t="str">
        <f>VLOOKUP(C916,'[26]Trips&amp;Operators'!$C$1:$E$9999,3,FALSE)</f>
        <v>CHANDLER</v>
      </c>
      <c r="M916" s="56" t="s">
        <v>1401</v>
      </c>
      <c r="N916" s="55"/>
      <c r="O916" s="59" t="str">
        <f t="shared" si="14"/>
        <v>KEEP</v>
      </c>
    </row>
    <row r="917" spans="1:15" x14ac:dyDescent="0.25">
      <c r="A917" s="53">
        <v>42507.408032407409</v>
      </c>
      <c r="B917" s="54" t="s">
        <v>1552</v>
      </c>
      <c r="C917" s="54" t="s">
        <v>2145</v>
      </c>
      <c r="D917" s="54" t="s">
        <v>1390</v>
      </c>
      <c r="E917" s="54" t="s">
        <v>1405</v>
      </c>
      <c r="F917" s="54">
        <v>150</v>
      </c>
      <c r="G917" s="54">
        <v>56</v>
      </c>
      <c r="H917" s="54">
        <v>657</v>
      </c>
      <c r="I917" s="54" t="s">
        <v>1392</v>
      </c>
      <c r="J917" s="54">
        <v>0</v>
      </c>
      <c r="K917" s="55" t="s">
        <v>1400</v>
      </c>
      <c r="L917" s="55" t="str">
        <f>VLOOKUP(C917,'[26]Trips&amp;Operators'!$C$1:$E$9999,3,FALSE)</f>
        <v>STRICKLAND</v>
      </c>
      <c r="M917" s="56" t="s">
        <v>1401</v>
      </c>
      <c r="N917" s="55"/>
      <c r="O917" s="59" t="str">
        <f t="shared" si="14"/>
        <v>KEEP</v>
      </c>
    </row>
    <row r="918" spans="1:15" x14ac:dyDescent="0.25">
      <c r="A918" s="53">
        <v>42507.426412037035</v>
      </c>
      <c r="B918" s="54" t="s">
        <v>1506</v>
      </c>
      <c r="C918" s="54" t="s">
        <v>2147</v>
      </c>
      <c r="D918" s="54" t="s">
        <v>1390</v>
      </c>
      <c r="E918" s="54" t="s">
        <v>1405</v>
      </c>
      <c r="F918" s="54">
        <v>450</v>
      </c>
      <c r="G918" s="54">
        <v>493</v>
      </c>
      <c r="H918" s="54">
        <v>111500</v>
      </c>
      <c r="I918" s="54" t="s">
        <v>1392</v>
      </c>
      <c r="J918" s="54">
        <v>110617</v>
      </c>
      <c r="K918" s="55" t="s">
        <v>1393</v>
      </c>
      <c r="L918" s="55" t="str">
        <f>VLOOKUP(C918,'[26]Trips&amp;Operators'!$C$1:$E$9999,3,FALSE)</f>
        <v>GEBRETEKLE</v>
      </c>
      <c r="M918" s="56" t="s">
        <v>1401</v>
      </c>
      <c r="N918" s="55"/>
      <c r="O918" s="59" t="str">
        <f t="shared" si="14"/>
        <v>KEEP</v>
      </c>
    </row>
    <row r="919" spans="1:15" x14ac:dyDescent="0.25">
      <c r="A919" s="53">
        <v>42507.557141203702</v>
      </c>
      <c r="B919" s="54" t="s">
        <v>1500</v>
      </c>
      <c r="C919" s="54" t="s">
        <v>929</v>
      </c>
      <c r="D919" s="54" t="s">
        <v>1390</v>
      </c>
      <c r="E919" s="54" t="s">
        <v>1405</v>
      </c>
      <c r="F919" s="54">
        <v>150</v>
      </c>
      <c r="G919" s="54">
        <v>163</v>
      </c>
      <c r="H919" s="54">
        <v>229931</v>
      </c>
      <c r="I919" s="54" t="s">
        <v>1392</v>
      </c>
      <c r="J919" s="54">
        <v>230436</v>
      </c>
      <c r="K919" s="55" t="s">
        <v>1400</v>
      </c>
      <c r="L919" s="55" t="str">
        <f>VLOOKUP(C919,'[26]Trips&amp;Operators'!$C$1:$E$9999,3,FALSE)</f>
        <v>BEAM</v>
      </c>
      <c r="M919" s="56" t="s">
        <v>1401</v>
      </c>
      <c r="N919" s="55"/>
      <c r="O919" s="59" t="str">
        <f t="shared" si="14"/>
        <v>KEEP</v>
      </c>
    </row>
    <row r="920" spans="1:15" x14ac:dyDescent="0.25">
      <c r="A920" s="53">
        <v>42507.602870370371</v>
      </c>
      <c r="B920" s="54" t="s">
        <v>1413</v>
      </c>
      <c r="C920" s="54" t="s">
        <v>2156</v>
      </c>
      <c r="D920" s="54" t="s">
        <v>1390</v>
      </c>
      <c r="E920" s="54" t="s">
        <v>1405</v>
      </c>
      <c r="F920" s="54">
        <v>150</v>
      </c>
      <c r="G920" s="54">
        <v>201</v>
      </c>
      <c r="H920" s="54">
        <v>229426</v>
      </c>
      <c r="I920" s="54" t="s">
        <v>1392</v>
      </c>
      <c r="J920" s="54">
        <v>229055</v>
      </c>
      <c r="K920" s="55" t="s">
        <v>1393</v>
      </c>
      <c r="L920" s="55" t="str">
        <f>VLOOKUP(C920,'[26]Trips&amp;Operators'!$C$1:$E$9999,3,FALSE)</f>
        <v>YORK</v>
      </c>
      <c r="M920" s="56" t="s">
        <v>1401</v>
      </c>
      <c r="N920" s="55"/>
      <c r="O920" s="59" t="str">
        <f t="shared" si="14"/>
        <v>KEEP</v>
      </c>
    </row>
    <row r="921" spans="1:15" x14ac:dyDescent="0.25">
      <c r="A921" s="53">
        <v>42507.629178240742</v>
      </c>
      <c r="B921" s="54" t="s">
        <v>1552</v>
      </c>
      <c r="C921" s="54" t="s">
        <v>933</v>
      </c>
      <c r="D921" s="54" t="s">
        <v>1390</v>
      </c>
      <c r="E921" s="54" t="s">
        <v>1405</v>
      </c>
      <c r="F921" s="54">
        <v>300</v>
      </c>
      <c r="G921" s="54">
        <v>248</v>
      </c>
      <c r="H921" s="54">
        <v>19691</v>
      </c>
      <c r="I921" s="54" t="s">
        <v>1392</v>
      </c>
      <c r="J921" s="54">
        <v>20338</v>
      </c>
      <c r="K921" s="55" t="s">
        <v>1400</v>
      </c>
      <c r="L921" s="55" t="str">
        <f>VLOOKUP(C921,'[26]Trips&amp;Operators'!$C$1:$E$9999,3,FALSE)</f>
        <v>LOCKLEAR</v>
      </c>
      <c r="M921" s="56" t="s">
        <v>1401</v>
      </c>
      <c r="N921" s="55"/>
      <c r="O921" s="59" t="str">
        <f t="shared" si="14"/>
        <v>KEEP</v>
      </c>
    </row>
    <row r="922" spans="1:15" x14ac:dyDescent="0.25">
      <c r="A922" s="53">
        <v>42507.688807870371</v>
      </c>
      <c r="B922" s="54" t="s">
        <v>1548</v>
      </c>
      <c r="C922" s="54" t="s">
        <v>2157</v>
      </c>
      <c r="D922" s="54" t="s">
        <v>1390</v>
      </c>
      <c r="E922" s="54" t="s">
        <v>1405</v>
      </c>
      <c r="F922" s="54">
        <v>450</v>
      </c>
      <c r="G922" s="54">
        <v>442</v>
      </c>
      <c r="H922" s="54">
        <v>17659</v>
      </c>
      <c r="I922" s="54" t="s">
        <v>1392</v>
      </c>
      <c r="J922" s="54">
        <v>15167</v>
      </c>
      <c r="K922" s="55" t="s">
        <v>1393</v>
      </c>
      <c r="L922" s="55" t="str">
        <f>VLOOKUP(C922,'[26]Trips&amp;Operators'!$C$1:$E$9999,3,FALSE)</f>
        <v>LOCKLEAR</v>
      </c>
      <c r="M922" s="56" t="s">
        <v>1401</v>
      </c>
      <c r="N922" s="55"/>
      <c r="O922" s="59" t="str">
        <f t="shared" si="14"/>
        <v>KEEP</v>
      </c>
    </row>
    <row r="923" spans="1:15" x14ac:dyDescent="0.25">
      <c r="A923" s="53">
        <v>42507.696967592594</v>
      </c>
      <c r="B923" s="54" t="s">
        <v>1408</v>
      </c>
      <c r="C923" s="54" t="s">
        <v>2158</v>
      </c>
      <c r="D923" s="54" t="s">
        <v>1407</v>
      </c>
      <c r="E923" s="54" t="s">
        <v>1405</v>
      </c>
      <c r="F923" s="54">
        <v>350</v>
      </c>
      <c r="G923" s="54">
        <v>403</v>
      </c>
      <c r="H923" s="54">
        <v>225419</v>
      </c>
      <c r="I923" s="54" t="s">
        <v>1392</v>
      </c>
      <c r="J923" s="54">
        <v>232107</v>
      </c>
      <c r="K923" s="55" t="s">
        <v>1393</v>
      </c>
      <c r="L923" s="55" t="str">
        <f>VLOOKUP(C923,'[26]Trips&amp;Operators'!$C$1:$E$9999,3,FALSE)</f>
        <v>COOLAHAN</v>
      </c>
      <c r="M923" s="56" t="s">
        <v>1401</v>
      </c>
      <c r="N923" s="55"/>
      <c r="O923" s="59" t="str">
        <f t="shared" si="14"/>
        <v>KEEP</v>
      </c>
    </row>
    <row r="924" spans="1:15" x14ac:dyDescent="0.25">
      <c r="A924" s="53">
        <v>42507.741180555553</v>
      </c>
      <c r="B924" s="54" t="s">
        <v>1498</v>
      </c>
      <c r="C924" s="54" t="s">
        <v>2159</v>
      </c>
      <c r="D924" s="54" t="s">
        <v>1390</v>
      </c>
      <c r="E924" s="54" t="s">
        <v>1405</v>
      </c>
      <c r="F924" s="54">
        <v>600</v>
      </c>
      <c r="G924" s="54">
        <v>647</v>
      </c>
      <c r="H924" s="54">
        <v>12553</v>
      </c>
      <c r="I924" s="54" t="s">
        <v>1392</v>
      </c>
      <c r="J924" s="54">
        <v>10694</v>
      </c>
      <c r="K924" s="55" t="s">
        <v>1393</v>
      </c>
      <c r="L924" s="55" t="str">
        <f>VLOOKUP(C924,'[26]Trips&amp;Operators'!$C$1:$E$9999,3,FALSE)</f>
        <v>GOODNIGHT</v>
      </c>
      <c r="M924" s="56" t="s">
        <v>1401</v>
      </c>
      <c r="N924" s="55"/>
      <c r="O924" s="59" t="str">
        <f t="shared" si="14"/>
        <v>KEEP</v>
      </c>
    </row>
    <row r="925" spans="1:15" x14ac:dyDescent="0.25">
      <c r="A925" s="53">
        <v>42507.762916666667</v>
      </c>
      <c r="B925" s="54" t="s">
        <v>1474</v>
      </c>
      <c r="C925" s="54" t="s">
        <v>2160</v>
      </c>
      <c r="D925" s="54" t="s">
        <v>1390</v>
      </c>
      <c r="E925" s="54" t="s">
        <v>1405</v>
      </c>
      <c r="F925" s="54">
        <v>350</v>
      </c>
      <c r="G925" s="54">
        <v>378</v>
      </c>
      <c r="H925" s="54">
        <v>224409</v>
      </c>
      <c r="I925" s="54" t="s">
        <v>1392</v>
      </c>
      <c r="J925" s="54">
        <v>224578</v>
      </c>
      <c r="K925" s="55" t="s">
        <v>1400</v>
      </c>
      <c r="L925" s="55" t="str">
        <f>VLOOKUP(C925,'[26]Trips&amp;Operators'!$C$1:$E$9999,3,FALSE)</f>
        <v>ADANE</v>
      </c>
      <c r="M925" s="56" t="s">
        <v>1401</v>
      </c>
      <c r="N925" s="55"/>
      <c r="O925" s="59" t="str">
        <f t="shared" si="14"/>
        <v>KEEP</v>
      </c>
    </row>
    <row r="926" spans="1:15" x14ac:dyDescent="0.25">
      <c r="A926" s="53">
        <v>42507.218842592592</v>
      </c>
      <c r="B926" s="54" t="s">
        <v>1506</v>
      </c>
      <c r="C926" s="54" t="s">
        <v>184</v>
      </c>
      <c r="D926" s="54" t="s">
        <v>1390</v>
      </c>
      <c r="E926" s="54" t="s">
        <v>1422</v>
      </c>
      <c r="F926" s="54">
        <v>0</v>
      </c>
      <c r="G926" s="54">
        <v>53</v>
      </c>
      <c r="H926" s="54">
        <v>231168</v>
      </c>
      <c r="I926" s="54" t="s">
        <v>1423</v>
      </c>
      <c r="J926" s="54">
        <v>231147</v>
      </c>
      <c r="K926" s="55" t="s">
        <v>1393</v>
      </c>
      <c r="L926" s="55" t="str">
        <f>VLOOKUP(C926,'[26]Trips&amp;Operators'!$C$1:$E$9999,3,FALSE)</f>
        <v>RIVERA</v>
      </c>
      <c r="M926" s="56" t="s">
        <v>1401</v>
      </c>
      <c r="N926" s="55" t="s">
        <v>185</v>
      </c>
      <c r="O926" s="59" t="str">
        <f t="shared" si="14"/>
        <v>KEEP</v>
      </c>
    </row>
    <row r="927" spans="1:15" x14ac:dyDescent="0.25">
      <c r="A927" s="53">
        <v>42507.219953703701</v>
      </c>
      <c r="B927" s="54" t="s">
        <v>1506</v>
      </c>
      <c r="C927" s="54" t="s">
        <v>184</v>
      </c>
      <c r="D927" s="54" t="s">
        <v>1407</v>
      </c>
      <c r="E927" s="54" t="s">
        <v>1422</v>
      </c>
      <c r="F927" s="54">
        <v>0</v>
      </c>
      <c r="G927" s="54">
        <v>29</v>
      </c>
      <c r="H927" s="54">
        <v>231025</v>
      </c>
      <c r="I927" s="54" t="s">
        <v>1423</v>
      </c>
      <c r="J927" s="54">
        <v>231147</v>
      </c>
      <c r="K927" s="55" t="s">
        <v>1393</v>
      </c>
      <c r="L927" s="55" t="str">
        <f>VLOOKUP(C927,'[26]Trips&amp;Operators'!$C$1:$E$9999,3,FALSE)</f>
        <v>RIVERA</v>
      </c>
      <c r="M927" s="56" t="s">
        <v>1401</v>
      </c>
      <c r="N927" s="55" t="s">
        <v>185</v>
      </c>
      <c r="O927" s="59" t="str">
        <f t="shared" si="14"/>
        <v>KEEP</v>
      </c>
    </row>
    <row r="928" spans="1:15" x14ac:dyDescent="0.25">
      <c r="A928" s="53">
        <v>42507.261956018519</v>
      </c>
      <c r="B928" s="54" t="s">
        <v>1830</v>
      </c>
      <c r="C928" s="54" t="s">
        <v>2153</v>
      </c>
      <c r="D928" s="54" t="s">
        <v>1390</v>
      </c>
      <c r="E928" s="54" t="s">
        <v>1422</v>
      </c>
      <c r="F928" s="54">
        <v>0</v>
      </c>
      <c r="G928" s="54">
        <v>780</v>
      </c>
      <c r="H928" s="54">
        <v>211795</v>
      </c>
      <c r="I928" s="54" t="s">
        <v>1423</v>
      </c>
      <c r="J928" s="54">
        <v>217106</v>
      </c>
      <c r="K928" s="55" t="s">
        <v>1400</v>
      </c>
      <c r="L928" s="55" t="str">
        <f>VLOOKUP(C928,'[26]Trips&amp;Operators'!$C$1:$E$9999,3,FALSE)</f>
        <v>STARKS</v>
      </c>
      <c r="M928" s="56" t="s">
        <v>1394</v>
      </c>
      <c r="N928" s="55" t="s">
        <v>2161</v>
      </c>
      <c r="O928" s="59" t="str">
        <f t="shared" si="14"/>
        <v>KEEP</v>
      </c>
    </row>
    <row r="929" spans="1:15" x14ac:dyDescent="0.25">
      <c r="A929" s="53">
        <v>42507.327581018515</v>
      </c>
      <c r="B929" s="54" t="s">
        <v>1541</v>
      </c>
      <c r="C929" s="54" t="s">
        <v>186</v>
      </c>
      <c r="D929" s="54" t="s">
        <v>1390</v>
      </c>
      <c r="E929" s="54" t="s">
        <v>1422</v>
      </c>
      <c r="F929" s="54">
        <v>0</v>
      </c>
      <c r="G929" s="54">
        <v>56</v>
      </c>
      <c r="H929" s="54">
        <v>772</v>
      </c>
      <c r="I929" s="54" t="s">
        <v>1423</v>
      </c>
      <c r="J929" s="54">
        <v>63995</v>
      </c>
      <c r="K929" s="55" t="s">
        <v>1400</v>
      </c>
      <c r="L929" s="55" t="str">
        <f>VLOOKUP(C929,'[26]Trips&amp;Operators'!$C$1:$E$9999,3,FALSE)</f>
        <v>RIVERA</v>
      </c>
      <c r="M929" s="56" t="s">
        <v>1394</v>
      </c>
      <c r="N929" s="55" t="s">
        <v>116</v>
      </c>
      <c r="O929" s="59" t="str">
        <f t="shared" si="14"/>
        <v>KEEP</v>
      </c>
    </row>
    <row r="930" spans="1:15" x14ac:dyDescent="0.25">
      <c r="A930" s="53">
        <v>42507.75644675926</v>
      </c>
      <c r="B930" s="54" t="s">
        <v>1413</v>
      </c>
      <c r="C930" s="54" t="s">
        <v>2162</v>
      </c>
      <c r="D930" s="54" t="s">
        <v>1390</v>
      </c>
      <c r="E930" s="54" t="s">
        <v>1422</v>
      </c>
      <c r="F930" s="54">
        <v>0</v>
      </c>
      <c r="G930" s="54">
        <v>404</v>
      </c>
      <c r="H930" s="54">
        <v>130282</v>
      </c>
      <c r="I930" s="54" t="s">
        <v>1423</v>
      </c>
      <c r="J930" s="54">
        <v>127587</v>
      </c>
      <c r="K930" s="55" t="s">
        <v>1393</v>
      </c>
      <c r="L930" s="55" t="str">
        <f>VLOOKUP(C930,'[26]Trips&amp;Operators'!$C$1:$E$9999,3,FALSE)</f>
        <v>YORK</v>
      </c>
      <c r="M930" s="56" t="s">
        <v>1401</v>
      </c>
      <c r="N930" s="55" t="s">
        <v>2163</v>
      </c>
      <c r="O930" s="59" t="str">
        <f t="shared" si="14"/>
        <v>KEEP</v>
      </c>
    </row>
    <row r="931" spans="1:15" x14ac:dyDescent="0.25">
      <c r="A931" s="53">
        <v>42507.833692129629</v>
      </c>
      <c r="B931" s="54" t="s">
        <v>1448</v>
      </c>
      <c r="C931" s="54" t="s">
        <v>2164</v>
      </c>
      <c r="D931" s="54" t="s">
        <v>1390</v>
      </c>
      <c r="E931" s="54" t="s">
        <v>1422</v>
      </c>
      <c r="F931" s="54">
        <v>0</v>
      </c>
      <c r="G931" s="54">
        <v>775</v>
      </c>
      <c r="H931" s="54">
        <v>209656</v>
      </c>
      <c r="I931" s="54" t="s">
        <v>1423</v>
      </c>
      <c r="J931" s="54">
        <v>204340</v>
      </c>
      <c r="K931" s="55" t="s">
        <v>1393</v>
      </c>
      <c r="L931" s="55" t="str">
        <f>VLOOKUP(C931,'[26]Trips&amp;Operators'!$C$1:$E$9999,3,FALSE)</f>
        <v>NEWELL</v>
      </c>
      <c r="M931" s="56" t="s">
        <v>1394</v>
      </c>
      <c r="N931" s="55" t="s">
        <v>2165</v>
      </c>
      <c r="O931" s="59" t="str">
        <f t="shared" si="14"/>
        <v>KEEP</v>
      </c>
    </row>
    <row r="932" spans="1:15" x14ac:dyDescent="0.25">
      <c r="A932" s="53">
        <v>42507.216886574075</v>
      </c>
      <c r="B932" s="54" t="s">
        <v>1506</v>
      </c>
      <c r="C932" s="54" t="s">
        <v>184</v>
      </c>
      <c r="D932" s="54" t="s">
        <v>1390</v>
      </c>
      <c r="E932" s="54" t="s">
        <v>1434</v>
      </c>
      <c r="F932" s="54">
        <v>0</v>
      </c>
      <c r="G932" s="54">
        <v>149</v>
      </c>
      <c r="H932" s="54">
        <v>231416</v>
      </c>
      <c r="I932" s="54" t="s">
        <v>1435</v>
      </c>
      <c r="J932" s="54">
        <v>231147</v>
      </c>
      <c r="K932" s="55" t="s">
        <v>1393</v>
      </c>
      <c r="L932" s="55" t="str">
        <f>VLOOKUP(C932,'[26]Trips&amp;Operators'!$C$1:$E$9999,3,FALSE)</f>
        <v>RIVERA</v>
      </c>
      <c r="M932" s="56" t="s">
        <v>1401</v>
      </c>
      <c r="N932" s="55" t="s">
        <v>185</v>
      </c>
      <c r="O932" s="59" t="str">
        <f t="shared" si="14"/>
        <v>KEEP</v>
      </c>
    </row>
    <row r="933" spans="1:15" x14ac:dyDescent="0.25">
      <c r="A933" s="53">
        <v>42507.245532407411</v>
      </c>
      <c r="B933" s="54" t="s">
        <v>1432</v>
      </c>
      <c r="C933" s="54" t="s">
        <v>2166</v>
      </c>
      <c r="D933" s="54" t="s">
        <v>1390</v>
      </c>
      <c r="E933" s="54" t="s">
        <v>1438</v>
      </c>
      <c r="F933" s="54">
        <v>0</v>
      </c>
      <c r="G933" s="54">
        <v>6</v>
      </c>
      <c r="H933" s="54">
        <v>233307</v>
      </c>
      <c r="I933" s="54" t="s">
        <v>1439</v>
      </c>
      <c r="J933" s="54">
        <v>233491</v>
      </c>
      <c r="K933" s="55" t="s">
        <v>1400</v>
      </c>
      <c r="L933" s="55" t="str">
        <f>VLOOKUP(C933,'[26]Trips&amp;Operators'!$C$1:$E$9999,3,FALSE)</f>
        <v>REBOLETTI</v>
      </c>
      <c r="M933" s="56" t="s">
        <v>1401</v>
      </c>
      <c r="N933" s="55"/>
      <c r="O933" s="59" t="str">
        <f t="shared" si="14"/>
        <v>OMIT</v>
      </c>
    </row>
    <row r="934" spans="1:15" x14ac:dyDescent="0.25">
      <c r="A934" s="53">
        <v>42507.265717592592</v>
      </c>
      <c r="B934" s="54" t="s">
        <v>1830</v>
      </c>
      <c r="C934" s="54" t="s">
        <v>2153</v>
      </c>
      <c r="D934" s="54" t="s">
        <v>1390</v>
      </c>
      <c r="E934" s="54" t="s">
        <v>1438</v>
      </c>
      <c r="F934" s="54">
        <v>0</v>
      </c>
      <c r="G934" s="54">
        <v>127</v>
      </c>
      <c r="H934" s="54">
        <v>232987</v>
      </c>
      <c r="I934" s="54" t="s">
        <v>1439</v>
      </c>
      <c r="J934" s="54">
        <v>233491</v>
      </c>
      <c r="K934" s="55" t="s">
        <v>1400</v>
      </c>
      <c r="L934" s="55" t="str">
        <f>VLOOKUP(C934,'[26]Trips&amp;Operators'!$C$1:$E$9999,3,FALSE)</f>
        <v>STARKS</v>
      </c>
      <c r="M934" s="56" t="s">
        <v>1401</v>
      </c>
      <c r="N934" s="55"/>
      <c r="O934" s="59" t="str">
        <f t="shared" si="14"/>
        <v>KEEP</v>
      </c>
    </row>
    <row r="935" spans="1:15" x14ac:dyDescent="0.25">
      <c r="A935" s="53">
        <v>42507.266250000001</v>
      </c>
      <c r="B935" s="54" t="s">
        <v>1830</v>
      </c>
      <c r="C935" s="54" t="s">
        <v>2153</v>
      </c>
      <c r="D935" s="54" t="s">
        <v>1390</v>
      </c>
      <c r="E935" s="54" t="s">
        <v>1438</v>
      </c>
      <c r="F935" s="54">
        <v>0</v>
      </c>
      <c r="G935" s="54">
        <v>42</v>
      </c>
      <c r="H935" s="54">
        <v>233323</v>
      </c>
      <c r="I935" s="54" t="s">
        <v>1439</v>
      </c>
      <c r="J935" s="54">
        <v>233491</v>
      </c>
      <c r="K935" s="55" t="s">
        <v>1400</v>
      </c>
      <c r="L935" s="55" t="str">
        <f>VLOOKUP(C935,'[26]Trips&amp;Operators'!$C$1:$E$9999,3,FALSE)</f>
        <v>STARKS</v>
      </c>
      <c r="M935" s="56" t="s">
        <v>1401</v>
      </c>
      <c r="N935" s="55"/>
      <c r="O935" s="59" t="str">
        <f t="shared" si="14"/>
        <v>KEEP</v>
      </c>
    </row>
    <row r="936" spans="1:15" x14ac:dyDescent="0.25">
      <c r="A936" s="53">
        <v>42507.273553240739</v>
      </c>
      <c r="B936" s="54" t="s">
        <v>1448</v>
      </c>
      <c r="C936" s="54" t="s">
        <v>2152</v>
      </c>
      <c r="D936" s="54" t="s">
        <v>1390</v>
      </c>
      <c r="E936" s="54" t="s">
        <v>1438</v>
      </c>
      <c r="F936" s="54">
        <v>0</v>
      </c>
      <c r="G936" s="54">
        <v>9</v>
      </c>
      <c r="H936" s="54">
        <v>123</v>
      </c>
      <c r="I936" s="54" t="s">
        <v>1439</v>
      </c>
      <c r="J936" s="54">
        <v>1</v>
      </c>
      <c r="K936" s="55" t="s">
        <v>1393</v>
      </c>
      <c r="L936" s="55" t="str">
        <f>VLOOKUP(C936,'[26]Trips&amp;Operators'!$C$1:$E$9999,3,FALSE)</f>
        <v>CHANDLER</v>
      </c>
      <c r="M936" s="56" t="s">
        <v>1401</v>
      </c>
      <c r="N936" s="55"/>
      <c r="O936" s="59" t="str">
        <f t="shared" si="14"/>
        <v>OMIT</v>
      </c>
    </row>
    <row r="937" spans="1:15" x14ac:dyDescent="0.25">
      <c r="A937" s="53">
        <v>42507.293993055559</v>
      </c>
      <c r="B937" s="54" t="s">
        <v>1552</v>
      </c>
      <c r="C937" s="54" t="s">
        <v>2167</v>
      </c>
      <c r="D937" s="54" t="s">
        <v>1390</v>
      </c>
      <c r="E937" s="54" t="s">
        <v>1438</v>
      </c>
      <c r="F937" s="54">
        <v>0</v>
      </c>
      <c r="G937" s="54">
        <v>7</v>
      </c>
      <c r="H937" s="54">
        <v>233312</v>
      </c>
      <c r="I937" s="54" t="s">
        <v>1439</v>
      </c>
      <c r="J937" s="54">
        <v>233491</v>
      </c>
      <c r="K937" s="55" t="s">
        <v>1400</v>
      </c>
      <c r="L937" s="55" t="str">
        <f>VLOOKUP(C937,'[26]Trips&amp;Operators'!$C$1:$E$9999,3,FALSE)</f>
        <v>STRICKLAND</v>
      </c>
      <c r="M937" s="56" t="s">
        <v>1401</v>
      </c>
      <c r="N937" s="55"/>
      <c r="O937" s="59" t="str">
        <f t="shared" si="14"/>
        <v>OMIT</v>
      </c>
    </row>
    <row r="938" spans="1:15" x14ac:dyDescent="0.25">
      <c r="A938" s="53">
        <v>42507.344363425924</v>
      </c>
      <c r="B938" s="54" t="s">
        <v>1830</v>
      </c>
      <c r="C938" s="54" t="s">
        <v>925</v>
      </c>
      <c r="D938" s="54" t="s">
        <v>1390</v>
      </c>
      <c r="E938" s="54" t="s">
        <v>1438</v>
      </c>
      <c r="F938" s="54">
        <v>0</v>
      </c>
      <c r="G938" s="54">
        <v>142</v>
      </c>
      <c r="H938" s="54">
        <v>232885</v>
      </c>
      <c r="I938" s="54" t="s">
        <v>1439</v>
      </c>
      <c r="J938" s="54">
        <v>233491</v>
      </c>
      <c r="K938" s="55" t="s">
        <v>1400</v>
      </c>
      <c r="L938" s="55" t="str">
        <f>VLOOKUP(C938,'[26]Trips&amp;Operators'!$C$1:$E$9999,3,FALSE)</f>
        <v>STARKS</v>
      </c>
      <c r="M938" s="56" t="s">
        <v>1401</v>
      </c>
      <c r="N938" s="55"/>
      <c r="O938" s="59" t="str">
        <f t="shared" si="14"/>
        <v>KEEP</v>
      </c>
    </row>
    <row r="939" spans="1:15" x14ac:dyDescent="0.25">
      <c r="A939" s="53">
        <v>42507.345185185186</v>
      </c>
      <c r="B939" s="54" t="s">
        <v>1830</v>
      </c>
      <c r="C939" s="54" t="s">
        <v>925</v>
      </c>
      <c r="D939" s="54" t="s">
        <v>1390</v>
      </c>
      <c r="E939" s="54" t="s">
        <v>1438</v>
      </c>
      <c r="F939" s="54">
        <v>0</v>
      </c>
      <c r="G939" s="54">
        <v>47</v>
      </c>
      <c r="H939" s="54">
        <v>233336</v>
      </c>
      <c r="I939" s="54" t="s">
        <v>1439</v>
      </c>
      <c r="J939" s="54">
        <v>233491</v>
      </c>
      <c r="K939" s="55" t="s">
        <v>1400</v>
      </c>
      <c r="L939" s="55" t="str">
        <f>VLOOKUP(C939,'[26]Trips&amp;Operators'!$C$1:$E$9999,3,FALSE)</f>
        <v>STARKS</v>
      </c>
      <c r="M939" s="56" t="s">
        <v>1401</v>
      </c>
      <c r="N939" s="55"/>
      <c r="O939" s="59" t="str">
        <f t="shared" si="14"/>
        <v>KEEP</v>
      </c>
    </row>
    <row r="940" spans="1:15" x14ac:dyDescent="0.25">
      <c r="A940" s="53">
        <v>42507.359282407408</v>
      </c>
      <c r="B940" s="54" t="s">
        <v>1552</v>
      </c>
      <c r="C940" s="54" t="s">
        <v>926</v>
      </c>
      <c r="D940" s="54" t="s">
        <v>1390</v>
      </c>
      <c r="E940" s="54" t="s">
        <v>1438</v>
      </c>
      <c r="F940" s="54">
        <v>0</v>
      </c>
      <c r="G940" s="54">
        <v>3</v>
      </c>
      <c r="H940" s="54">
        <v>233312</v>
      </c>
      <c r="I940" s="54" t="s">
        <v>1439</v>
      </c>
      <c r="J940" s="54">
        <v>233491</v>
      </c>
      <c r="K940" s="55" t="s">
        <v>1400</v>
      </c>
      <c r="L940" s="55" t="str">
        <f>VLOOKUP(C940,'[26]Trips&amp;Operators'!$C$1:$E$9999,3,FALSE)</f>
        <v>STRICKLAND</v>
      </c>
      <c r="M940" s="56" t="s">
        <v>1401</v>
      </c>
      <c r="N940" s="55"/>
      <c r="O940" s="59" t="str">
        <f t="shared" si="14"/>
        <v>OMIT</v>
      </c>
    </row>
    <row r="941" spans="1:15" x14ac:dyDescent="0.25">
      <c r="A941" s="53">
        <v>42507.368206018517</v>
      </c>
      <c r="B941" s="54" t="s">
        <v>1451</v>
      </c>
      <c r="C941" s="54" t="s">
        <v>2168</v>
      </c>
      <c r="D941" s="54" t="s">
        <v>1390</v>
      </c>
      <c r="E941" s="54" t="s">
        <v>1438</v>
      </c>
      <c r="F941" s="54">
        <v>0</v>
      </c>
      <c r="G941" s="54">
        <v>4</v>
      </c>
      <c r="H941" s="54">
        <v>233311</v>
      </c>
      <c r="I941" s="54" t="s">
        <v>1439</v>
      </c>
      <c r="J941" s="54">
        <v>233491</v>
      </c>
      <c r="K941" s="55" t="s">
        <v>1400</v>
      </c>
      <c r="L941" s="55" t="str">
        <f>VLOOKUP(C941,'[26]Trips&amp;Operators'!$C$1:$E$9999,3,FALSE)</f>
        <v>ACKERMAN</v>
      </c>
      <c r="M941" s="56" t="s">
        <v>1401</v>
      </c>
      <c r="N941" s="55"/>
      <c r="O941" s="59" t="str">
        <f t="shared" si="14"/>
        <v>OMIT</v>
      </c>
    </row>
    <row r="942" spans="1:15" x14ac:dyDescent="0.25">
      <c r="A942" s="53">
        <v>42507.377986111111</v>
      </c>
      <c r="B942" s="54" t="s">
        <v>1823</v>
      </c>
      <c r="C942" s="54" t="s">
        <v>2155</v>
      </c>
      <c r="D942" s="54" t="s">
        <v>1390</v>
      </c>
      <c r="E942" s="54" t="s">
        <v>1438</v>
      </c>
      <c r="F942" s="54">
        <v>0</v>
      </c>
      <c r="G942" s="54">
        <v>30</v>
      </c>
      <c r="H942" s="54">
        <v>116</v>
      </c>
      <c r="I942" s="54" t="s">
        <v>1439</v>
      </c>
      <c r="J942" s="54">
        <v>1</v>
      </c>
      <c r="K942" s="55" t="s">
        <v>1393</v>
      </c>
      <c r="L942" s="55" t="str">
        <f>VLOOKUP(C942,'[26]Trips&amp;Operators'!$C$1:$E$9999,3,FALSE)</f>
        <v>STARKS</v>
      </c>
      <c r="M942" s="56" t="s">
        <v>1401</v>
      </c>
      <c r="N942" s="55"/>
      <c r="O942" s="59" t="str">
        <f t="shared" si="14"/>
        <v>KEEP</v>
      </c>
    </row>
    <row r="943" spans="1:15" x14ac:dyDescent="0.25">
      <c r="A943" s="53">
        <v>42507.407789351855</v>
      </c>
      <c r="B943" s="54" t="s">
        <v>1413</v>
      </c>
      <c r="C943" s="54" t="s">
        <v>2169</v>
      </c>
      <c r="D943" s="54" t="s">
        <v>1390</v>
      </c>
      <c r="E943" s="54" t="s">
        <v>1438</v>
      </c>
      <c r="F943" s="54">
        <v>0</v>
      </c>
      <c r="G943" s="54">
        <v>95</v>
      </c>
      <c r="H943" s="54">
        <v>333</v>
      </c>
      <c r="I943" s="54" t="s">
        <v>1439</v>
      </c>
      <c r="J943" s="54">
        <v>1</v>
      </c>
      <c r="K943" s="55" t="s">
        <v>1393</v>
      </c>
      <c r="L943" s="55" t="str">
        <f>VLOOKUP(C943,'[26]Trips&amp;Operators'!$C$1:$E$9999,3,FALSE)</f>
        <v>ACKERMAN</v>
      </c>
      <c r="M943" s="56" t="s">
        <v>1401</v>
      </c>
      <c r="N943" s="55"/>
      <c r="O943" s="59" t="str">
        <f t="shared" si="14"/>
        <v>KEEP</v>
      </c>
    </row>
    <row r="944" spans="1:15" x14ac:dyDescent="0.25">
      <c r="A944" s="53">
        <v>42507.419131944444</v>
      </c>
      <c r="B944" s="54" t="s">
        <v>1448</v>
      </c>
      <c r="C944" s="54" t="s">
        <v>2170</v>
      </c>
      <c r="D944" s="54" t="s">
        <v>1390</v>
      </c>
      <c r="E944" s="54" t="s">
        <v>1438</v>
      </c>
      <c r="F944" s="54">
        <v>0</v>
      </c>
      <c r="G944" s="54">
        <v>5</v>
      </c>
      <c r="H944" s="54">
        <v>116</v>
      </c>
      <c r="I944" s="54" t="s">
        <v>1439</v>
      </c>
      <c r="J944" s="54">
        <v>1</v>
      </c>
      <c r="K944" s="55" t="s">
        <v>1393</v>
      </c>
      <c r="L944" s="55" t="str">
        <f>VLOOKUP(C944,'[26]Trips&amp;Operators'!$C$1:$E$9999,3,FALSE)</f>
        <v>CHANDLER</v>
      </c>
      <c r="M944" s="56" t="s">
        <v>1401</v>
      </c>
      <c r="N944" s="55"/>
      <c r="O944" s="59" t="str">
        <f t="shared" si="14"/>
        <v>OMIT</v>
      </c>
    </row>
    <row r="945" spans="1:15" x14ac:dyDescent="0.25">
      <c r="A945" s="53">
        <v>42507.484791666669</v>
      </c>
      <c r="B945" s="54" t="s">
        <v>1413</v>
      </c>
      <c r="C945" s="54" t="s">
        <v>2171</v>
      </c>
      <c r="D945" s="54" t="s">
        <v>1390</v>
      </c>
      <c r="E945" s="54" t="s">
        <v>1438</v>
      </c>
      <c r="F945" s="54">
        <v>0</v>
      </c>
      <c r="G945" s="54">
        <v>69</v>
      </c>
      <c r="H945" s="54">
        <v>236</v>
      </c>
      <c r="I945" s="54" t="s">
        <v>1439</v>
      </c>
      <c r="J945" s="54">
        <v>1</v>
      </c>
      <c r="K945" s="55" t="s">
        <v>1393</v>
      </c>
      <c r="L945" s="55" t="str">
        <f>VLOOKUP(C945,'[26]Trips&amp;Operators'!$C$1:$E$9999,3,FALSE)</f>
        <v>ACKERMAN</v>
      </c>
      <c r="M945" s="56" t="s">
        <v>1401</v>
      </c>
      <c r="N945" s="55"/>
      <c r="O945" s="59" t="str">
        <f t="shared" si="14"/>
        <v>KEEP</v>
      </c>
    </row>
    <row r="946" spans="1:15" x14ac:dyDescent="0.25">
      <c r="A946" s="53">
        <v>42507.491689814815</v>
      </c>
      <c r="B946" s="54" t="s">
        <v>1448</v>
      </c>
      <c r="C946" s="54" t="s">
        <v>2172</v>
      </c>
      <c r="D946" s="54" t="s">
        <v>1390</v>
      </c>
      <c r="E946" s="54" t="s">
        <v>1438</v>
      </c>
      <c r="F946" s="54">
        <v>0</v>
      </c>
      <c r="G946" s="54">
        <v>8</v>
      </c>
      <c r="H946" s="54">
        <v>112</v>
      </c>
      <c r="I946" s="54" t="s">
        <v>1439</v>
      </c>
      <c r="J946" s="54">
        <v>1</v>
      </c>
      <c r="K946" s="55" t="s">
        <v>1393</v>
      </c>
      <c r="L946" s="55" t="str">
        <f>VLOOKUP(C946,'[26]Trips&amp;Operators'!$C$1:$E$9999,3,FALSE)</f>
        <v>RIVERA</v>
      </c>
      <c r="M946" s="56" t="s">
        <v>1401</v>
      </c>
      <c r="N946" s="55"/>
      <c r="O946" s="59" t="str">
        <f t="shared" si="14"/>
        <v>OMIT</v>
      </c>
    </row>
    <row r="947" spans="1:15" x14ac:dyDescent="0.25">
      <c r="A947" s="53">
        <v>42507.546597222223</v>
      </c>
      <c r="B947" s="54" t="s">
        <v>1432</v>
      </c>
      <c r="C947" s="54" t="s">
        <v>2150</v>
      </c>
      <c r="D947" s="54" t="s">
        <v>1390</v>
      </c>
      <c r="E947" s="54" t="s">
        <v>1438</v>
      </c>
      <c r="F947" s="54">
        <v>0</v>
      </c>
      <c r="G947" s="54">
        <v>101</v>
      </c>
      <c r="H947" s="54">
        <v>233110</v>
      </c>
      <c r="I947" s="54" t="s">
        <v>1439</v>
      </c>
      <c r="J947" s="54">
        <v>233491</v>
      </c>
      <c r="K947" s="55" t="s">
        <v>1400</v>
      </c>
      <c r="L947" s="55" t="str">
        <f>VLOOKUP(C947,'[26]Trips&amp;Operators'!$C$1:$E$9999,3,FALSE)</f>
        <v>COOLAHAN</v>
      </c>
      <c r="M947" s="56" t="s">
        <v>1401</v>
      </c>
      <c r="N947" s="55"/>
      <c r="O947" s="59" t="str">
        <f t="shared" si="14"/>
        <v>KEEP</v>
      </c>
    </row>
    <row r="948" spans="1:15" x14ac:dyDescent="0.25">
      <c r="A948" s="53">
        <v>42507.57372685185</v>
      </c>
      <c r="B948" s="54" t="s">
        <v>1541</v>
      </c>
      <c r="C948" s="54" t="s">
        <v>2173</v>
      </c>
      <c r="D948" s="54" t="s">
        <v>1390</v>
      </c>
      <c r="E948" s="54" t="s">
        <v>1438</v>
      </c>
      <c r="F948" s="54">
        <v>0</v>
      </c>
      <c r="G948" s="54">
        <v>5</v>
      </c>
      <c r="H948" s="54">
        <v>233334</v>
      </c>
      <c r="I948" s="54" t="s">
        <v>1439</v>
      </c>
      <c r="J948" s="54">
        <v>233491</v>
      </c>
      <c r="K948" s="55" t="s">
        <v>1400</v>
      </c>
      <c r="L948" s="55" t="str">
        <f>VLOOKUP(C948,'[26]Trips&amp;Operators'!$C$1:$E$9999,3,FALSE)</f>
        <v>BRUDER</v>
      </c>
      <c r="M948" s="56" t="s">
        <v>1401</v>
      </c>
      <c r="N948" s="55"/>
      <c r="O948" s="59" t="str">
        <f t="shared" si="14"/>
        <v>OMIT</v>
      </c>
    </row>
    <row r="949" spans="1:15" x14ac:dyDescent="0.25">
      <c r="A949" s="53">
        <v>42507.577569444446</v>
      </c>
      <c r="B949" s="54" t="s">
        <v>1552</v>
      </c>
      <c r="C949" s="54" t="s">
        <v>2174</v>
      </c>
      <c r="D949" s="54" t="s">
        <v>1390</v>
      </c>
      <c r="E949" s="54" t="s">
        <v>1438</v>
      </c>
      <c r="F949" s="54">
        <v>0</v>
      </c>
      <c r="G949" s="54">
        <v>8</v>
      </c>
      <c r="H949" s="54">
        <v>233383</v>
      </c>
      <c r="I949" s="54" t="s">
        <v>1439</v>
      </c>
      <c r="J949" s="54">
        <v>233491</v>
      </c>
      <c r="K949" s="55" t="s">
        <v>1400</v>
      </c>
      <c r="L949" s="55" t="str">
        <f>VLOOKUP(C949,'[26]Trips&amp;Operators'!$C$1:$E$9999,3,FALSE)</f>
        <v>LOCKLEAR</v>
      </c>
      <c r="M949" s="56" t="s">
        <v>1401</v>
      </c>
      <c r="N949" s="55"/>
      <c r="O949" s="59" t="str">
        <f t="shared" si="14"/>
        <v>OMIT</v>
      </c>
    </row>
    <row r="950" spans="1:15" x14ac:dyDescent="0.25">
      <c r="A950" s="53">
        <v>42507.577870370369</v>
      </c>
      <c r="B950" s="54" t="s">
        <v>1408</v>
      </c>
      <c r="C950" s="54" t="s">
        <v>2175</v>
      </c>
      <c r="D950" s="54" t="s">
        <v>1390</v>
      </c>
      <c r="E950" s="54" t="s">
        <v>1438</v>
      </c>
      <c r="F950" s="54">
        <v>0</v>
      </c>
      <c r="G950" s="54">
        <v>106</v>
      </c>
      <c r="H950" s="54">
        <v>356</v>
      </c>
      <c r="I950" s="54" t="s">
        <v>1439</v>
      </c>
      <c r="J950" s="54">
        <v>1</v>
      </c>
      <c r="K950" s="55" t="s">
        <v>1393</v>
      </c>
      <c r="L950" s="55" t="str">
        <f>VLOOKUP(C950,'[26]Trips&amp;Operators'!$C$1:$E$9999,3,FALSE)</f>
        <v>COOLAHAN</v>
      </c>
      <c r="M950" s="56" t="s">
        <v>1401</v>
      </c>
      <c r="N950" s="55"/>
      <c r="O950" s="59" t="str">
        <f t="shared" si="14"/>
        <v>KEEP</v>
      </c>
    </row>
    <row r="951" spans="1:15" x14ac:dyDescent="0.25">
      <c r="A951" s="53">
        <v>42507.606469907405</v>
      </c>
      <c r="B951" s="54" t="s">
        <v>1511</v>
      </c>
      <c r="C951" s="54" t="s">
        <v>2176</v>
      </c>
      <c r="D951" s="54" t="s">
        <v>1390</v>
      </c>
      <c r="E951" s="54" t="s">
        <v>1438</v>
      </c>
      <c r="F951" s="54">
        <v>0</v>
      </c>
      <c r="G951" s="54">
        <v>8</v>
      </c>
      <c r="H951" s="54">
        <v>112</v>
      </c>
      <c r="I951" s="54" t="s">
        <v>1439</v>
      </c>
      <c r="J951" s="54">
        <v>1</v>
      </c>
      <c r="K951" s="55" t="s">
        <v>1393</v>
      </c>
      <c r="L951" s="55" t="str">
        <f>VLOOKUP(C951,'[26]Trips&amp;Operators'!$C$1:$E$9999,3,FALSE)</f>
        <v>BRUDER</v>
      </c>
      <c r="M951" s="56" t="s">
        <v>1401</v>
      </c>
      <c r="N951" s="55"/>
      <c r="O951" s="59" t="str">
        <f t="shared" si="14"/>
        <v>OMIT</v>
      </c>
    </row>
    <row r="952" spans="1:15" x14ac:dyDescent="0.25">
      <c r="A952" s="53">
        <v>42507.627187500002</v>
      </c>
      <c r="B952" s="54" t="s">
        <v>1413</v>
      </c>
      <c r="C952" s="54" t="s">
        <v>2156</v>
      </c>
      <c r="D952" s="54" t="s">
        <v>1390</v>
      </c>
      <c r="E952" s="54" t="s">
        <v>1438</v>
      </c>
      <c r="F952" s="54">
        <v>0</v>
      </c>
      <c r="G952" s="54">
        <v>7</v>
      </c>
      <c r="H952" s="54">
        <v>138</v>
      </c>
      <c r="I952" s="54" t="s">
        <v>1439</v>
      </c>
      <c r="J952" s="54">
        <v>1</v>
      </c>
      <c r="K952" s="55" t="s">
        <v>1393</v>
      </c>
      <c r="L952" s="55" t="str">
        <f>VLOOKUP(C952,'[26]Trips&amp;Operators'!$C$1:$E$9999,3,FALSE)</f>
        <v>YORK</v>
      </c>
      <c r="M952" s="56" t="s">
        <v>1401</v>
      </c>
      <c r="N952" s="55"/>
      <c r="O952" s="59" t="str">
        <f t="shared" si="14"/>
        <v>OMIT</v>
      </c>
    </row>
    <row r="953" spans="1:15" x14ac:dyDescent="0.25">
      <c r="A953" s="53">
        <v>42507.629050925927</v>
      </c>
      <c r="B953" s="54" t="s">
        <v>1500</v>
      </c>
      <c r="C953" s="54" t="s">
        <v>931</v>
      </c>
      <c r="D953" s="54" t="s">
        <v>1390</v>
      </c>
      <c r="E953" s="54" t="s">
        <v>1438</v>
      </c>
      <c r="F953" s="54">
        <v>0</v>
      </c>
      <c r="G953" s="54">
        <v>59</v>
      </c>
      <c r="H953" s="54">
        <v>233257</v>
      </c>
      <c r="I953" s="54" t="s">
        <v>1439</v>
      </c>
      <c r="J953" s="54">
        <v>233491</v>
      </c>
      <c r="K953" s="55" t="s">
        <v>1400</v>
      </c>
      <c r="L953" s="55" t="str">
        <f>VLOOKUP(C953,'[26]Trips&amp;Operators'!$C$1:$E$9999,3,FALSE)</f>
        <v>GOODNIGHT</v>
      </c>
      <c r="M953" s="56" t="s">
        <v>1401</v>
      </c>
      <c r="N953" s="55"/>
      <c r="O953" s="59" t="str">
        <f t="shared" si="14"/>
        <v>KEEP</v>
      </c>
    </row>
    <row r="954" spans="1:15" x14ac:dyDescent="0.25">
      <c r="A954" s="53">
        <v>42507.650173611109</v>
      </c>
      <c r="B954" s="54" t="s">
        <v>1552</v>
      </c>
      <c r="C954" s="54" t="s">
        <v>933</v>
      </c>
      <c r="D954" s="54" t="s">
        <v>1390</v>
      </c>
      <c r="E954" s="54" t="s">
        <v>1438</v>
      </c>
      <c r="F954" s="54">
        <v>0</v>
      </c>
      <c r="G954" s="54">
        <v>63</v>
      </c>
      <c r="H954" s="54">
        <v>233236</v>
      </c>
      <c r="I954" s="54" t="s">
        <v>1439</v>
      </c>
      <c r="J954" s="54">
        <v>233491</v>
      </c>
      <c r="K954" s="55" t="s">
        <v>1400</v>
      </c>
      <c r="L954" s="55" t="str">
        <f>VLOOKUP(C954,'[26]Trips&amp;Operators'!$C$1:$E$9999,3,FALSE)</f>
        <v>LOCKLEAR</v>
      </c>
      <c r="M954" s="56" t="s">
        <v>1401</v>
      </c>
      <c r="N954" s="55"/>
      <c r="O954" s="59" t="str">
        <f t="shared" si="14"/>
        <v>KEEP</v>
      </c>
    </row>
    <row r="955" spans="1:15" x14ac:dyDescent="0.25">
      <c r="A955" s="53">
        <v>42507.660717592589</v>
      </c>
      <c r="B955" s="54" t="s">
        <v>1451</v>
      </c>
      <c r="C955" s="54" t="s">
        <v>2177</v>
      </c>
      <c r="D955" s="54" t="s">
        <v>1390</v>
      </c>
      <c r="E955" s="54" t="s">
        <v>1438</v>
      </c>
      <c r="F955" s="54">
        <v>0</v>
      </c>
      <c r="G955" s="54">
        <v>4</v>
      </c>
      <c r="H955" s="54">
        <v>233331</v>
      </c>
      <c r="I955" s="54" t="s">
        <v>1439</v>
      </c>
      <c r="J955" s="54">
        <v>233491</v>
      </c>
      <c r="K955" s="55" t="s">
        <v>1400</v>
      </c>
      <c r="L955" s="55" t="str">
        <f>VLOOKUP(C955,'[26]Trips&amp;Operators'!$C$1:$E$9999,3,FALSE)</f>
        <v>YORK</v>
      </c>
      <c r="M955" s="56" t="s">
        <v>1401</v>
      </c>
      <c r="N955" s="55"/>
      <c r="O955" s="59" t="str">
        <f t="shared" si="14"/>
        <v>OMIT</v>
      </c>
    </row>
    <row r="956" spans="1:15" x14ac:dyDescent="0.25">
      <c r="A956" s="53">
        <v>42507.702118055553</v>
      </c>
      <c r="B956" s="54" t="s">
        <v>1413</v>
      </c>
      <c r="C956" s="54" t="s">
        <v>2178</v>
      </c>
      <c r="D956" s="54" t="s">
        <v>1390</v>
      </c>
      <c r="E956" s="54" t="s">
        <v>1438</v>
      </c>
      <c r="F956" s="54">
        <v>0</v>
      </c>
      <c r="G956" s="54">
        <v>6</v>
      </c>
      <c r="H956" s="54">
        <v>114</v>
      </c>
      <c r="I956" s="54" t="s">
        <v>1439</v>
      </c>
      <c r="J956" s="54">
        <v>1</v>
      </c>
      <c r="K956" s="55" t="s">
        <v>1393</v>
      </c>
      <c r="L956" s="55" t="str">
        <f>VLOOKUP(C956,'[26]Trips&amp;Operators'!$C$1:$E$9999,3,FALSE)</f>
        <v>YORK</v>
      </c>
      <c r="M956" s="56" t="s">
        <v>1401</v>
      </c>
      <c r="N956" s="55"/>
      <c r="O956" s="59" t="str">
        <f t="shared" si="14"/>
        <v>OMIT</v>
      </c>
    </row>
    <row r="957" spans="1:15" x14ac:dyDescent="0.25">
      <c r="A957" s="53">
        <v>42507.702384259261</v>
      </c>
      <c r="B957" s="54" t="s">
        <v>1500</v>
      </c>
      <c r="C957" s="54" t="s">
        <v>2179</v>
      </c>
      <c r="D957" s="54" t="s">
        <v>1390</v>
      </c>
      <c r="E957" s="54" t="s">
        <v>1438</v>
      </c>
      <c r="F957" s="54">
        <v>0</v>
      </c>
      <c r="G957" s="54">
        <v>97</v>
      </c>
      <c r="H957" s="54">
        <v>233119</v>
      </c>
      <c r="I957" s="54" t="s">
        <v>1439</v>
      </c>
      <c r="J957" s="54">
        <v>233491</v>
      </c>
      <c r="K957" s="55" t="s">
        <v>1400</v>
      </c>
      <c r="L957" s="55" t="str">
        <f>VLOOKUP(C957,'[26]Trips&amp;Operators'!$C$1:$E$9999,3,FALSE)</f>
        <v>GOODNIGHT</v>
      </c>
      <c r="M957" s="56" t="s">
        <v>1401</v>
      </c>
      <c r="N957" s="55"/>
      <c r="O957" s="59" t="str">
        <f t="shared" si="14"/>
        <v>KEEP</v>
      </c>
    </row>
    <row r="958" spans="1:15" x14ac:dyDescent="0.25">
      <c r="A958" s="53">
        <v>42507.721863425926</v>
      </c>
      <c r="B958" s="54" t="s">
        <v>1408</v>
      </c>
      <c r="C958" s="54" t="s">
        <v>2158</v>
      </c>
      <c r="D958" s="54" t="s">
        <v>1390</v>
      </c>
      <c r="E958" s="54" t="s">
        <v>1438</v>
      </c>
      <c r="F958" s="54">
        <v>0</v>
      </c>
      <c r="G958" s="54">
        <v>46</v>
      </c>
      <c r="H958" s="54">
        <v>109</v>
      </c>
      <c r="I958" s="54" t="s">
        <v>1439</v>
      </c>
      <c r="J958" s="54">
        <v>1</v>
      </c>
      <c r="K958" s="55" t="s">
        <v>1393</v>
      </c>
      <c r="L958" s="55" t="str">
        <f>VLOOKUP(C958,'[26]Trips&amp;Operators'!$C$1:$E$9999,3,FALSE)</f>
        <v>COOLAHAN</v>
      </c>
      <c r="M958" s="56" t="s">
        <v>1401</v>
      </c>
      <c r="N958" s="55"/>
      <c r="O958" s="59" t="str">
        <f t="shared" si="14"/>
        <v>KEEP</v>
      </c>
    </row>
    <row r="959" spans="1:15" x14ac:dyDescent="0.25">
      <c r="A959" s="53">
        <v>42507.743750000001</v>
      </c>
      <c r="B959" s="54" t="s">
        <v>1420</v>
      </c>
      <c r="C959" s="54" t="s">
        <v>2180</v>
      </c>
      <c r="D959" s="54" t="s">
        <v>1390</v>
      </c>
      <c r="E959" s="54" t="s">
        <v>1438</v>
      </c>
      <c r="F959" s="54">
        <v>0</v>
      </c>
      <c r="G959" s="54">
        <v>2</v>
      </c>
      <c r="H959" s="54">
        <v>233346</v>
      </c>
      <c r="I959" s="54" t="s">
        <v>1439</v>
      </c>
      <c r="J959" s="54">
        <v>233491</v>
      </c>
      <c r="K959" s="55" t="s">
        <v>1400</v>
      </c>
      <c r="L959" s="55" t="str">
        <f>VLOOKUP(C959,'[26]Trips&amp;Operators'!$C$1:$E$9999,3,FALSE)</f>
        <v>NEWELL</v>
      </c>
      <c r="M959" s="56" t="s">
        <v>1401</v>
      </c>
      <c r="N959" s="55"/>
      <c r="O959" s="59" t="str">
        <f t="shared" si="14"/>
        <v>OMIT</v>
      </c>
    </row>
    <row r="960" spans="1:15" x14ac:dyDescent="0.25">
      <c r="A960" s="53">
        <v>42507.752893518518</v>
      </c>
      <c r="B960" s="54" t="s">
        <v>1511</v>
      </c>
      <c r="C960" s="54" t="s">
        <v>2181</v>
      </c>
      <c r="D960" s="54" t="s">
        <v>1390</v>
      </c>
      <c r="E960" s="54" t="s">
        <v>1438</v>
      </c>
      <c r="F960" s="54">
        <v>0</v>
      </c>
      <c r="G960" s="54">
        <v>5</v>
      </c>
      <c r="H960" s="54">
        <v>132</v>
      </c>
      <c r="I960" s="54" t="s">
        <v>1439</v>
      </c>
      <c r="J960" s="54">
        <v>1</v>
      </c>
      <c r="K960" s="55" t="s">
        <v>1393</v>
      </c>
      <c r="L960" s="55" t="str">
        <f>VLOOKUP(C960,'[26]Trips&amp;Operators'!$C$1:$E$9999,3,FALSE)</f>
        <v>BRUDER</v>
      </c>
      <c r="M960" s="56" t="s">
        <v>1401</v>
      </c>
      <c r="N960" s="55"/>
      <c r="O960" s="59" t="str">
        <f t="shared" si="14"/>
        <v>OMIT</v>
      </c>
    </row>
    <row r="961" spans="1:15" x14ac:dyDescent="0.25">
      <c r="A961" s="53">
        <v>42507.762291666666</v>
      </c>
      <c r="B961" s="54" t="s">
        <v>1548</v>
      </c>
      <c r="C961" s="54" t="s">
        <v>2182</v>
      </c>
      <c r="D961" s="54" t="s">
        <v>1390</v>
      </c>
      <c r="E961" s="54" t="s">
        <v>1438</v>
      </c>
      <c r="F961" s="54">
        <v>0</v>
      </c>
      <c r="G961" s="54">
        <v>7</v>
      </c>
      <c r="H961" s="54">
        <v>110</v>
      </c>
      <c r="I961" s="54" t="s">
        <v>1439</v>
      </c>
      <c r="J961" s="54">
        <v>1</v>
      </c>
      <c r="K961" s="55" t="s">
        <v>1393</v>
      </c>
      <c r="L961" s="55" t="str">
        <f>VLOOKUP(C961,'[26]Trips&amp;Operators'!$C$1:$E$9999,3,FALSE)</f>
        <v>BEAM</v>
      </c>
      <c r="M961" s="56" t="s">
        <v>1401</v>
      </c>
      <c r="N961" s="55"/>
      <c r="O961" s="59" t="str">
        <f t="shared" si="14"/>
        <v>OMIT</v>
      </c>
    </row>
    <row r="962" spans="1:15" x14ac:dyDescent="0.25">
      <c r="A962" s="53">
        <v>42507.785196759258</v>
      </c>
      <c r="B962" s="54" t="s">
        <v>1541</v>
      </c>
      <c r="C962" s="54" t="s">
        <v>2183</v>
      </c>
      <c r="D962" s="54" t="s">
        <v>1390</v>
      </c>
      <c r="E962" s="54" t="s">
        <v>1438</v>
      </c>
      <c r="F962" s="54">
        <v>0</v>
      </c>
      <c r="G962" s="54">
        <v>5</v>
      </c>
      <c r="H962" s="54">
        <v>233347</v>
      </c>
      <c r="I962" s="54" t="s">
        <v>1439</v>
      </c>
      <c r="J962" s="54">
        <v>233491</v>
      </c>
      <c r="K962" s="55" t="s">
        <v>1400</v>
      </c>
      <c r="L962" s="55" t="str">
        <f>VLOOKUP(C962,'[26]Trips&amp;Operators'!$C$1:$E$9999,3,FALSE)</f>
        <v>GOLIGHTLY</v>
      </c>
      <c r="M962" s="56" t="s">
        <v>1401</v>
      </c>
      <c r="N962" s="55"/>
      <c r="O962" s="59" t="str">
        <f t="shared" si="14"/>
        <v>OMIT</v>
      </c>
    </row>
    <row r="963" spans="1:15" x14ac:dyDescent="0.25">
      <c r="A963" s="53">
        <v>42507.793865740743</v>
      </c>
      <c r="B963" s="54" t="s">
        <v>1408</v>
      </c>
      <c r="C963" s="54" t="s">
        <v>2184</v>
      </c>
      <c r="D963" s="54" t="s">
        <v>1390</v>
      </c>
      <c r="E963" s="54" t="s">
        <v>1438</v>
      </c>
      <c r="F963" s="54">
        <v>0</v>
      </c>
      <c r="G963" s="54">
        <v>5</v>
      </c>
      <c r="H963" s="54">
        <v>107</v>
      </c>
      <c r="I963" s="54" t="s">
        <v>1439</v>
      </c>
      <c r="J963" s="54">
        <v>1</v>
      </c>
      <c r="K963" s="55" t="s">
        <v>1393</v>
      </c>
      <c r="L963" s="55" t="str">
        <f>VLOOKUP(C963,'[26]Trips&amp;Operators'!$C$1:$E$9999,3,FALSE)</f>
        <v>COOLAHAN</v>
      </c>
      <c r="M963" s="56" t="s">
        <v>1401</v>
      </c>
      <c r="N963" s="55"/>
      <c r="O963" s="59" t="str">
        <f t="shared" ref="O963:O1026" si="15">IF(AND(E963="TRACK WARRANT AUTHORITY",G963&lt;10),"OMIT","KEEP")</f>
        <v>OMIT</v>
      </c>
    </row>
    <row r="964" spans="1:15" x14ac:dyDescent="0.25">
      <c r="A964" s="53">
        <v>42507.816574074073</v>
      </c>
      <c r="B964" s="54" t="s">
        <v>1420</v>
      </c>
      <c r="C964" s="54" t="s">
        <v>2185</v>
      </c>
      <c r="D964" s="54" t="s">
        <v>1390</v>
      </c>
      <c r="E964" s="54" t="s">
        <v>1438</v>
      </c>
      <c r="F964" s="54">
        <v>0</v>
      </c>
      <c r="G964" s="54">
        <v>3</v>
      </c>
      <c r="H964" s="54">
        <v>233340</v>
      </c>
      <c r="I964" s="54" t="s">
        <v>1439</v>
      </c>
      <c r="J964" s="54">
        <v>233491</v>
      </c>
      <c r="K964" s="55" t="s">
        <v>1400</v>
      </c>
      <c r="L964" s="55" t="str">
        <f>VLOOKUP(C964,'[26]Trips&amp;Operators'!$C$1:$E$9999,3,FALSE)</f>
        <v>NEWELL</v>
      </c>
      <c r="M964" s="56" t="s">
        <v>1401</v>
      </c>
      <c r="N964" s="55"/>
      <c r="O964" s="59" t="str">
        <f t="shared" si="15"/>
        <v>OMIT</v>
      </c>
    </row>
    <row r="965" spans="1:15" x14ac:dyDescent="0.25">
      <c r="A965" s="53">
        <v>42507.825486111113</v>
      </c>
      <c r="B965" s="54" t="s">
        <v>1511</v>
      </c>
      <c r="C965" s="54" t="s">
        <v>2186</v>
      </c>
      <c r="D965" s="54" t="s">
        <v>1390</v>
      </c>
      <c r="E965" s="54" t="s">
        <v>1438</v>
      </c>
      <c r="F965" s="54">
        <v>0</v>
      </c>
      <c r="G965" s="54">
        <v>8</v>
      </c>
      <c r="H965" s="54">
        <v>129</v>
      </c>
      <c r="I965" s="54" t="s">
        <v>1439</v>
      </c>
      <c r="J965" s="54">
        <v>1</v>
      </c>
      <c r="K965" s="55" t="s">
        <v>1393</v>
      </c>
      <c r="L965" s="55" t="str">
        <f>VLOOKUP(C965,'[26]Trips&amp;Operators'!$C$1:$E$9999,3,FALSE)</f>
        <v>GOLIGHTLY</v>
      </c>
      <c r="M965" s="56" t="s">
        <v>1401</v>
      </c>
      <c r="N965" s="55"/>
      <c r="O965" s="59" t="str">
        <f t="shared" si="15"/>
        <v>OMIT</v>
      </c>
    </row>
    <row r="966" spans="1:15" x14ac:dyDescent="0.25">
      <c r="A966" s="53">
        <v>42507.857974537037</v>
      </c>
      <c r="B966" s="54" t="s">
        <v>1541</v>
      </c>
      <c r="C966" s="54" t="s">
        <v>2187</v>
      </c>
      <c r="D966" s="54" t="s">
        <v>1390</v>
      </c>
      <c r="E966" s="54" t="s">
        <v>1438</v>
      </c>
      <c r="F966" s="54">
        <v>0</v>
      </c>
      <c r="G966" s="54">
        <v>6</v>
      </c>
      <c r="H966" s="54">
        <v>233342</v>
      </c>
      <c r="I966" s="54" t="s">
        <v>1439</v>
      </c>
      <c r="J966" s="54">
        <v>233491</v>
      </c>
      <c r="K966" s="55" t="s">
        <v>1400</v>
      </c>
      <c r="L966" s="55" t="str">
        <f>VLOOKUP(C966,'[26]Trips&amp;Operators'!$C$1:$E$9999,3,FALSE)</f>
        <v>GOLIGHTLY</v>
      </c>
      <c r="M966" s="56" t="s">
        <v>1401</v>
      </c>
      <c r="N966" s="55"/>
      <c r="O966" s="59" t="str">
        <f t="shared" si="15"/>
        <v>OMIT</v>
      </c>
    </row>
    <row r="967" spans="1:15" x14ac:dyDescent="0.25">
      <c r="A967" s="53">
        <v>42507.86314814815</v>
      </c>
      <c r="B967" s="54" t="s">
        <v>1448</v>
      </c>
      <c r="C967" s="54" t="s">
        <v>2164</v>
      </c>
      <c r="D967" s="54" t="s">
        <v>1390</v>
      </c>
      <c r="E967" s="54" t="s">
        <v>1438</v>
      </c>
      <c r="F967" s="54">
        <v>0</v>
      </c>
      <c r="G967" s="54">
        <v>9</v>
      </c>
      <c r="H967" s="54">
        <v>121</v>
      </c>
      <c r="I967" s="54" t="s">
        <v>1439</v>
      </c>
      <c r="J967" s="54">
        <v>1</v>
      </c>
      <c r="K967" s="55" t="s">
        <v>1393</v>
      </c>
      <c r="L967" s="55" t="str">
        <f>VLOOKUP(C967,'[26]Trips&amp;Operators'!$C$1:$E$9999,3,FALSE)</f>
        <v>NEWELL</v>
      </c>
      <c r="M967" s="56" t="s">
        <v>1401</v>
      </c>
      <c r="N967" s="55"/>
      <c r="O967" s="59" t="str">
        <f t="shared" si="15"/>
        <v>OMIT</v>
      </c>
    </row>
    <row r="968" spans="1:15" x14ac:dyDescent="0.25">
      <c r="A968" s="53">
        <v>42508.456666666665</v>
      </c>
      <c r="B968" s="54" t="s">
        <v>1476</v>
      </c>
      <c r="C968" s="54" t="s">
        <v>2188</v>
      </c>
      <c r="D968" s="54" t="s">
        <v>1390</v>
      </c>
      <c r="E968" s="54" t="s">
        <v>1398</v>
      </c>
      <c r="F968" s="54">
        <v>0</v>
      </c>
      <c r="G968" s="54">
        <v>54</v>
      </c>
      <c r="H968" s="54">
        <v>59049</v>
      </c>
      <c r="I968" s="54" t="s">
        <v>1399</v>
      </c>
      <c r="J968" s="54">
        <v>58904</v>
      </c>
      <c r="K968" s="55" t="s">
        <v>1393</v>
      </c>
      <c r="L968" s="55" t="str">
        <f>VLOOKUP(C968,'[27]Trips&amp;Operators'!$C$1:$E$9999,3,FALSE)</f>
        <v>RIVERA</v>
      </c>
      <c r="M968" s="56" t="s">
        <v>1401</v>
      </c>
      <c r="N968" s="55" t="s">
        <v>2189</v>
      </c>
      <c r="O968" s="59" t="str">
        <f t="shared" si="15"/>
        <v>KEEP</v>
      </c>
    </row>
    <row r="969" spans="1:15" x14ac:dyDescent="0.25">
      <c r="A969" s="53">
        <v>42508.478912037041</v>
      </c>
      <c r="B969" s="54" t="s">
        <v>1432</v>
      </c>
      <c r="C969" s="54" t="s">
        <v>2190</v>
      </c>
      <c r="D969" s="54" t="s">
        <v>1390</v>
      </c>
      <c r="E969" s="54" t="s">
        <v>1398</v>
      </c>
      <c r="F969" s="54">
        <v>0</v>
      </c>
      <c r="G969" s="54">
        <v>20</v>
      </c>
      <c r="H969" s="54">
        <v>62938</v>
      </c>
      <c r="I969" s="54" t="s">
        <v>1399</v>
      </c>
      <c r="J969" s="54">
        <v>63068</v>
      </c>
      <c r="K969" s="55" t="s">
        <v>1400</v>
      </c>
      <c r="L969" s="55" t="str">
        <f>VLOOKUP(C969,'[27]Trips&amp;Operators'!$C$1:$E$9999,3,FALSE)</f>
        <v>CHANDLER</v>
      </c>
      <c r="M969" s="56" t="s">
        <v>1401</v>
      </c>
      <c r="N969" s="55" t="s">
        <v>2191</v>
      </c>
      <c r="O969" s="59" t="str">
        <f t="shared" si="15"/>
        <v>KEEP</v>
      </c>
    </row>
    <row r="970" spans="1:15" x14ac:dyDescent="0.25">
      <c r="A970" s="53">
        <v>42508.556967592594</v>
      </c>
      <c r="B970" s="54" t="s">
        <v>1451</v>
      </c>
      <c r="C970" s="54" t="s">
        <v>2192</v>
      </c>
      <c r="D970" s="54" t="s">
        <v>1390</v>
      </c>
      <c r="E970" s="54" t="s">
        <v>1398</v>
      </c>
      <c r="F970" s="54">
        <v>630</v>
      </c>
      <c r="G970" s="54">
        <v>685</v>
      </c>
      <c r="H970" s="54">
        <v>57434</v>
      </c>
      <c r="I970" s="54" t="s">
        <v>1399</v>
      </c>
      <c r="J970" s="54">
        <v>58783</v>
      </c>
      <c r="K970" s="55" t="s">
        <v>1400</v>
      </c>
      <c r="L970" s="55" t="str">
        <f>VLOOKUP(C970,'[27]Trips&amp;Operators'!$C$1:$E$9999,3,FALSE)</f>
        <v>SPECTOR</v>
      </c>
      <c r="M970" s="56" t="s">
        <v>1401</v>
      </c>
      <c r="N970" s="55" t="s">
        <v>2189</v>
      </c>
      <c r="O970" s="59" t="str">
        <f t="shared" si="15"/>
        <v>KEEP</v>
      </c>
    </row>
    <row r="971" spans="1:15" x14ac:dyDescent="0.25">
      <c r="A971" s="53">
        <v>42508.608530092592</v>
      </c>
      <c r="B971" s="54" t="s">
        <v>1408</v>
      </c>
      <c r="C971" s="54" t="s">
        <v>2193</v>
      </c>
      <c r="D971" s="54" t="s">
        <v>1390</v>
      </c>
      <c r="E971" s="54" t="s">
        <v>1398</v>
      </c>
      <c r="F971" s="54">
        <v>50</v>
      </c>
      <c r="G971" s="54">
        <v>158</v>
      </c>
      <c r="H971" s="54">
        <v>63868</v>
      </c>
      <c r="I971" s="54" t="s">
        <v>1399</v>
      </c>
      <c r="J971" s="54">
        <v>63309</v>
      </c>
      <c r="K971" s="55" t="s">
        <v>1393</v>
      </c>
      <c r="L971" s="55" t="str">
        <f>VLOOKUP(C971,'[27]Trips&amp;Operators'!$C$1:$E$9999,3,FALSE)</f>
        <v>YOUNG</v>
      </c>
      <c r="M971" s="56" t="s">
        <v>1401</v>
      </c>
      <c r="N971" s="55" t="s">
        <v>2191</v>
      </c>
      <c r="O971" s="59" t="str">
        <f t="shared" si="15"/>
        <v>KEEP</v>
      </c>
    </row>
    <row r="972" spans="1:15" x14ac:dyDescent="0.25">
      <c r="A972" s="53">
        <v>42508.868738425925</v>
      </c>
      <c r="B972" s="54" t="s">
        <v>1413</v>
      </c>
      <c r="C972" s="54" t="s">
        <v>2194</v>
      </c>
      <c r="D972" s="54" t="s">
        <v>1390</v>
      </c>
      <c r="E972" s="54" t="s">
        <v>1398</v>
      </c>
      <c r="F972" s="54">
        <v>180</v>
      </c>
      <c r="G972" s="54">
        <v>487</v>
      </c>
      <c r="H972" s="54">
        <v>60010</v>
      </c>
      <c r="I972" s="54" t="s">
        <v>1399</v>
      </c>
      <c r="J972" s="54">
        <v>58904</v>
      </c>
      <c r="K972" s="55" t="s">
        <v>1393</v>
      </c>
      <c r="L972" s="55" t="str">
        <f>VLOOKUP(C972,'[27]Trips&amp;Operators'!$C$1:$E$9999,3,FALSE)</f>
        <v>ADANE</v>
      </c>
      <c r="M972" s="56" t="s">
        <v>1401</v>
      </c>
      <c r="N972" s="55" t="s">
        <v>2189</v>
      </c>
      <c r="O972" s="59" t="str">
        <f t="shared" si="15"/>
        <v>KEEP</v>
      </c>
    </row>
    <row r="973" spans="1:15" x14ac:dyDescent="0.25">
      <c r="A973" s="53">
        <v>42508.931990740741</v>
      </c>
      <c r="B973" s="54" t="s">
        <v>1785</v>
      </c>
      <c r="C973" s="54" t="s">
        <v>2195</v>
      </c>
      <c r="D973" s="54" t="s">
        <v>1390</v>
      </c>
      <c r="E973" s="54" t="s">
        <v>1398</v>
      </c>
      <c r="F973" s="54">
        <v>0</v>
      </c>
      <c r="G973" s="54">
        <v>343</v>
      </c>
      <c r="H973" s="54">
        <v>127329</v>
      </c>
      <c r="I973" s="54" t="s">
        <v>1399</v>
      </c>
      <c r="J973" s="54">
        <v>127562</v>
      </c>
      <c r="K973" s="55" t="s">
        <v>1400</v>
      </c>
      <c r="L973" s="55" t="str">
        <f>VLOOKUP(C973,'[27]Trips&amp;Operators'!$C$1:$E$9999,3,FALSE)</f>
        <v>GOLIGHTLY</v>
      </c>
      <c r="M973" s="56" t="s">
        <v>1394</v>
      </c>
      <c r="N973" s="55" t="s">
        <v>2196</v>
      </c>
      <c r="O973" s="59" t="str">
        <f t="shared" si="15"/>
        <v>KEEP</v>
      </c>
    </row>
    <row r="974" spans="1:15" x14ac:dyDescent="0.25">
      <c r="A974" s="53">
        <v>42508.273576388892</v>
      </c>
      <c r="B974" s="54" t="s">
        <v>1408</v>
      </c>
      <c r="C974" s="54" t="s">
        <v>2197</v>
      </c>
      <c r="D974" s="54" t="s">
        <v>1407</v>
      </c>
      <c r="E974" s="54" t="s">
        <v>1405</v>
      </c>
      <c r="F974" s="54">
        <v>700</v>
      </c>
      <c r="G974" s="54">
        <v>750</v>
      </c>
      <c r="H974" s="54">
        <v>179620</v>
      </c>
      <c r="I974" s="54" t="s">
        <v>1392</v>
      </c>
      <c r="J974" s="54">
        <v>183829</v>
      </c>
      <c r="K974" s="55" t="s">
        <v>1393</v>
      </c>
      <c r="L974" s="55" t="str">
        <f>VLOOKUP(C974,'[27]Trips&amp;Operators'!$C$1:$E$9999,3,FALSE)</f>
        <v>CHANDLER</v>
      </c>
      <c r="M974" s="56" t="s">
        <v>1401</v>
      </c>
      <c r="N974" s="55"/>
      <c r="O974" s="59" t="str">
        <f t="shared" si="15"/>
        <v>KEEP</v>
      </c>
    </row>
    <row r="975" spans="1:15" x14ac:dyDescent="0.25">
      <c r="A975" s="53">
        <v>42508.326747685183</v>
      </c>
      <c r="B975" s="54" t="s">
        <v>1428</v>
      </c>
      <c r="C975" s="54" t="s">
        <v>2198</v>
      </c>
      <c r="D975" s="54" t="s">
        <v>1390</v>
      </c>
      <c r="E975" s="54" t="s">
        <v>1405</v>
      </c>
      <c r="F975" s="54">
        <v>400</v>
      </c>
      <c r="G975" s="54">
        <v>648</v>
      </c>
      <c r="H975" s="54">
        <v>113869</v>
      </c>
      <c r="I975" s="54" t="s">
        <v>1392</v>
      </c>
      <c r="J975" s="54">
        <v>116838</v>
      </c>
      <c r="K975" s="55" t="s">
        <v>1400</v>
      </c>
      <c r="L975" s="55" t="str">
        <f>VLOOKUP(C975,'[27]Trips&amp;Operators'!$C$1:$E$9999,3,FALSE)</f>
        <v>STARKS</v>
      </c>
      <c r="M975" s="56" t="s">
        <v>1401</v>
      </c>
      <c r="N975" s="55"/>
      <c r="O975" s="59" t="str">
        <f t="shared" si="15"/>
        <v>KEEP</v>
      </c>
    </row>
    <row r="976" spans="1:15" x14ac:dyDescent="0.25">
      <c r="A976" s="53">
        <v>42508.383043981485</v>
      </c>
      <c r="B976" s="54" t="s">
        <v>1476</v>
      </c>
      <c r="C976" s="54" t="s">
        <v>2199</v>
      </c>
      <c r="D976" s="54" t="s">
        <v>1390</v>
      </c>
      <c r="E976" s="54" t="s">
        <v>1405</v>
      </c>
      <c r="F976" s="54">
        <v>200</v>
      </c>
      <c r="G976" s="54">
        <v>326</v>
      </c>
      <c r="H976" s="54">
        <v>31832</v>
      </c>
      <c r="I976" s="54" t="s">
        <v>1392</v>
      </c>
      <c r="J976" s="54">
        <v>30562</v>
      </c>
      <c r="K976" s="55" t="s">
        <v>1393</v>
      </c>
      <c r="L976" s="55" t="str">
        <f>VLOOKUP(C976,'[27]Trips&amp;Operators'!$C$1:$E$9999,3,FALSE)</f>
        <v>RIVERA</v>
      </c>
      <c r="M976" s="56" t="s">
        <v>1401</v>
      </c>
      <c r="N976" s="55"/>
      <c r="O976" s="59" t="str">
        <f t="shared" si="15"/>
        <v>KEEP</v>
      </c>
    </row>
    <row r="977" spans="1:15" x14ac:dyDescent="0.25">
      <c r="A977" s="53">
        <v>42508.387245370373</v>
      </c>
      <c r="B977" s="54" t="s">
        <v>1476</v>
      </c>
      <c r="C977" s="54" t="s">
        <v>2199</v>
      </c>
      <c r="D977" s="54" t="s">
        <v>1390</v>
      </c>
      <c r="E977" s="54" t="s">
        <v>1405</v>
      </c>
      <c r="F977" s="54">
        <v>200</v>
      </c>
      <c r="G977" s="54">
        <v>349</v>
      </c>
      <c r="H977" s="54">
        <v>6787</v>
      </c>
      <c r="I977" s="54" t="s">
        <v>1392</v>
      </c>
      <c r="J977" s="54">
        <v>5439</v>
      </c>
      <c r="K977" s="55" t="s">
        <v>1393</v>
      </c>
      <c r="L977" s="55" t="str">
        <f>VLOOKUP(C977,'[27]Trips&amp;Operators'!$C$1:$E$9999,3,FALSE)</f>
        <v>RIVERA</v>
      </c>
      <c r="M977" s="56" t="s">
        <v>1401</v>
      </c>
      <c r="N977" s="55"/>
      <c r="O977" s="59" t="str">
        <f t="shared" si="15"/>
        <v>KEEP</v>
      </c>
    </row>
    <row r="978" spans="1:15" x14ac:dyDescent="0.25">
      <c r="A978" s="53">
        <v>42508.407465277778</v>
      </c>
      <c r="B978" s="54" t="s">
        <v>1453</v>
      </c>
      <c r="C978" s="54" t="s">
        <v>2200</v>
      </c>
      <c r="D978" s="54" t="s">
        <v>1390</v>
      </c>
      <c r="E978" s="54" t="s">
        <v>1405</v>
      </c>
      <c r="F978" s="54">
        <v>450</v>
      </c>
      <c r="G978" s="54">
        <v>456</v>
      </c>
      <c r="H978" s="54">
        <v>191853</v>
      </c>
      <c r="I978" s="54" t="s">
        <v>1392</v>
      </c>
      <c r="J978" s="54">
        <v>191108</v>
      </c>
      <c r="K978" s="55" t="s">
        <v>1393</v>
      </c>
      <c r="L978" s="55" t="str">
        <f>VLOOKUP(C978,'[27]Trips&amp;Operators'!$C$1:$E$9999,3,FALSE)</f>
        <v>REBOLETTI</v>
      </c>
      <c r="M978" s="56" t="s">
        <v>1401</v>
      </c>
      <c r="N978" s="55"/>
      <c r="O978" s="59" t="str">
        <f t="shared" si="15"/>
        <v>KEEP</v>
      </c>
    </row>
    <row r="979" spans="1:15" x14ac:dyDescent="0.25">
      <c r="A979" s="53">
        <v>42508.465752314813</v>
      </c>
      <c r="B979" s="54" t="s">
        <v>1476</v>
      </c>
      <c r="C979" s="54" t="s">
        <v>2188</v>
      </c>
      <c r="D979" s="54" t="s">
        <v>1390</v>
      </c>
      <c r="E979" s="54" t="s">
        <v>1405</v>
      </c>
      <c r="F979" s="54">
        <v>200</v>
      </c>
      <c r="G979" s="54">
        <v>289</v>
      </c>
      <c r="H979" s="54">
        <v>6351</v>
      </c>
      <c r="I979" s="54" t="s">
        <v>1392</v>
      </c>
      <c r="J979" s="54">
        <v>5457</v>
      </c>
      <c r="K979" s="55" t="s">
        <v>1393</v>
      </c>
      <c r="L979" s="55" t="str">
        <f>VLOOKUP(C979,'[27]Trips&amp;Operators'!$C$1:$E$9999,3,FALSE)</f>
        <v>RIVERA</v>
      </c>
      <c r="M979" s="56" t="s">
        <v>1401</v>
      </c>
      <c r="N979" s="55"/>
      <c r="O979" s="59" t="str">
        <f t="shared" si="15"/>
        <v>KEEP</v>
      </c>
    </row>
    <row r="980" spans="1:15" x14ac:dyDescent="0.25">
      <c r="A980" s="53">
        <v>42508.754143518519</v>
      </c>
      <c r="B980" s="54" t="s">
        <v>1541</v>
      </c>
      <c r="C980" s="54" t="s">
        <v>2201</v>
      </c>
      <c r="D980" s="54" t="s">
        <v>1390</v>
      </c>
      <c r="E980" s="54" t="s">
        <v>1405</v>
      </c>
      <c r="F980" s="54">
        <v>150</v>
      </c>
      <c r="G980" s="54">
        <v>141</v>
      </c>
      <c r="H980" s="54">
        <v>231516</v>
      </c>
      <c r="I980" s="54" t="s">
        <v>1392</v>
      </c>
      <c r="J980" s="54">
        <v>232107</v>
      </c>
      <c r="K980" s="55" t="s">
        <v>1400</v>
      </c>
      <c r="L980" s="55" t="str">
        <f>VLOOKUP(C980,'[27]Trips&amp;Operators'!$C$1:$E$9999,3,FALSE)</f>
        <v>JACKSON</v>
      </c>
      <c r="M980" s="56" t="s">
        <v>1401</v>
      </c>
      <c r="N980" s="55"/>
      <c r="O980" s="59" t="str">
        <f t="shared" si="15"/>
        <v>KEEP</v>
      </c>
    </row>
    <row r="981" spans="1:15" x14ac:dyDescent="0.25">
      <c r="A981" s="53">
        <v>42508.463159722225</v>
      </c>
      <c r="B981" s="54" t="s">
        <v>1511</v>
      </c>
      <c r="C981" s="54" t="s">
        <v>175</v>
      </c>
      <c r="D981" s="54" t="s">
        <v>1390</v>
      </c>
      <c r="E981" s="54" t="s">
        <v>1422</v>
      </c>
      <c r="F981" s="54">
        <v>0</v>
      </c>
      <c r="G981" s="54">
        <v>33</v>
      </c>
      <c r="H981" s="54">
        <v>64096</v>
      </c>
      <c r="I981" s="54" t="s">
        <v>1423</v>
      </c>
      <c r="J981" s="54">
        <v>64008</v>
      </c>
      <c r="K981" s="55" t="s">
        <v>1393</v>
      </c>
      <c r="L981" s="55" t="str">
        <f>VLOOKUP(C981,'[27]Trips&amp;Operators'!$C$1:$E$9999,3,FALSE)</f>
        <v>STRICKLAND</v>
      </c>
      <c r="M981" s="56" t="s">
        <v>1394</v>
      </c>
      <c r="N981" s="55" t="s">
        <v>2202</v>
      </c>
      <c r="O981" s="59" t="str">
        <f t="shared" si="15"/>
        <v>KEEP</v>
      </c>
    </row>
    <row r="982" spans="1:15" x14ac:dyDescent="0.25">
      <c r="A982" s="53">
        <v>42508.463541666664</v>
      </c>
      <c r="B982" s="54" t="s">
        <v>1511</v>
      </c>
      <c r="C982" s="54" t="s">
        <v>175</v>
      </c>
      <c r="D982" s="54" t="s">
        <v>1390</v>
      </c>
      <c r="E982" s="54" t="s">
        <v>1422</v>
      </c>
      <c r="F982" s="54">
        <v>0</v>
      </c>
      <c r="G982" s="54">
        <v>24</v>
      </c>
      <c r="H982" s="54">
        <v>64049</v>
      </c>
      <c r="I982" s="54" t="s">
        <v>1423</v>
      </c>
      <c r="J982" s="54">
        <v>64008</v>
      </c>
      <c r="K982" s="55" t="s">
        <v>1393</v>
      </c>
      <c r="L982" s="55" t="str">
        <f>VLOOKUP(C982,'[27]Trips&amp;Operators'!$C$1:$E$9999,3,FALSE)</f>
        <v>STRICKLAND</v>
      </c>
      <c r="M982" s="56" t="s">
        <v>1401</v>
      </c>
      <c r="N982" s="55" t="s">
        <v>2203</v>
      </c>
      <c r="O982" s="59" t="str">
        <f t="shared" si="15"/>
        <v>KEEP</v>
      </c>
    </row>
    <row r="983" spans="1:15" x14ac:dyDescent="0.25">
      <c r="A983" s="53">
        <v>42508.464259259257</v>
      </c>
      <c r="B983" s="54" t="s">
        <v>1511</v>
      </c>
      <c r="C983" s="54" t="s">
        <v>175</v>
      </c>
      <c r="D983" s="54" t="s">
        <v>1390</v>
      </c>
      <c r="E983" s="54" t="s">
        <v>1422</v>
      </c>
      <c r="F983" s="54">
        <v>0</v>
      </c>
      <c r="G983" s="54">
        <v>20</v>
      </c>
      <c r="H983" s="54">
        <v>64027</v>
      </c>
      <c r="I983" s="54" t="s">
        <v>1423</v>
      </c>
      <c r="J983" s="54">
        <v>64008</v>
      </c>
      <c r="K983" s="55" t="s">
        <v>1393</v>
      </c>
      <c r="L983" s="55" t="str">
        <f>VLOOKUP(C983,'[27]Trips&amp;Operators'!$C$1:$E$9999,3,FALSE)</f>
        <v>STRICKLAND</v>
      </c>
      <c r="M983" s="56" t="s">
        <v>1401</v>
      </c>
      <c r="N983" s="55" t="s">
        <v>2203</v>
      </c>
      <c r="O983" s="59" t="str">
        <f t="shared" si="15"/>
        <v>KEEP</v>
      </c>
    </row>
    <row r="984" spans="1:15" x14ac:dyDescent="0.25">
      <c r="A984" s="53">
        <v>42508.472500000003</v>
      </c>
      <c r="B984" s="54" t="s">
        <v>1506</v>
      </c>
      <c r="C984" s="54" t="s">
        <v>177</v>
      </c>
      <c r="D984" s="54" t="s">
        <v>1390</v>
      </c>
      <c r="E984" s="54" t="s">
        <v>1422</v>
      </c>
      <c r="F984" s="54">
        <v>0</v>
      </c>
      <c r="G984" s="54">
        <v>31</v>
      </c>
      <c r="H984" s="54">
        <v>64064</v>
      </c>
      <c r="I984" s="54" t="s">
        <v>1423</v>
      </c>
      <c r="J984" s="54">
        <v>64008</v>
      </c>
      <c r="K984" s="55" t="s">
        <v>1393</v>
      </c>
      <c r="L984" s="55" t="str">
        <f>VLOOKUP(C984,'[27]Trips&amp;Operators'!$C$1:$E$9999,3,FALSE)</f>
        <v>ACKERMAN</v>
      </c>
      <c r="M984" s="56" t="s">
        <v>1401</v>
      </c>
      <c r="N984" s="55" t="s">
        <v>2204</v>
      </c>
      <c r="O984" s="59" t="str">
        <f t="shared" si="15"/>
        <v>KEEP</v>
      </c>
    </row>
    <row r="985" spans="1:15" x14ac:dyDescent="0.25">
      <c r="A985" s="53">
        <v>42508.524050925924</v>
      </c>
      <c r="B985" s="54" t="s">
        <v>1541</v>
      </c>
      <c r="C985" s="54" t="s">
        <v>2205</v>
      </c>
      <c r="D985" s="54" t="s">
        <v>1390</v>
      </c>
      <c r="E985" s="54" t="s">
        <v>1422</v>
      </c>
      <c r="F985" s="54">
        <v>0</v>
      </c>
      <c r="G985" s="54">
        <v>23</v>
      </c>
      <c r="H985" s="54">
        <v>228018</v>
      </c>
      <c r="I985" s="54" t="s">
        <v>1423</v>
      </c>
      <c r="J985" s="54">
        <v>228572</v>
      </c>
      <c r="K985" s="55" t="s">
        <v>1400</v>
      </c>
      <c r="L985" s="55" t="str">
        <f>VLOOKUP(C985,'[27]Trips&amp;Operators'!$C$1:$E$9999,3,FALSE)</f>
        <v>HAUSER</v>
      </c>
      <c r="M985" s="56" t="s">
        <v>1394</v>
      </c>
      <c r="N985" s="55" t="s">
        <v>2206</v>
      </c>
      <c r="O985" s="59" t="str">
        <f t="shared" si="15"/>
        <v>KEEP</v>
      </c>
    </row>
    <row r="986" spans="1:15" x14ac:dyDescent="0.25">
      <c r="A986" s="53">
        <v>42508.524421296293</v>
      </c>
      <c r="B986" s="54" t="s">
        <v>1541</v>
      </c>
      <c r="C986" s="54" t="s">
        <v>2205</v>
      </c>
      <c r="D986" s="54" t="s">
        <v>1390</v>
      </c>
      <c r="E986" s="54" t="s">
        <v>1422</v>
      </c>
      <c r="F986" s="54">
        <v>0</v>
      </c>
      <c r="G986" s="54">
        <v>14</v>
      </c>
      <c r="H986" s="54">
        <v>228083</v>
      </c>
      <c r="I986" s="54" t="s">
        <v>1423</v>
      </c>
      <c r="J986" s="54">
        <v>228572</v>
      </c>
      <c r="K986" s="55" t="s">
        <v>1400</v>
      </c>
      <c r="L986" s="55" t="str">
        <f>VLOOKUP(C986,'[27]Trips&amp;Operators'!$C$1:$E$9999,3,FALSE)</f>
        <v>HAUSER</v>
      </c>
      <c r="M986" s="56" t="s">
        <v>1394</v>
      </c>
      <c r="N986" s="55" t="s">
        <v>2203</v>
      </c>
      <c r="O986" s="59" t="str">
        <f t="shared" si="15"/>
        <v>KEEP</v>
      </c>
    </row>
    <row r="987" spans="1:15" x14ac:dyDescent="0.25">
      <c r="A987" s="53">
        <v>42508.794293981482</v>
      </c>
      <c r="B987" s="54" t="s">
        <v>1432</v>
      </c>
      <c r="C987" s="54" t="s">
        <v>2207</v>
      </c>
      <c r="D987" s="54" t="s">
        <v>1390</v>
      </c>
      <c r="E987" s="54" t="s">
        <v>1422</v>
      </c>
      <c r="F987" s="54">
        <v>0</v>
      </c>
      <c r="G987" s="54">
        <v>432</v>
      </c>
      <c r="H987" s="54">
        <v>222745</v>
      </c>
      <c r="I987" s="54" t="s">
        <v>1423</v>
      </c>
      <c r="J987" s="54">
        <v>224231</v>
      </c>
      <c r="K987" s="55" t="s">
        <v>1400</v>
      </c>
      <c r="L987" s="55" t="str">
        <f>VLOOKUP(C987,'[27]Trips&amp;Operators'!$C$1:$E$9999,3,FALSE)</f>
        <v>NEWELL</v>
      </c>
      <c r="M987" s="56" t="s">
        <v>1394</v>
      </c>
      <c r="N987" s="55" t="s">
        <v>2208</v>
      </c>
      <c r="O987" s="59" t="str">
        <f t="shared" si="15"/>
        <v>KEEP</v>
      </c>
    </row>
    <row r="988" spans="1:15" x14ac:dyDescent="0.25">
      <c r="A988" s="53">
        <v>42508.815046296295</v>
      </c>
      <c r="B988" s="54" t="s">
        <v>1480</v>
      </c>
      <c r="C988" s="54" t="s">
        <v>2209</v>
      </c>
      <c r="D988" s="54" t="s">
        <v>1407</v>
      </c>
      <c r="E988" s="54" t="s">
        <v>1422</v>
      </c>
      <c r="F988" s="54">
        <v>0</v>
      </c>
      <c r="G988" s="54">
        <v>352</v>
      </c>
      <c r="H988" s="54">
        <v>224298</v>
      </c>
      <c r="I988" s="54" t="s">
        <v>1423</v>
      </c>
      <c r="J988" s="54">
        <v>224231</v>
      </c>
      <c r="K988" s="55" t="s">
        <v>1400</v>
      </c>
      <c r="L988" s="55" t="str">
        <f>VLOOKUP(C988,'[27]Trips&amp;Operators'!$C$1:$E$9999,3,FALSE)</f>
        <v>BARTLETT</v>
      </c>
      <c r="M988" s="56" t="s">
        <v>1394</v>
      </c>
      <c r="N988" s="55" t="s">
        <v>2208</v>
      </c>
      <c r="O988" s="59" t="str">
        <f t="shared" si="15"/>
        <v>KEEP</v>
      </c>
    </row>
    <row r="989" spans="1:15" x14ac:dyDescent="0.25">
      <c r="A989" s="53">
        <v>42508.181250000001</v>
      </c>
      <c r="B989" s="54" t="s">
        <v>1432</v>
      </c>
      <c r="C989" s="54" t="s">
        <v>2210</v>
      </c>
      <c r="D989" s="54" t="s">
        <v>1390</v>
      </c>
      <c r="E989" s="54" t="s">
        <v>1438</v>
      </c>
      <c r="F989" s="54">
        <v>0</v>
      </c>
      <c r="G989" s="54">
        <v>43</v>
      </c>
      <c r="H989" s="54">
        <v>233340</v>
      </c>
      <c r="I989" s="54" t="s">
        <v>1439</v>
      </c>
      <c r="J989" s="54">
        <v>233491</v>
      </c>
      <c r="K989" s="55" t="s">
        <v>1400</v>
      </c>
      <c r="L989" s="55" t="str">
        <f>VLOOKUP(C989,'[27]Trips&amp;Operators'!$C$1:$E$9999,3,FALSE)</f>
        <v>STARKS</v>
      </c>
      <c r="M989" s="56" t="s">
        <v>1401</v>
      </c>
      <c r="N989" s="55"/>
      <c r="O989" s="59" t="str">
        <f t="shared" si="15"/>
        <v>KEEP</v>
      </c>
    </row>
    <row r="990" spans="1:15" x14ac:dyDescent="0.25">
      <c r="A990" s="53">
        <v>42508.202025462961</v>
      </c>
      <c r="B990" s="54" t="s">
        <v>1480</v>
      </c>
      <c r="C990" s="54" t="s">
        <v>2211</v>
      </c>
      <c r="D990" s="54" t="s">
        <v>1390</v>
      </c>
      <c r="E990" s="54" t="s">
        <v>1438</v>
      </c>
      <c r="F990" s="54">
        <v>0</v>
      </c>
      <c r="G990" s="54">
        <v>60</v>
      </c>
      <c r="H990" s="54">
        <v>233221</v>
      </c>
      <c r="I990" s="54" t="s">
        <v>1439</v>
      </c>
      <c r="J990" s="54">
        <v>233491</v>
      </c>
      <c r="K990" s="55" t="s">
        <v>1400</v>
      </c>
      <c r="L990" s="55" t="str">
        <f>VLOOKUP(C990,'[27]Trips&amp;Operators'!$C$1:$E$9999,3,FALSE)</f>
        <v>STORY</v>
      </c>
      <c r="M990" s="56" t="s">
        <v>1401</v>
      </c>
      <c r="N990" s="55"/>
      <c r="O990" s="59" t="str">
        <f t="shared" si="15"/>
        <v>KEEP</v>
      </c>
    </row>
    <row r="991" spans="1:15" x14ac:dyDescent="0.25">
      <c r="A991" s="53">
        <v>42508.235844907409</v>
      </c>
      <c r="B991" s="54" t="s">
        <v>1451</v>
      </c>
      <c r="C991" s="54" t="s">
        <v>171</v>
      </c>
      <c r="D991" s="54" t="s">
        <v>1390</v>
      </c>
      <c r="E991" s="54" t="s">
        <v>1438</v>
      </c>
      <c r="F991" s="54">
        <v>0</v>
      </c>
      <c r="G991" s="54">
        <v>8</v>
      </c>
      <c r="H991" s="54">
        <v>233320</v>
      </c>
      <c r="I991" s="54" t="s">
        <v>1439</v>
      </c>
      <c r="J991" s="54">
        <v>233491</v>
      </c>
      <c r="K991" s="55" t="s">
        <v>1400</v>
      </c>
      <c r="L991" s="55" t="str">
        <f>VLOOKUP(C991,'[27]Trips&amp;Operators'!$C$1:$E$9999,3,FALSE)</f>
        <v>BRUDER</v>
      </c>
      <c r="M991" s="56" t="s">
        <v>1401</v>
      </c>
      <c r="N991" s="55"/>
      <c r="O991" s="59" t="str">
        <f t="shared" si="15"/>
        <v>OMIT</v>
      </c>
    </row>
    <row r="992" spans="1:15" x14ac:dyDescent="0.25">
      <c r="A992" s="53">
        <v>42508.306226851855</v>
      </c>
      <c r="B992" s="54" t="s">
        <v>1451</v>
      </c>
      <c r="C992" s="54" t="s">
        <v>2212</v>
      </c>
      <c r="D992" s="54" t="s">
        <v>1390</v>
      </c>
      <c r="E992" s="54" t="s">
        <v>1438</v>
      </c>
      <c r="F992" s="54">
        <v>0</v>
      </c>
      <c r="G992" s="54">
        <v>8</v>
      </c>
      <c r="H992" s="54">
        <v>233334</v>
      </c>
      <c r="I992" s="54" t="s">
        <v>1439</v>
      </c>
      <c r="J992" s="54">
        <v>233491</v>
      </c>
      <c r="K992" s="55" t="s">
        <v>1400</v>
      </c>
      <c r="L992" s="55" t="str">
        <f>VLOOKUP(C992,'[27]Trips&amp;Operators'!$C$1:$E$9999,3,FALSE)</f>
        <v>BRUDER</v>
      </c>
      <c r="M992" s="56" t="s">
        <v>1401</v>
      </c>
      <c r="N992" s="55"/>
      <c r="O992" s="59" t="str">
        <f t="shared" si="15"/>
        <v>OMIT</v>
      </c>
    </row>
    <row r="993" spans="1:15" x14ac:dyDescent="0.25">
      <c r="A993" s="53">
        <v>42508.314733796295</v>
      </c>
      <c r="B993" s="54" t="s">
        <v>1476</v>
      </c>
      <c r="C993" s="54" t="s">
        <v>2213</v>
      </c>
      <c r="D993" s="54" t="s">
        <v>1390</v>
      </c>
      <c r="E993" s="54" t="s">
        <v>1438</v>
      </c>
      <c r="F993" s="54">
        <v>0</v>
      </c>
      <c r="G993" s="54">
        <v>6</v>
      </c>
      <c r="H993" s="54">
        <v>158</v>
      </c>
      <c r="I993" s="54" t="s">
        <v>1439</v>
      </c>
      <c r="J993" s="54">
        <v>1</v>
      </c>
      <c r="K993" s="55" t="s">
        <v>1393</v>
      </c>
      <c r="L993" s="55" t="str">
        <f>VLOOKUP(C993,'[27]Trips&amp;Operators'!$C$1:$E$9999,3,FALSE)</f>
        <v>RIVERA</v>
      </c>
      <c r="M993" s="56" t="s">
        <v>1401</v>
      </c>
      <c r="N993" s="55"/>
      <c r="O993" s="59" t="str">
        <f t="shared" si="15"/>
        <v>OMIT</v>
      </c>
    </row>
    <row r="994" spans="1:15" x14ac:dyDescent="0.25">
      <c r="A994" s="53">
        <v>42508.316400462965</v>
      </c>
      <c r="B994" s="54" t="s">
        <v>1396</v>
      </c>
      <c r="C994" s="54" t="s">
        <v>2214</v>
      </c>
      <c r="D994" s="54" t="s">
        <v>1390</v>
      </c>
      <c r="E994" s="54" t="s">
        <v>1438</v>
      </c>
      <c r="F994" s="54">
        <v>0</v>
      </c>
      <c r="G994" s="54">
        <v>5</v>
      </c>
      <c r="H994" s="54">
        <v>233330</v>
      </c>
      <c r="I994" s="54" t="s">
        <v>1439</v>
      </c>
      <c r="J994" s="54">
        <v>233491</v>
      </c>
      <c r="K994" s="55" t="s">
        <v>1400</v>
      </c>
      <c r="L994" s="55" t="str">
        <f>VLOOKUP(C994,'[27]Trips&amp;Operators'!$C$1:$E$9999,3,FALSE)</f>
        <v>REBOLETTI</v>
      </c>
      <c r="M994" s="56" t="s">
        <v>1401</v>
      </c>
      <c r="N994" s="55"/>
      <c r="O994" s="59" t="str">
        <f t="shared" si="15"/>
        <v>OMIT</v>
      </c>
    </row>
    <row r="995" spans="1:15" x14ac:dyDescent="0.25">
      <c r="A995" s="53">
        <v>42508.32739583333</v>
      </c>
      <c r="B995" s="54" t="s">
        <v>1432</v>
      </c>
      <c r="C995" s="54" t="s">
        <v>2215</v>
      </c>
      <c r="D995" s="54" t="s">
        <v>1390</v>
      </c>
      <c r="E995" s="54" t="s">
        <v>1438</v>
      </c>
      <c r="F995" s="54">
        <v>0</v>
      </c>
      <c r="G995" s="54">
        <v>6</v>
      </c>
      <c r="H995" s="54">
        <v>233334</v>
      </c>
      <c r="I995" s="54" t="s">
        <v>1439</v>
      </c>
      <c r="J995" s="54">
        <v>233491</v>
      </c>
      <c r="K995" s="55" t="s">
        <v>1400</v>
      </c>
      <c r="L995" s="55" t="str">
        <f>VLOOKUP(C995,'[27]Trips&amp;Operators'!$C$1:$E$9999,3,FALSE)</f>
        <v>CHANDLER</v>
      </c>
      <c r="M995" s="56" t="s">
        <v>1401</v>
      </c>
      <c r="N995" s="55"/>
      <c r="O995" s="59" t="str">
        <f t="shared" si="15"/>
        <v>OMIT</v>
      </c>
    </row>
    <row r="996" spans="1:15" x14ac:dyDescent="0.25">
      <c r="A996" s="53">
        <v>42508.339282407411</v>
      </c>
      <c r="B996" s="54" t="s">
        <v>1428</v>
      </c>
      <c r="C996" s="54" t="s">
        <v>2198</v>
      </c>
      <c r="D996" s="54" t="s">
        <v>1390</v>
      </c>
      <c r="E996" s="54" t="s">
        <v>1438</v>
      </c>
      <c r="F996" s="54">
        <v>0</v>
      </c>
      <c r="G996" s="54">
        <v>45</v>
      </c>
      <c r="H996" s="54">
        <v>233324</v>
      </c>
      <c r="I996" s="54" t="s">
        <v>1439</v>
      </c>
      <c r="J996" s="54">
        <v>233491</v>
      </c>
      <c r="K996" s="55" t="s">
        <v>1400</v>
      </c>
      <c r="L996" s="55" t="str">
        <f>VLOOKUP(C996,'[27]Trips&amp;Operators'!$C$1:$E$9999,3,FALSE)</f>
        <v>STARKS</v>
      </c>
      <c r="M996" s="56" t="s">
        <v>1401</v>
      </c>
      <c r="N996" s="55"/>
      <c r="O996" s="59" t="str">
        <f t="shared" si="15"/>
        <v>KEEP</v>
      </c>
    </row>
    <row r="997" spans="1:15" x14ac:dyDescent="0.25">
      <c r="A997" s="53">
        <v>42508.34783564815</v>
      </c>
      <c r="B997" s="54" t="s">
        <v>1480</v>
      </c>
      <c r="C997" s="54" t="s">
        <v>2216</v>
      </c>
      <c r="D997" s="54" t="s">
        <v>1390</v>
      </c>
      <c r="E997" s="54" t="s">
        <v>1438</v>
      </c>
      <c r="F997" s="54">
        <v>0</v>
      </c>
      <c r="G997" s="54">
        <v>35</v>
      </c>
      <c r="H997" s="54">
        <v>233340</v>
      </c>
      <c r="I997" s="54" t="s">
        <v>1439</v>
      </c>
      <c r="J997" s="54">
        <v>233491</v>
      </c>
      <c r="K997" s="55" t="s">
        <v>1400</v>
      </c>
      <c r="L997" s="55" t="str">
        <f>VLOOKUP(C997,'[27]Trips&amp;Operators'!$C$1:$E$9999,3,FALSE)</f>
        <v>STORY</v>
      </c>
      <c r="M997" s="56" t="s">
        <v>1401</v>
      </c>
      <c r="N997" s="55"/>
      <c r="O997" s="59" t="str">
        <f t="shared" si="15"/>
        <v>KEEP</v>
      </c>
    </row>
    <row r="998" spans="1:15" x14ac:dyDescent="0.25">
      <c r="A998" s="53">
        <v>42508.367708333331</v>
      </c>
      <c r="B998" s="54" t="s">
        <v>1408</v>
      </c>
      <c r="C998" s="54" t="s">
        <v>2217</v>
      </c>
      <c r="D998" s="54" t="s">
        <v>1390</v>
      </c>
      <c r="E998" s="54" t="s">
        <v>1438</v>
      </c>
      <c r="F998" s="54">
        <v>0</v>
      </c>
      <c r="G998" s="54">
        <v>8</v>
      </c>
      <c r="H998" s="54">
        <v>132</v>
      </c>
      <c r="I998" s="54" t="s">
        <v>1439</v>
      </c>
      <c r="J998" s="54">
        <v>1</v>
      </c>
      <c r="K998" s="55" t="s">
        <v>1393</v>
      </c>
      <c r="L998" s="55" t="str">
        <f>VLOOKUP(C998,'[27]Trips&amp;Operators'!$C$1:$E$9999,3,FALSE)</f>
        <v>CHANDLER</v>
      </c>
      <c r="M998" s="56" t="s">
        <v>1401</v>
      </c>
      <c r="N998" s="55"/>
      <c r="O998" s="59" t="str">
        <f t="shared" si="15"/>
        <v>OMIT</v>
      </c>
    </row>
    <row r="999" spans="1:15" x14ac:dyDescent="0.25">
      <c r="A999" s="53">
        <v>42508.429444444446</v>
      </c>
      <c r="B999" s="54" t="s">
        <v>1453</v>
      </c>
      <c r="C999" s="54" t="s">
        <v>2200</v>
      </c>
      <c r="D999" s="54" t="s">
        <v>1390</v>
      </c>
      <c r="E999" s="54" t="s">
        <v>1438</v>
      </c>
      <c r="F999" s="54">
        <v>0</v>
      </c>
      <c r="G999" s="54">
        <v>35</v>
      </c>
      <c r="H999" s="54">
        <v>145</v>
      </c>
      <c r="I999" s="54" t="s">
        <v>1439</v>
      </c>
      <c r="J999" s="54">
        <v>1</v>
      </c>
      <c r="K999" s="55" t="s">
        <v>1393</v>
      </c>
      <c r="L999" s="55" t="str">
        <f>VLOOKUP(C999,'[27]Trips&amp;Operators'!$C$1:$E$9999,3,FALSE)</f>
        <v>REBOLETTI</v>
      </c>
      <c r="M999" s="56" t="s">
        <v>1401</v>
      </c>
      <c r="N999" s="55"/>
      <c r="O999" s="59" t="str">
        <f t="shared" si="15"/>
        <v>KEEP</v>
      </c>
    </row>
    <row r="1000" spans="1:15" x14ac:dyDescent="0.25">
      <c r="A1000" s="53">
        <v>42508.462453703702</v>
      </c>
      <c r="B1000" s="54" t="s">
        <v>1411</v>
      </c>
      <c r="C1000" s="54" t="s">
        <v>1139</v>
      </c>
      <c r="D1000" s="54" t="s">
        <v>1390</v>
      </c>
      <c r="E1000" s="54" t="s">
        <v>1438</v>
      </c>
      <c r="F1000" s="54">
        <v>0</v>
      </c>
      <c r="G1000" s="54">
        <v>5</v>
      </c>
      <c r="H1000" s="54">
        <v>296</v>
      </c>
      <c r="I1000" s="54" t="s">
        <v>1439</v>
      </c>
      <c r="J1000" s="54">
        <v>1</v>
      </c>
      <c r="K1000" s="55" t="s">
        <v>1393</v>
      </c>
      <c r="L1000" s="55" t="str">
        <f>VLOOKUP(C1000,'[27]Trips&amp;Operators'!$C$1:$E$9999,3,FALSE)</f>
        <v>STARKS</v>
      </c>
      <c r="M1000" s="56" t="s">
        <v>1401</v>
      </c>
      <c r="N1000" s="55"/>
      <c r="O1000" s="59" t="str">
        <f t="shared" si="15"/>
        <v>OMIT</v>
      </c>
    </row>
    <row r="1001" spans="1:15" x14ac:dyDescent="0.25">
      <c r="A1001" s="53">
        <v>42508.479375000003</v>
      </c>
      <c r="B1001" s="54" t="s">
        <v>1511</v>
      </c>
      <c r="C1001" s="54" t="s">
        <v>175</v>
      </c>
      <c r="D1001" s="54" t="s">
        <v>1390</v>
      </c>
      <c r="E1001" s="54" t="s">
        <v>1438</v>
      </c>
      <c r="F1001" s="54">
        <v>0</v>
      </c>
      <c r="G1001" s="54">
        <v>9</v>
      </c>
      <c r="H1001" s="54">
        <v>314</v>
      </c>
      <c r="I1001" s="54" t="s">
        <v>1439</v>
      </c>
      <c r="J1001" s="54">
        <v>1</v>
      </c>
      <c r="K1001" s="55" t="s">
        <v>1393</v>
      </c>
      <c r="L1001" s="55" t="str">
        <f>VLOOKUP(C1001,'[27]Trips&amp;Operators'!$C$1:$E$9999,3,FALSE)</f>
        <v>STRICKLAND</v>
      </c>
      <c r="M1001" s="56" t="s">
        <v>1401</v>
      </c>
      <c r="N1001" s="55"/>
      <c r="O1001" s="59" t="str">
        <f t="shared" si="15"/>
        <v>OMIT</v>
      </c>
    </row>
    <row r="1002" spans="1:15" x14ac:dyDescent="0.25">
      <c r="A1002" s="53">
        <v>42508.480057870373</v>
      </c>
      <c r="B1002" s="54" t="s">
        <v>1396</v>
      </c>
      <c r="C1002" s="54" t="s">
        <v>2218</v>
      </c>
      <c r="D1002" s="54" t="s">
        <v>1390</v>
      </c>
      <c r="E1002" s="54" t="s">
        <v>1438</v>
      </c>
      <c r="F1002" s="54">
        <v>0</v>
      </c>
      <c r="G1002" s="54">
        <v>9</v>
      </c>
      <c r="H1002" s="54">
        <v>233338</v>
      </c>
      <c r="I1002" s="54" t="s">
        <v>1439</v>
      </c>
      <c r="J1002" s="54">
        <v>233491</v>
      </c>
      <c r="K1002" s="55" t="s">
        <v>1400</v>
      </c>
      <c r="L1002" s="55" t="str">
        <f>VLOOKUP(C1002,'[27]Trips&amp;Operators'!$C$1:$E$9999,3,FALSE)</f>
        <v>BRUDER</v>
      </c>
      <c r="M1002" s="56" t="s">
        <v>1401</v>
      </c>
      <c r="N1002" s="55"/>
      <c r="O1002" s="59" t="str">
        <f t="shared" si="15"/>
        <v>OMIT</v>
      </c>
    </row>
    <row r="1003" spans="1:15" x14ac:dyDescent="0.25">
      <c r="A1003" s="53">
        <v>42508.651203703703</v>
      </c>
      <c r="B1003" s="54" t="s">
        <v>1432</v>
      </c>
      <c r="C1003" s="54" t="s">
        <v>2219</v>
      </c>
      <c r="D1003" s="54" t="s">
        <v>1390</v>
      </c>
      <c r="E1003" s="54" t="s">
        <v>1438</v>
      </c>
      <c r="F1003" s="54">
        <v>0</v>
      </c>
      <c r="G1003" s="54">
        <v>8</v>
      </c>
      <c r="H1003" s="54">
        <v>233344</v>
      </c>
      <c r="I1003" s="54" t="s">
        <v>1439</v>
      </c>
      <c r="J1003" s="54">
        <v>233491</v>
      </c>
      <c r="K1003" s="55" t="s">
        <v>1400</v>
      </c>
      <c r="L1003" s="55" t="str">
        <f>VLOOKUP(C1003,'[27]Trips&amp;Operators'!$C$1:$E$9999,3,FALSE)</f>
        <v>YOUNG</v>
      </c>
      <c r="M1003" s="56" t="s">
        <v>1401</v>
      </c>
      <c r="N1003" s="55"/>
      <c r="O1003" s="59" t="str">
        <f t="shared" si="15"/>
        <v>OMIT</v>
      </c>
    </row>
    <row r="1004" spans="1:15" x14ac:dyDescent="0.25">
      <c r="A1004" s="53">
        <v>42508.659548611111</v>
      </c>
      <c r="B1004" s="54" t="s">
        <v>1506</v>
      </c>
      <c r="C1004" s="54" t="s">
        <v>2220</v>
      </c>
      <c r="D1004" s="54" t="s">
        <v>1390</v>
      </c>
      <c r="E1004" s="54" t="s">
        <v>1438</v>
      </c>
      <c r="F1004" s="54">
        <v>0</v>
      </c>
      <c r="G1004" s="54">
        <v>73</v>
      </c>
      <c r="H1004" s="54">
        <v>251</v>
      </c>
      <c r="I1004" s="54" t="s">
        <v>1439</v>
      </c>
      <c r="J1004" s="54">
        <v>1</v>
      </c>
      <c r="K1004" s="55" t="s">
        <v>1393</v>
      </c>
      <c r="L1004" s="55" t="str">
        <f>VLOOKUP(C1004,'[27]Trips&amp;Operators'!$C$1:$E$9999,3,FALSE)</f>
        <v>STEWART</v>
      </c>
      <c r="M1004" s="56" t="s">
        <v>1401</v>
      </c>
      <c r="N1004" s="55"/>
      <c r="O1004" s="59" t="str">
        <f t="shared" si="15"/>
        <v>KEEP</v>
      </c>
    </row>
    <row r="1005" spans="1:15" x14ac:dyDescent="0.25">
      <c r="A1005" s="53">
        <v>42508.73265046296</v>
      </c>
      <c r="B1005" s="54" t="s">
        <v>1506</v>
      </c>
      <c r="C1005" s="54" t="s">
        <v>2221</v>
      </c>
      <c r="D1005" s="54" t="s">
        <v>1390</v>
      </c>
      <c r="E1005" s="54" t="s">
        <v>1438</v>
      </c>
      <c r="F1005" s="54">
        <v>0</v>
      </c>
      <c r="G1005" s="54">
        <v>5</v>
      </c>
      <c r="H1005" s="54">
        <v>1628</v>
      </c>
      <c r="I1005" s="54" t="s">
        <v>1439</v>
      </c>
      <c r="J1005" s="54">
        <v>839</v>
      </c>
      <c r="K1005" s="55" t="s">
        <v>1393</v>
      </c>
      <c r="L1005" s="55" t="str">
        <f>VLOOKUP(C1005,'[27]Trips&amp;Operators'!$C$1:$E$9999,3,FALSE)</f>
        <v>STEWART</v>
      </c>
      <c r="M1005" s="56" t="s">
        <v>1401</v>
      </c>
      <c r="N1005" s="55"/>
      <c r="O1005" s="59" t="str">
        <f t="shared" si="15"/>
        <v>OMIT</v>
      </c>
    </row>
    <row r="1006" spans="1:15" x14ac:dyDescent="0.25">
      <c r="A1006" s="53">
        <v>42508.733402777776</v>
      </c>
      <c r="B1006" s="54" t="s">
        <v>1506</v>
      </c>
      <c r="C1006" s="54" t="s">
        <v>2221</v>
      </c>
      <c r="D1006" s="54" t="s">
        <v>1390</v>
      </c>
      <c r="E1006" s="54" t="s">
        <v>1438</v>
      </c>
      <c r="F1006" s="54">
        <v>0</v>
      </c>
      <c r="G1006" s="54">
        <v>64</v>
      </c>
      <c r="H1006" s="54">
        <v>1069</v>
      </c>
      <c r="I1006" s="54" t="s">
        <v>1439</v>
      </c>
      <c r="J1006" s="54">
        <v>839</v>
      </c>
      <c r="K1006" s="55" t="s">
        <v>1393</v>
      </c>
      <c r="L1006" s="55" t="str">
        <f>VLOOKUP(C1006,'[27]Trips&amp;Operators'!$C$1:$E$9999,3,FALSE)</f>
        <v>STEWART</v>
      </c>
      <c r="M1006" s="56" t="s">
        <v>1401</v>
      </c>
      <c r="N1006" s="55"/>
      <c r="O1006" s="59" t="str">
        <f t="shared" si="15"/>
        <v>KEEP</v>
      </c>
    </row>
    <row r="1007" spans="1:15" x14ac:dyDescent="0.25">
      <c r="A1007" s="53">
        <v>42508.734050925923</v>
      </c>
      <c r="B1007" s="54" t="s">
        <v>1506</v>
      </c>
      <c r="C1007" s="54" t="s">
        <v>2221</v>
      </c>
      <c r="D1007" s="54" t="s">
        <v>1390</v>
      </c>
      <c r="E1007" s="54" t="s">
        <v>1438</v>
      </c>
      <c r="F1007" s="54">
        <v>0</v>
      </c>
      <c r="G1007" s="54">
        <v>4</v>
      </c>
      <c r="H1007" s="54">
        <v>965</v>
      </c>
      <c r="I1007" s="54" t="s">
        <v>1439</v>
      </c>
      <c r="J1007" s="54">
        <v>839</v>
      </c>
      <c r="K1007" s="55" t="s">
        <v>1393</v>
      </c>
      <c r="L1007" s="55" t="str">
        <f>VLOOKUP(C1007,'[27]Trips&amp;Operators'!$C$1:$E$9999,3,FALSE)</f>
        <v>STEWART</v>
      </c>
      <c r="M1007" s="56" t="s">
        <v>1401</v>
      </c>
      <c r="N1007" s="55"/>
      <c r="O1007" s="59" t="str">
        <f t="shared" si="15"/>
        <v>OMIT</v>
      </c>
    </row>
    <row r="1008" spans="1:15" x14ac:dyDescent="0.25">
      <c r="A1008" s="53">
        <v>42508.751215277778</v>
      </c>
      <c r="B1008" s="54" t="s">
        <v>1425</v>
      </c>
      <c r="C1008" s="54" t="s">
        <v>2222</v>
      </c>
      <c r="D1008" s="54" t="s">
        <v>1390</v>
      </c>
      <c r="E1008" s="54" t="s">
        <v>1438</v>
      </c>
      <c r="F1008" s="54">
        <v>0</v>
      </c>
      <c r="G1008" s="54">
        <v>7</v>
      </c>
      <c r="H1008" s="54">
        <v>3039</v>
      </c>
      <c r="I1008" s="54" t="s">
        <v>1439</v>
      </c>
      <c r="J1008" s="54">
        <v>1</v>
      </c>
      <c r="K1008" s="55" t="s">
        <v>1393</v>
      </c>
      <c r="L1008" s="55" t="str">
        <f>VLOOKUP(C1008,'[27]Trips&amp;Operators'!$C$1:$E$9999,3,FALSE)</f>
        <v>YANAI</v>
      </c>
      <c r="M1008" s="56" t="s">
        <v>1401</v>
      </c>
      <c r="N1008" s="55"/>
      <c r="O1008" s="59" t="str">
        <f t="shared" si="15"/>
        <v>OMIT</v>
      </c>
    </row>
    <row r="1009" spans="1:15" x14ac:dyDescent="0.25">
      <c r="A1009" s="53">
        <v>42508.786481481482</v>
      </c>
      <c r="B1009" s="54" t="s">
        <v>1785</v>
      </c>
      <c r="C1009" s="54" t="s">
        <v>2223</v>
      </c>
      <c r="D1009" s="54" t="s">
        <v>1390</v>
      </c>
      <c r="E1009" s="54" t="s">
        <v>1438</v>
      </c>
      <c r="F1009" s="54">
        <v>0</v>
      </c>
      <c r="G1009" s="54">
        <v>8</v>
      </c>
      <c r="H1009" s="54">
        <v>233332</v>
      </c>
      <c r="I1009" s="54" t="s">
        <v>1439</v>
      </c>
      <c r="J1009" s="54">
        <v>233491</v>
      </c>
      <c r="K1009" s="55" t="s">
        <v>1400</v>
      </c>
      <c r="L1009" s="55" t="str">
        <f>VLOOKUP(C1009,'[27]Trips&amp;Operators'!$C$1:$E$9999,3,FALSE)</f>
        <v>GOLIGHTLY</v>
      </c>
      <c r="M1009" s="56" t="s">
        <v>1401</v>
      </c>
      <c r="N1009" s="55"/>
      <c r="O1009" s="59" t="str">
        <f t="shared" si="15"/>
        <v>OMIT</v>
      </c>
    </row>
    <row r="1010" spans="1:15" x14ac:dyDescent="0.25">
      <c r="A1010" s="53">
        <v>42508.815416666665</v>
      </c>
      <c r="B1010" s="54" t="s">
        <v>1453</v>
      </c>
      <c r="C1010" s="54" t="s">
        <v>2224</v>
      </c>
      <c r="D1010" s="54" t="s">
        <v>1390</v>
      </c>
      <c r="E1010" s="54" t="s">
        <v>1438</v>
      </c>
      <c r="F1010" s="54">
        <v>0</v>
      </c>
      <c r="G1010" s="54">
        <v>64</v>
      </c>
      <c r="H1010" s="54">
        <v>223</v>
      </c>
      <c r="I1010" s="54" t="s">
        <v>1439</v>
      </c>
      <c r="J1010" s="54">
        <v>1</v>
      </c>
      <c r="K1010" s="55" t="s">
        <v>1393</v>
      </c>
      <c r="L1010" s="55" t="str">
        <f>VLOOKUP(C1010,'[27]Trips&amp;Operators'!$C$1:$E$9999,3,FALSE)</f>
        <v>COOLAHAN</v>
      </c>
      <c r="M1010" s="56" t="s">
        <v>1401</v>
      </c>
      <c r="N1010" s="55"/>
      <c r="O1010" s="59" t="str">
        <f t="shared" si="15"/>
        <v>KEEP</v>
      </c>
    </row>
    <row r="1011" spans="1:15" x14ac:dyDescent="0.25">
      <c r="A1011" s="53">
        <v>42508.944398148145</v>
      </c>
      <c r="B1011" s="54" t="s">
        <v>1476</v>
      </c>
      <c r="C1011" s="54" t="s">
        <v>2225</v>
      </c>
      <c r="D1011" s="54" t="s">
        <v>1390</v>
      </c>
      <c r="E1011" s="54" t="s">
        <v>1438</v>
      </c>
      <c r="F1011" s="54">
        <v>0</v>
      </c>
      <c r="G1011" s="54">
        <v>5</v>
      </c>
      <c r="H1011" s="54">
        <v>154</v>
      </c>
      <c r="I1011" s="54" t="s">
        <v>1439</v>
      </c>
      <c r="J1011" s="54">
        <v>1</v>
      </c>
      <c r="K1011" s="55" t="s">
        <v>1393</v>
      </c>
      <c r="L1011" s="55" t="str">
        <f>VLOOKUP(C1011,'[27]Trips&amp;Operators'!$C$1:$E$9999,3,FALSE)</f>
        <v>BARTLETT</v>
      </c>
      <c r="M1011" s="56" t="s">
        <v>1401</v>
      </c>
      <c r="N1011" s="55"/>
      <c r="O1011" s="59" t="str">
        <f t="shared" si="15"/>
        <v>OMIT</v>
      </c>
    </row>
    <row r="1012" spans="1:15" x14ac:dyDescent="0.25">
      <c r="A1012" s="53">
        <v>42509.007233796299</v>
      </c>
      <c r="B1012" s="54" t="s">
        <v>1408</v>
      </c>
      <c r="C1012" s="54" t="s">
        <v>2226</v>
      </c>
      <c r="D1012" s="54" t="s">
        <v>1390</v>
      </c>
      <c r="E1012" s="54" t="s">
        <v>1438</v>
      </c>
      <c r="F1012" s="54">
        <v>0</v>
      </c>
      <c r="G1012" s="54">
        <v>7</v>
      </c>
      <c r="H1012" s="54">
        <v>116</v>
      </c>
      <c r="I1012" s="54" t="s">
        <v>1439</v>
      </c>
      <c r="J1012" s="54">
        <v>1</v>
      </c>
      <c r="K1012" s="55" t="s">
        <v>1393</v>
      </c>
      <c r="L1012" s="55" t="str">
        <f>VLOOKUP(C1012,'[27]Trips&amp;Operators'!$C$1:$E$9999,3,FALSE)</f>
        <v>NEWELL</v>
      </c>
      <c r="M1012" s="56" t="s">
        <v>1401</v>
      </c>
      <c r="N1012" s="55"/>
      <c r="O1012" s="59" t="str">
        <f t="shared" si="15"/>
        <v>OMIT</v>
      </c>
    </row>
    <row r="1013" spans="1:15" x14ac:dyDescent="0.25">
      <c r="A1013" s="53">
        <v>42508.552372685182</v>
      </c>
      <c r="B1013" s="54" t="s">
        <v>1451</v>
      </c>
      <c r="C1013" s="54" t="s">
        <v>2192</v>
      </c>
      <c r="D1013" s="54" t="s">
        <v>1407</v>
      </c>
      <c r="E1013" s="54" t="s">
        <v>2227</v>
      </c>
      <c r="F1013" s="54">
        <v>230</v>
      </c>
      <c r="G1013" s="54">
        <v>295</v>
      </c>
      <c r="H1013" s="54">
        <v>31031</v>
      </c>
      <c r="I1013" s="54" t="s">
        <v>1907</v>
      </c>
      <c r="J1013" s="54">
        <v>30830</v>
      </c>
      <c r="K1013" s="55" t="s">
        <v>1400</v>
      </c>
      <c r="L1013" s="55" t="str">
        <f>VLOOKUP(C1013,'[27]Trips&amp;Operators'!$C$1:$E$9999,3,FALSE)</f>
        <v>SPECTOR</v>
      </c>
      <c r="M1013" s="56" t="s">
        <v>1394</v>
      </c>
      <c r="N1013" s="55" t="s">
        <v>2146</v>
      </c>
      <c r="O1013" s="59" t="str">
        <f t="shared" si="15"/>
        <v>KEEP</v>
      </c>
    </row>
    <row r="1014" spans="1:15" x14ac:dyDescent="0.25">
      <c r="A1014" s="53">
        <v>42509.31212962963</v>
      </c>
      <c r="B1014" s="54" t="s">
        <v>1425</v>
      </c>
      <c r="C1014" s="54" t="s">
        <v>2228</v>
      </c>
      <c r="D1014" s="54" t="s">
        <v>1407</v>
      </c>
      <c r="E1014" s="54" t="s">
        <v>1391</v>
      </c>
      <c r="F1014" s="54">
        <v>790</v>
      </c>
      <c r="G1014" s="54">
        <v>840</v>
      </c>
      <c r="H1014" s="54">
        <v>97491</v>
      </c>
      <c r="I1014" s="54" t="s">
        <v>1392</v>
      </c>
      <c r="J1014" s="54">
        <v>126678</v>
      </c>
      <c r="K1014" s="55" t="s">
        <v>1393</v>
      </c>
      <c r="L1014" s="55" t="str">
        <f>VLOOKUP(C1014,'[28]Trips&amp;Operators'!$C$1:$E$9999,3,FALSE)</f>
        <v>STRICKLAND</v>
      </c>
      <c r="M1014" s="56" t="s">
        <v>1401</v>
      </c>
      <c r="N1014" s="55"/>
      <c r="O1014" s="59" t="str">
        <f t="shared" si="15"/>
        <v>KEEP</v>
      </c>
    </row>
    <row r="1015" spans="1:15" x14ac:dyDescent="0.25">
      <c r="A1015" s="53">
        <v>42509.5703125</v>
      </c>
      <c r="B1015" s="54" t="s">
        <v>1498</v>
      </c>
      <c r="C1015" s="54" t="s">
        <v>162</v>
      </c>
      <c r="D1015" s="54" t="s">
        <v>1390</v>
      </c>
      <c r="E1015" s="54" t="s">
        <v>1391</v>
      </c>
      <c r="F1015" s="54">
        <v>790</v>
      </c>
      <c r="G1015" s="54">
        <v>155</v>
      </c>
      <c r="H1015" s="54">
        <v>55169</v>
      </c>
      <c r="I1015" s="54" t="s">
        <v>1392</v>
      </c>
      <c r="J1015" s="54">
        <v>103864</v>
      </c>
      <c r="K1015" s="55" t="s">
        <v>1393</v>
      </c>
      <c r="L1015" s="55" t="str">
        <f>VLOOKUP(C1015,'[28]Trips&amp;Operators'!$C$1:$E$9999,3,FALSE)</f>
        <v>YOUNG</v>
      </c>
      <c r="M1015" s="56" t="s">
        <v>1394</v>
      </c>
      <c r="N1015" s="55" t="s">
        <v>2146</v>
      </c>
      <c r="O1015" s="59" t="str">
        <f t="shared" si="15"/>
        <v>KEEP</v>
      </c>
    </row>
    <row r="1016" spans="1:15" x14ac:dyDescent="0.25">
      <c r="A1016" s="53">
        <v>42509.77175925926</v>
      </c>
      <c r="B1016" s="54" t="s">
        <v>1425</v>
      </c>
      <c r="C1016" s="54" t="s">
        <v>2229</v>
      </c>
      <c r="D1016" s="54" t="s">
        <v>1407</v>
      </c>
      <c r="E1016" s="54" t="s">
        <v>1391</v>
      </c>
      <c r="F1016" s="54">
        <v>790</v>
      </c>
      <c r="G1016" s="54">
        <v>841</v>
      </c>
      <c r="H1016" s="54">
        <v>99062</v>
      </c>
      <c r="I1016" s="54" t="s">
        <v>1392</v>
      </c>
      <c r="J1016" s="54">
        <v>126678</v>
      </c>
      <c r="K1016" s="55" t="s">
        <v>1393</v>
      </c>
      <c r="L1016" s="55" t="str">
        <f>VLOOKUP(C1016,'[28]Trips&amp;Operators'!$C$1:$E$9999,3,FALSE)</f>
        <v>YORK</v>
      </c>
      <c r="M1016" s="56" t="s">
        <v>1401</v>
      </c>
      <c r="N1016" s="55"/>
      <c r="O1016" s="59" t="str">
        <f t="shared" si="15"/>
        <v>KEEP</v>
      </c>
    </row>
    <row r="1017" spans="1:15" x14ac:dyDescent="0.25">
      <c r="A1017" s="53">
        <v>42509.337777777779</v>
      </c>
      <c r="B1017" s="54" t="s">
        <v>1552</v>
      </c>
      <c r="C1017" s="54" t="s">
        <v>2230</v>
      </c>
      <c r="D1017" s="54" t="s">
        <v>1390</v>
      </c>
      <c r="E1017" s="54" t="s">
        <v>1398</v>
      </c>
      <c r="F1017" s="54">
        <v>210</v>
      </c>
      <c r="G1017" s="54">
        <v>503</v>
      </c>
      <c r="H1017" s="54">
        <v>126439</v>
      </c>
      <c r="I1017" s="54" t="s">
        <v>1399</v>
      </c>
      <c r="J1017" s="54">
        <v>127562</v>
      </c>
      <c r="K1017" s="55" t="s">
        <v>1400</v>
      </c>
      <c r="L1017" s="55" t="str">
        <f>VLOOKUP(C1017,'[28]Trips&amp;Operators'!$C$1:$E$9999,3,FALSE)</f>
        <v>LEDERHAUSE</v>
      </c>
      <c r="M1017" s="56" t="s">
        <v>1394</v>
      </c>
      <c r="N1017" s="55" t="s">
        <v>2146</v>
      </c>
      <c r="O1017" s="59" t="str">
        <f t="shared" si="15"/>
        <v>KEEP</v>
      </c>
    </row>
    <row r="1018" spans="1:15" x14ac:dyDescent="0.25">
      <c r="A1018" s="53">
        <v>42509.506550925929</v>
      </c>
      <c r="B1018" s="54" t="s">
        <v>1541</v>
      </c>
      <c r="C1018" s="54" t="s">
        <v>2231</v>
      </c>
      <c r="D1018" s="54" t="s">
        <v>1390</v>
      </c>
      <c r="E1018" s="54" t="s">
        <v>1398</v>
      </c>
      <c r="F1018" s="54">
        <v>0</v>
      </c>
      <c r="G1018" s="54">
        <v>76</v>
      </c>
      <c r="H1018" s="54">
        <v>52858</v>
      </c>
      <c r="I1018" s="54" t="s">
        <v>1399</v>
      </c>
      <c r="J1018" s="54">
        <v>53155</v>
      </c>
      <c r="K1018" s="55" t="s">
        <v>1400</v>
      </c>
      <c r="L1018" s="55" t="str">
        <f>VLOOKUP(C1018,'[28]Trips&amp;Operators'!$C$1:$E$9999,3,FALSE)</f>
        <v>COOLAHAN</v>
      </c>
      <c r="M1018" s="56" t="s">
        <v>1401</v>
      </c>
      <c r="N1018" s="55" t="s">
        <v>2232</v>
      </c>
      <c r="O1018" s="59" t="str">
        <f t="shared" si="15"/>
        <v>KEEP</v>
      </c>
    </row>
    <row r="1019" spans="1:15" x14ac:dyDescent="0.25">
      <c r="A1019" s="53">
        <v>42509.216851851852</v>
      </c>
      <c r="B1019" s="54" t="s">
        <v>1389</v>
      </c>
      <c r="C1019" s="54" t="s">
        <v>2233</v>
      </c>
      <c r="D1019" s="54" t="s">
        <v>1390</v>
      </c>
      <c r="E1019" s="54" t="s">
        <v>1405</v>
      </c>
      <c r="F1019" s="54">
        <v>300</v>
      </c>
      <c r="G1019" s="54">
        <v>429</v>
      </c>
      <c r="H1019" s="54">
        <v>23607</v>
      </c>
      <c r="I1019" s="54" t="s">
        <v>1392</v>
      </c>
      <c r="J1019" s="54">
        <v>21848</v>
      </c>
      <c r="K1019" s="55" t="s">
        <v>1393</v>
      </c>
      <c r="L1019" s="55" t="str">
        <f>VLOOKUP(C1019,'[28]Trips&amp;Operators'!$C$1:$E$9999,3,FALSE)</f>
        <v>STARKS</v>
      </c>
      <c r="M1019" s="56" t="s">
        <v>1401</v>
      </c>
      <c r="N1019" s="55"/>
      <c r="O1019" s="59" t="str">
        <f t="shared" si="15"/>
        <v>KEEP</v>
      </c>
    </row>
    <row r="1020" spans="1:15" x14ac:dyDescent="0.25">
      <c r="A1020" s="53">
        <v>42509.220231481479</v>
      </c>
      <c r="B1020" s="54" t="s">
        <v>1389</v>
      </c>
      <c r="C1020" s="54" t="s">
        <v>2233</v>
      </c>
      <c r="D1020" s="54" t="s">
        <v>1390</v>
      </c>
      <c r="E1020" s="54" t="s">
        <v>1405</v>
      </c>
      <c r="F1020" s="54">
        <v>150</v>
      </c>
      <c r="G1020" s="54">
        <v>177</v>
      </c>
      <c r="H1020" s="54">
        <v>5104</v>
      </c>
      <c r="I1020" s="54" t="s">
        <v>1392</v>
      </c>
      <c r="J1020" s="54">
        <v>4677</v>
      </c>
      <c r="K1020" s="55" t="s">
        <v>1393</v>
      </c>
      <c r="L1020" s="55" t="str">
        <f>VLOOKUP(C1020,'[28]Trips&amp;Operators'!$C$1:$E$9999,3,FALSE)</f>
        <v>STARKS</v>
      </c>
      <c r="M1020" s="56" t="s">
        <v>1401</v>
      </c>
      <c r="N1020" s="55"/>
      <c r="O1020" s="59" t="str">
        <f t="shared" si="15"/>
        <v>KEEP</v>
      </c>
    </row>
    <row r="1021" spans="1:15" x14ac:dyDescent="0.25">
      <c r="A1021" s="53">
        <v>42509.250810185185</v>
      </c>
      <c r="B1021" s="54" t="s">
        <v>1552</v>
      </c>
      <c r="C1021" s="54" t="s">
        <v>2234</v>
      </c>
      <c r="D1021" s="54" t="s">
        <v>1390</v>
      </c>
      <c r="E1021" s="54" t="s">
        <v>1405</v>
      </c>
      <c r="F1021" s="54">
        <v>150</v>
      </c>
      <c r="G1021" s="54">
        <v>132</v>
      </c>
      <c r="H1021" s="54">
        <v>1978</v>
      </c>
      <c r="I1021" s="54" t="s">
        <v>1392</v>
      </c>
      <c r="J1021" s="54">
        <v>2096</v>
      </c>
      <c r="K1021" s="55" t="s">
        <v>1400</v>
      </c>
      <c r="L1021" s="55" t="str">
        <f>VLOOKUP(C1021,'[28]Trips&amp;Operators'!$C$1:$E$9999,3,FALSE)</f>
        <v>LEDERHAUSE</v>
      </c>
      <c r="M1021" s="56" t="s">
        <v>1401</v>
      </c>
      <c r="N1021" s="55"/>
      <c r="O1021" s="59" t="str">
        <f t="shared" si="15"/>
        <v>KEEP</v>
      </c>
    </row>
    <row r="1022" spans="1:15" x14ac:dyDescent="0.25">
      <c r="A1022" s="53">
        <v>42509.257534722223</v>
      </c>
      <c r="B1022" s="54" t="s">
        <v>1413</v>
      </c>
      <c r="C1022" s="54" t="s">
        <v>2235</v>
      </c>
      <c r="D1022" s="54" t="s">
        <v>1390</v>
      </c>
      <c r="E1022" s="54" t="s">
        <v>1405</v>
      </c>
      <c r="F1022" s="54">
        <v>200</v>
      </c>
      <c r="G1022" s="54">
        <v>296</v>
      </c>
      <c r="H1022" s="54">
        <v>31480</v>
      </c>
      <c r="I1022" s="54" t="s">
        <v>1392</v>
      </c>
      <c r="J1022" s="54">
        <v>30562</v>
      </c>
      <c r="K1022" s="55" t="s">
        <v>1393</v>
      </c>
      <c r="L1022" s="55" t="str">
        <f>VLOOKUP(C1022,'[28]Trips&amp;Operators'!$C$1:$E$9999,3,FALSE)</f>
        <v>CHANDLER</v>
      </c>
      <c r="M1022" s="56" t="s">
        <v>1401</v>
      </c>
      <c r="N1022" s="55"/>
      <c r="O1022" s="59" t="str">
        <f t="shared" si="15"/>
        <v>KEEP</v>
      </c>
    </row>
    <row r="1023" spans="1:15" x14ac:dyDescent="0.25">
      <c r="A1023" s="53">
        <v>42509.262326388889</v>
      </c>
      <c r="B1023" s="54" t="s">
        <v>1785</v>
      </c>
      <c r="C1023" s="54" t="s">
        <v>2236</v>
      </c>
      <c r="D1023" s="54" t="s">
        <v>1407</v>
      </c>
      <c r="E1023" s="54" t="s">
        <v>1405</v>
      </c>
      <c r="F1023" s="54">
        <v>200</v>
      </c>
      <c r="G1023" s="54">
        <v>250</v>
      </c>
      <c r="H1023" s="54">
        <v>5278</v>
      </c>
      <c r="I1023" s="54" t="s">
        <v>1392</v>
      </c>
      <c r="J1023" s="54">
        <v>4677</v>
      </c>
      <c r="K1023" s="55" t="s">
        <v>1400</v>
      </c>
      <c r="L1023" s="55" t="str">
        <f>VLOOKUP(C1023,'[28]Trips&amp;Operators'!$C$1:$E$9999,3,FALSE)</f>
        <v>STRICKLAND</v>
      </c>
      <c r="M1023" s="56" t="s">
        <v>1401</v>
      </c>
      <c r="N1023" s="55"/>
      <c r="O1023" s="59" t="str">
        <f t="shared" si="15"/>
        <v>KEEP</v>
      </c>
    </row>
    <row r="1024" spans="1:15" x14ac:dyDescent="0.25">
      <c r="A1024" s="53">
        <v>42509.267106481479</v>
      </c>
      <c r="B1024" s="54" t="s">
        <v>1511</v>
      </c>
      <c r="C1024" s="54" t="s">
        <v>2237</v>
      </c>
      <c r="D1024" s="54" t="s">
        <v>1390</v>
      </c>
      <c r="E1024" s="54" t="s">
        <v>1405</v>
      </c>
      <c r="F1024" s="54">
        <v>200</v>
      </c>
      <c r="G1024" s="54">
        <v>201</v>
      </c>
      <c r="H1024" s="54">
        <v>30790</v>
      </c>
      <c r="I1024" s="54" t="s">
        <v>1392</v>
      </c>
      <c r="J1024" s="54">
        <v>30562</v>
      </c>
      <c r="K1024" s="55" t="s">
        <v>1393</v>
      </c>
      <c r="L1024" s="55" t="str">
        <f>VLOOKUP(C1024,'[28]Trips&amp;Operators'!$C$1:$E$9999,3,FALSE)</f>
        <v>GEBRETEKLE</v>
      </c>
      <c r="M1024" s="56" t="s">
        <v>1401</v>
      </c>
      <c r="N1024" s="55"/>
      <c r="O1024" s="59" t="str">
        <f t="shared" si="15"/>
        <v>KEEP</v>
      </c>
    </row>
    <row r="1025" spans="1:15" x14ac:dyDescent="0.25">
      <c r="A1025" s="53">
        <v>42509.281863425924</v>
      </c>
      <c r="B1025" s="54" t="s">
        <v>1785</v>
      </c>
      <c r="C1025" s="54" t="s">
        <v>2236</v>
      </c>
      <c r="D1025" s="54" t="s">
        <v>1407</v>
      </c>
      <c r="E1025" s="54" t="s">
        <v>1405</v>
      </c>
      <c r="F1025" s="54">
        <v>600</v>
      </c>
      <c r="G1025" s="54">
        <v>657</v>
      </c>
      <c r="H1025" s="54">
        <v>191152</v>
      </c>
      <c r="I1025" s="54" t="s">
        <v>1392</v>
      </c>
      <c r="J1025" s="54">
        <v>183829</v>
      </c>
      <c r="K1025" s="55" t="s">
        <v>1400</v>
      </c>
      <c r="L1025" s="55" t="str">
        <f>VLOOKUP(C1025,'[28]Trips&amp;Operators'!$C$1:$E$9999,3,FALSE)</f>
        <v>STRICKLAND</v>
      </c>
      <c r="M1025" s="56" t="s">
        <v>1401</v>
      </c>
      <c r="N1025" s="55"/>
      <c r="O1025" s="59" t="str">
        <f t="shared" si="15"/>
        <v>KEEP</v>
      </c>
    </row>
    <row r="1026" spans="1:15" x14ac:dyDescent="0.25">
      <c r="A1026" s="53">
        <v>42509.325729166667</v>
      </c>
      <c r="B1026" s="54" t="s">
        <v>1425</v>
      </c>
      <c r="C1026" s="54" t="s">
        <v>2228</v>
      </c>
      <c r="D1026" s="54" t="s">
        <v>1390</v>
      </c>
      <c r="E1026" s="54" t="s">
        <v>1405</v>
      </c>
      <c r="F1026" s="54">
        <v>150</v>
      </c>
      <c r="G1026" s="54">
        <v>177</v>
      </c>
      <c r="H1026" s="54">
        <v>4860</v>
      </c>
      <c r="I1026" s="54" t="s">
        <v>1392</v>
      </c>
      <c r="J1026" s="54">
        <v>4677</v>
      </c>
      <c r="K1026" s="55" t="s">
        <v>1393</v>
      </c>
      <c r="L1026" s="55" t="str">
        <f>VLOOKUP(C1026,'[28]Trips&amp;Operators'!$C$1:$E$9999,3,FALSE)</f>
        <v>STRICKLAND</v>
      </c>
      <c r="M1026" s="56" t="s">
        <v>1401</v>
      </c>
      <c r="N1026" s="55"/>
      <c r="O1026" s="59" t="str">
        <f t="shared" si="15"/>
        <v>KEEP</v>
      </c>
    </row>
    <row r="1027" spans="1:15" x14ac:dyDescent="0.25">
      <c r="A1027" s="53">
        <v>42509.385023148148</v>
      </c>
      <c r="B1027" s="54" t="s">
        <v>1413</v>
      </c>
      <c r="C1027" s="54" t="s">
        <v>2238</v>
      </c>
      <c r="D1027" s="54" t="s">
        <v>1407</v>
      </c>
      <c r="E1027" s="54" t="s">
        <v>1405</v>
      </c>
      <c r="F1027" s="54">
        <v>350</v>
      </c>
      <c r="G1027" s="54">
        <v>401</v>
      </c>
      <c r="H1027" s="54">
        <v>224786</v>
      </c>
      <c r="I1027" s="54" t="s">
        <v>1392</v>
      </c>
      <c r="J1027" s="54">
        <v>228668</v>
      </c>
      <c r="K1027" s="55" t="s">
        <v>1393</v>
      </c>
      <c r="L1027" s="55" t="str">
        <f>VLOOKUP(C1027,'[28]Trips&amp;Operators'!$C$1:$E$9999,3,FALSE)</f>
        <v>CHANDLER</v>
      </c>
      <c r="M1027" s="56" t="s">
        <v>1401</v>
      </c>
      <c r="N1027" s="55"/>
      <c r="O1027" s="59" t="str">
        <f t="shared" ref="O1027:O1090" si="16">IF(AND(E1027="TRACK WARRANT AUTHORITY",G1027&lt;10),"OMIT","KEEP")</f>
        <v>KEEP</v>
      </c>
    </row>
    <row r="1028" spans="1:15" x14ac:dyDescent="0.25">
      <c r="A1028" s="53">
        <v>42509.419629629629</v>
      </c>
      <c r="B1028" s="54" t="s">
        <v>1552</v>
      </c>
      <c r="C1028" s="54" t="s">
        <v>2239</v>
      </c>
      <c r="D1028" s="54" t="s">
        <v>1407</v>
      </c>
      <c r="E1028" s="54" t="s">
        <v>1405</v>
      </c>
      <c r="F1028" s="54">
        <v>350</v>
      </c>
      <c r="G1028" s="54">
        <v>403</v>
      </c>
      <c r="H1028" s="54">
        <v>227379</v>
      </c>
      <c r="I1028" s="54" t="s">
        <v>1392</v>
      </c>
      <c r="J1028" s="54">
        <v>224578</v>
      </c>
      <c r="K1028" s="55" t="s">
        <v>1400</v>
      </c>
      <c r="L1028" s="55" t="str">
        <f>VLOOKUP(C1028,'[28]Trips&amp;Operators'!$C$1:$E$9999,3,FALSE)</f>
        <v>LEDERHAUSE</v>
      </c>
      <c r="M1028" s="56" t="s">
        <v>1401</v>
      </c>
      <c r="N1028" s="55"/>
      <c r="O1028" s="59" t="str">
        <f t="shared" si="16"/>
        <v>KEEP</v>
      </c>
    </row>
    <row r="1029" spans="1:15" x14ac:dyDescent="0.25">
      <c r="A1029" s="53">
        <v>42509.428356481483</v>
      </c>
      <c r="B1029" s="54" t="s">
        <v>1389</v>
      </c>
      <c r="C1029" s="54" t="s">
        <v>2240</v>
      </c>
      <c r="D1029" s="54" t="s">
        <v>1390</v>
      </c>
      <c r="E1029" s="54" t="s">
        <v>1405</v>
      </c>
      <c r="F1029" s="54">
        <v>750</v>
      </c>
      <c r="G1029" s="54">
        <v>793</v>
      </c>
      <c r="H1029" s="54">
        <v>202564</v>
      </c>
      <c r="I1029" s="54" t="s">
        <v>1392</v>
      </c>
      <c r="J1029" s="54">
        <v>200464</v>
      </c>
      <c r="K1029" s="55" t="s">
        <v>1393</v>
      </c>
      <c r="L1029" s="55" t="str">
        <f>VLOOKUP(C1029,'[28]Trips&amp;Operators'!$C$1:$E$9999,3,FALSE)</f>
        <v>STARKS</v>
      </c>
      <c r="M1029" s="56" t="s">
        <v>1401</v>
      </c>
      <c r="N1029" s="55"/>
      <c r="O1029" s="59" t="str">
        <f t="shared" si="16"/>
        <v>KEEP</v>
      </c>
    </row>
    <row r="1030" spans="1:15" x14ac:dyDescent="0.25">
      <c r="A1030" s="53">
        <v>42509.428969907407</v>
      </c>
      <c r="B1030" s="54" t="s">
        <v>1498</v>
      </c>
      <c r="C1030" s="54" t="s">
        <v>155</v>
      </c>
      <c r="D1030" s="54" t="s">
        <v>1390</v>
      </c>
      <c r="E1030" s="54" t="s">
        <v>1405</v>
      </c>
      <c r="F1030" s="54">
        <v>600</v>
      </c>
      <c r="G1030" s="54">
        <v>79</v>
      </c>
      <c r="H1030" s="54">
        <v>86266</v>
      </c>
      <c r="I1030" s="54" t="s">
        <v>1392</v>
      </c>
      <c r="J1030" s="54">
        <v>126678</v>
      </c>
      <c r="K1030" s="55" t="s">
        <v>1393</v>
      </c>
      <c r="L1030" s="55" t="str">
        <f>VLOOKUP(C1030,'[28]Trips&amp;Operators'!$C$1:$E$9999,3,FALSE)</f>
        <v>CUSHING</v>
      </c>
      <c r="M1030" s="56" t="s">
        <v>1401</v>
      </c>
      <c r="N1030" s="55"/>
      <c r="O1030" s="59" t="str">
        <f t="shared" si="16"/>
        <v>KEEP</v>
      </c>
    </row>
    <row r="1031" spans="1:15" x14ac:dyDescent="0.25">
      <c r="A1031" s="53">
        <v>42509.428969907407</v>
      </c>
      <c r="B1031" s="54" t="s">
        <v>1498</v>
      </c>
      <c r="C1031" s="54" t="s">
        <v>155</v>
      </c>
      <c r="D1031" s="54" t="s">
        <v>1390</v>
      </c>
      <c r="E1031" s="54" t="s">
        <v>1405</v>
      </c>
      <c r="F1031" s="54">
        <v>600</v>
      </c>
      <c r="G1031" s="54">
        <v>79</v>
      </c>
      <c r="H1031" s="54">
        <v>86266</v>
      </c>
      <c r="I1031" s="54" t="s">
        <v>1392</v>
      </c>
      <c r="J1031" s="54">
        <v>126678</v>
      </c>
      <c r="K1031" s="55" t="s">
        <v>1393</v>
      </c>
      <c r="L1031" s="55" t="str">
        <f>VLOOKUP(C1031,'[28]Trips&amp;Operators'!$C$1:$E$9999,3,FALSE)</f>
        <v>CUSHING</v>
      </c>
      <c r="M1031" s="56" t="s">
        <v>1401</v>
      </c>
      <c r="N1031" s="55"/>
      <c r="O1031" s="59" t="str">
        <f t="shared" si="16"/>
        <v>KEEP</v>
      </c>
    </row>
    <row r="1032" spans="1:15" x14ac:dyDescent="0.25">
      <c r="A1032" s="53">
        <v>42509.439675925925</v>
      </c>
      <c r="B1032" s="54" t="s">
        <v>1425</v>
      </c>
      <c r="C1032" s="54" t="s">
        <v>2241</v>
      </c>
      <c r="D1032" s="54" t="s">
        <v>1407</v>
      </c>
      <c r="E1032" s="54" t="s">
        <v>1405</v>
      </c>
      <c r="F1032" s="54">
        <v>550</v>
      </c>
      <c r="G1032" s="54">
        <v>604</v>
      </c>
      <c r="H1032" s="54">
        <v>222345</v>
      </c>
      <c r="I1032" s="54" t="s">
        <v>1392</v>
      </c>
      <c r="J1032" s="54">
        <v>224581</v>
      </c>
      <c r="K1032" s="55" t="s">
        <v>1393</v>
      </c>
      <c r="L1032" s="55" t="str">
        <f>VLOOKUP(C1032,'[28]Trips&amp;Operators'!$C$1:$E$9999,3,FALSE)</f>
        <v>LEDERHAUSE</v>
      </c>
      <c r="M1032" s="56" t="s">
        <v>1401</v>
      </c>
      <c r="N1032" s="55"/>
      <c r="O1032" s="59" t="str">
        <f t="shared" si="16"/>
        <v>KEEP</v>
      </c>
    </row>
    <row r="1033" spans="1:15" x14ac:dyDescent="0.25">
      <c r="A1033" s="53">
        <v>42509.456956018519</v>
      </c>
      <c r="B1033" s="54" t="s">
        <v>1413</v>
      </c>
      <c r="C1033" s="54" t="s">
        <v>2242</v>
      </c>
      <c r="D1033" s="54" t="s">
        <v>1407</v>
      </c>
      <c r="E1033" s="54" t="s">
        <v>1405</v>
      </c>
      <c r="F1033" s="54">
        <v>700</v>
      </c>
      <c r="G1033" s="54">
        <v>751</v>
      </c>
      <c r="H1033" s="54">
        <v>176465</v>
      </c>
      <c r="I1033" s="54" t="s">
        <v>1392</v>
      </c>
      <c r="J1033" s="54">
        <v>183829</v>
      </c>
      <c r="K1033" s="55" t="s">
        <v>1393</v>
      </c>
      <c r="L1033" s="55" t="str">
        <f>VLOOKUP(C1033,'[28]Trips&amp;Operators'!$C$1:$E$9999,3,FALSE)</f>
        <v>STRICKLAND</v>
      </c>
      <c r="M1033" s="56" t="s">
        <v>1401</v>
      </c>
      <c r="N1033" s="55"/>
      <c r="O1033" s="59" t="str">
        <f t="shared" si="16"/>
        <v>KEEP</v>
      </c>
    </row>
    <row r="1034" spans="1:15" x14ac:dyDescent="0.25">
      <c r="A1034" s="53">
        <v>42509.52685185185</v>
      </c>
      <c r="B1034" s="54" t="s">
        <v>1425</v>
      </c>
      <c r="C1034" s="54" t="s">
        <v>158</v>
      </c>
      <c r="D1034" s="54" t="s">
        <v>1407</v>
      </c>
      <c r="E1034" s="54" t="s">
        <v>1405</v>
      </c>
      <c r="F1034" s="54">
        <v>600</v>
      </c>
      <c r="G1034" s="54">
        <v>651</v>
      </c>
      <c r="H1034" s="54">
        <v>184051</v>
      </c>
      <c r="I1034" s="54" t="s">
        <v>1392</v>
      </c>
      <c r="J1034" s="54">
        <v>190834</v>
      </c>
      <c r="K1034" s="55" t="s">
        <v>1393</v>
      </c>
      <c r="L1034" s="55" t="str">
        <f>VLOOKUP(C1034,'[28]Trips&amp;Operators'!$C$1:$E$9999,3,FALSE)</f>
        <v>STEWART</v>
      </c>
      <c r="M1034" s="56" t="s">
        <v>1401</v>
      </c>
      <c r="N1034" s="55"/>
      <c r="O1034" s="59" t="str">
        <f t="shared" si="16"/>
        <v>KEEP</v>
      </c>
    </row>
    <row r="1035" spans="1:15" x14ac:dyDescent="0.25">
      <c r="A1035" s="53">
        <v>42509.681122685186</v>
      </c>
      <c r="B1035" s="54" t="s">
        <v>1411</v>
      </c>
      <c r="C1035" s="54" t="s">
        <v>2243</v>
      </c>
      <c r="D1035" s="54" t="s">
        <v>1390</v>
      </c>
      <c r="E1035" s="54" t="s">
        <v>1405</v>
      </c>
      <c r="F1035" s="54">
        <v>450</v>
      </c>
      <c r="G1035" s="54">
        <v>548</v>
      </c>
      <c r="H1035" s="54">
        <v>158466</v>
      </c>
      <c r="I1035" s="54" t="s">
        <v>1392</v>
      </c>
      <c r="J1035" s="54">
        <v>156300</v>
      </c>
      <c r="K1035" s="55" t="s">
        <v>1393</v>
      </c>
      <c r="L1035" s="55" t="str">
        <f>VLOOKUP(C1035,'[28]Trips&amp;Operators'!$C$1:$E$9999,3,FALSE)</f>
        <v>SPECTOR</v>
      </c>
      <c r="M1035" s="56" t="s">
        <v>1401</v>
      </c>
      <c r="N1035" s="55"/>
      <c r="O1035" s="59" t="str">
        <f t="shared" si="16"/>
        <v>KEEP</v>
      </c>
    </row>
    <row r="1036" spans="1:15" x14ac:dyDescent="0.25">
      <c r="A1036" s="53">
        <v>42509.434560185182</v>
      </c>
      <c r="B1036" s="54" t="s">
        <v>1389</v>
      </c>
      <c r="C1036" s="54" t="s">
        <v>2240</v>
      </c>
      <c r="D1036" s="54" t="s">
        <v>1390</v>
      </c>
      <c r="E1036" s="54" t="s">
        <v>1422</v>
      </c>
      <c r="F1036" s="54">
        <v>0</v>
      </c>
      <c r="G1036" s="54">
        <v>419</v>
      </c>
      <c r="H1036" s="54">
        <v>130337</v>
      </c>
      <c r="I1036" s="54" t="s">
        <v>1423</v>
      </c>
      <c r="J1036" s="54">
        <v>127587</v>
      </c>
      <c r="K1036" s="55" t="s">
        <v>1393</v>
      </c>
      <c r="L1036" s="55" t="str">
        <f>VLOOKUP(C1036,'[28]Trips&amp;Operators'!$C$1:$E$9999,3,FALSE)</f>
        <v>STARKS</v>
      </c>
      <c r="M1036" s="56" t="s">
        <v>1401</v>
      </c>
      <c r="N1036" s="55" t="s">
        <v>2244</v>
      </c>
      <c r="O1036" s="59" t="str">
        <f t="shared" si="16"/>
        <v>KEEP</v>
      </c>
    </row>
    <row r="1037" spans="1:15" x14ac:dyDescent="0.25">
      <c r="A1037" s="53">
        <v>42509.876597222225</v>
      </c>
      <c r="B1037" s="54" t="s">
        <v>1498</v>
      </c>
      <c r="C1037" s="54" t="s">
        <v>2245</v>
      </c>
      <c r="D1037" s="54" t="s">
        <v>1390</v>
      </c>
      <c r="E1037" s="54" t="s">
        <v>1422</v>
      </c>
      <c r="F1037" s="54">
        <v>0</v>
      </c>
      <c r="G1037" s="54">
        <v>330</v>
      </c>
      <c r="H1037" s="54">
        <v>193338</v>
      </c>
      <c r="I1037" s="54" t="s">
        <v>1423</v>
      </c>
      <c r="J1037" s="54">
        <v>191723</v>
      </c>
      <c r="K1037" s="55" t="s">
        <v>1393</v>
      </c>
      <c r="L1037" s="55" t="str">
        <f>VLOOKUP(C1037,'[28]Trips&amp;Operators'!$C$1:$E$9999,3,FALSE)</f>
        <v>CANFIELD</v>
      </c>
      <c r="M1037" s="56" t="s">
        <v>1401</v>
      </c>
      <c r="N1037" s="55" t="s">
        <v>2246</v>
      </c>
      <c r="O1037" s="59" t="str">
        <f t="shared" si="16"/>
        <v>KEEP</v>
      </c>
    </row>
    <row r="1038" spans="1:15" x14ac:dyDescent="0.25">
      <c r="A1038" s="53">
        <v>42509.202025462961</v>
      </c>
      <c r="B1038" s="54" t="s">
        <v>1552</v>
      </c>
      <c r="C1038" s="54" t="s">
        <v>2247</v>
      </c>
      <c r="D1038" s="54" t="s">
        <v>1390</v>
      </c>
      <c r="E1038" s="54" t="s">
        <v>1438</v>
      </c>
      <c r="F1038" s="54">
        <v>0</v>
      </c>
      <c r="G1038" s="54">
        <v>9</v>
      </c>
      <c r="H1038" s="54">
        <v>233340</v>
      </c>
      <c r="I1038" s="54" t="s">
        <v>1439</v>
      </c>
      <c r="J1038" s="54">
        <v>233491</v>
      </c>
      <c r="K1038" s="55" t="s">
        <v>1400</v>
      </c>
      <c r="L1038" s="55" t="str">
        <f>VLOOKUP(C1038,'[28]Trips&amp;Operators'!$C$1:$E$9999,3,FALSE)</f>
        <v>LEDERHAUSE</v>
      </c>
      <c r="M1038" s="56" t="s">
        <v>1401</v>
      </c>
      <c r="N1038" s="55"/>
      <c r="O1038" s="59" t="str">
        <f t="shared" si="16"/>
        <v>OMIT</v>
      </c>
    </row>
    <row r="1039" spans="1:15" x14ac:dyDescent="0.25">
      <c r="A1039" s="53">
        <v>42509.221909722219</v>
      </c>
      <c r="B1039" s="54" t="s">
        <v>1389</v>
      </c>
      <c r="C1039" s="54" t="s">
        <v>2233</v>
      </c>
      <c r="D1039" s="54" t="s">
        <v>1390</v>
      </c>
      <c r="E1039" s="54" t="s">
        <v>1438</v>
      </c>
      <c r="F1039" s="54">
        <v>0</v>
      </c>
      <c r="G1039" s="54">
        <v>87</v>
      </c>
      <c r="H1039" s="54">
        <v>409</v>
      </c>
      <c r="I1039" s="54" t="s">
        <v>1439</v>
      </c>
      <c r="J1039" s="54">
        <v>1</v>
      </c>
      <c r="K1039" s="55" t="s">
        <v>1393</v>
      </c>
      <c r="L1039" s="55" t="str">
        <f>VLOOKUP(C1039,'[28]Trips&amp;Operators'!$C$1:$E$9999,3,FALSE)</f>
        <v>STARKS</v>
      </c>
      <c r="M1039" s="56" t="s">
        <v>1401</v>
      </c>
      <c r="N1039" s="55"/>
      <c r="O1039" s="59" t="str">
        <f t="shared" si="16"/>
        <v>KEEP</v>
      </c>
    </row>
    <row r="1040" spans="1:15" x14ac:dyDescent="0.25">
      <c r="A1040" s="53">
        <v>42509.222546296296</v>
      </c>
      <c r="B1040" s="54" t="s">
        <v>1389</v>
      </c>
      <c r="C1040" s="54" t="s">
        <v>2233</v>
      </c>
      <c r="D1040" s="54" t="s">
        <v>1390</v>
      </c>
      <c r="E1040" s="54" t="s">
        <v>1438</v>
      </c>
      <c r="F1040" s="54">
        <v>0</v>
      </c>
      <c r="G1040" s="54">
        <v>76</v>
      </c>
      <c r="H1040" s="54">
        <v>262</v>
      </c>
      <c r="I1040" s="54" t="s">
        <v>1439</v>
      </c>
      <c r="J1040" s="54">
        <v>1</v>
      </c>
      <c r="K1040" s="55" t="s">
        <v>1393</v>
      </c>
      <c r="L1040" s="55" t="str">
        <f>VLOOKUP(C1040,'[28]Trips&amp;Operators'!$C$1:$E$9999,3,FALSE)</f>
        <v>STARKS</v>
      </c>
      <c r="M1040" s="56" t="s">
        <v>1401</v>
      </c>
      <c r="N1040" s="55"/>
      <c r="O1040" s="59" t="str">
        <f t="shared" si="16"/>
        <v>KEEP</v>
      </c>
    </row>
    <row r="1041" spans="1:15" x14ac:dyDescent="0.25">
      <c r="A1041" s="53">
        <v>42509.223275462966</v>
      </c>
      <c r="B1041" s="54" t="s">
        <v>1451</v>
      </c>
      <c r="C1041" s="54" t="s">
        <v>2248</v>
      </c>
      <c r="D1041" s="54" t="s">
        <v>1390</v>
      </c>
      <c r="E1041" s="54" t="s">
        <v>1438</v>
      </c>
      <c r="F1041" s="54">
        <v>0</v>
      </c>
      <c r="G1041" s="54">
        <v>9</v>
      </c>
      <c r="H1041" s="54">
        <v>233334</v>
      </c>
      <c r="I1041" s="54" t="s">
        <v>1439</v>
      </c>
      <c r="J1041" s="54">
        <v>233491</v>
      </c>
      <c r="K1041" s="55" t="s">
        <v>1400</v>
      </c>
      <c r="L1041" s="55" t="str">
        <f>VLOOKUP(C1041,'[28]Trips&amp;Operators'!$C$1:$E$9999,3,FALSE)</f>
        <v>CHANDLER</v>
      </c>
      <c r="M1041" s="56" t="s">
        <v>1401</v>
      </c>
      <c r="N1041" s="55"/>
      <c r="O1041" s="59" t="str">
        <f t="shared" si="16"/>
        <v>OMIT</v>
      </c>
    </row>
    <row r="1042" spans="1:15" x14ac:dyDescent="0.25">
      <c r="A1042" s="53">
        <v>42509.26390046296</v>
      </c>
      <c r="B1042" s="54" t="s">
        <v>1413</v>
      </c>
      <c r="C1042" s="54" t="s">
        <v>2235</v>
      </c>
      <c r="D1042" s="54" t="s">
        <v>1390</v>
      </c>
      <c r="E1042" s="54" t="s">
        <v>1438</v>
      </c>
      <c r="F1042" s="54">
        <v>0</v>
      </c>
      <c r="G1042" s="54">
        <v>7</v>
      </c>
      <c r="H1042" s="54">
        <v>143</v>
      </c>
      <c r="I1042" s="54" t="s">
        <v>1439</v>
      </c>
      <c r="J1042" s="54">
        <v>1</v>
      </c>
      <c r="K1042" s="55" t="s">
        <v>1393</v>
      </c>
      <c r="L1042" s="55" t="str">
        <f>VLOOKUP(C1042,'[28]Trips&amp;Operators'!$C$1:$E$9999,3,FALSE)</f>
        <v>CHANDLER</v>
      </c>
      <c r="M1042" s="56" t="s">
        <v>1401</v>
      </c>
      <c r="N1042" s="55"/>
      <c r="O1042" s="59" t="str">
        <f t="shared" si="16"/>
        <v>OMIT</v>
      </c>
    </row>
    <row r="1043" spans="1:15" x14ac:dyDescent="0.25">
      <c r="A1043" s="53">
        <v>42509.265567129631</v>
      </c>
      <c r="B1043" s="54" t="s">
        <v>1403</v>
      </c>
      <c r="C1043" s="54" t="s">
        <v>2249</v>
      </c>
      <c r="D1043" s="54" t="s">
        <v>1390</v>
      </c>
      <c r="E1043" s="54" t="s">
        <v>1438</v>
      </c>
      <c r="F1043" s="54">
        <v>0</v>
      </c>
      <c r="G1043" s="54">
        <v>33</v>
      </c>
      <c r="H1043" s="54">
        <v>233389</v>
      </c>
      <c r="I1043" s="54" t="s">
        <v>1439</v>
      </c>
      <c r="J1043" s="54">
        <v>233491</v>
      </c>
      <c r="K1043" s="55" t="s">
        <v>1400</v>
      </c>
      <c r="L1043" s="55" t="str">
        <f>VLOOKUP(C1043,'[28]Trips&amp;Operators'!$C$1:$E$9999,3,FALSE)</f>
        <v>STARKS</v>
      </c>
      <c r="M1043" s="56" t="s">
        <v>1401</v>
      </c>
      <c r="N1043" s="55"/>
      <c r="O1043" s="59" t="str">
        <f t="shared" si="16"/>
        <v>KEEP</v>
      </c>
    </row>
    <row r="1044" spans="1:15" x14ac:dyDescent="0.25">
      <c r="A1044" s="53">
        <v>42509.293749999997</v>
      </c>
      <c r="B1044" s="54" t="s">
        <v>1498</v>
      </c>
      <c r="C1044" s="54" t="s">
        <v>2250</v>
      </c>
      <c r="D1044" s="54" t="s">
        <v>1390</v>
      </c>
      <c r="E1044" s="54" t="s">
        <v>1438</v>
      </c>
      <c r="F1044" s="54">
        <v>0</v>
      </c>
      <c r="G1044" s="54">
        <v>6</v>
      </c>
      <c r="H1044" s="54">
        <v>161</v>
      </c>
      <c r="I1044" s="54" t="s">
        <v>1439</v>
      </c>
      <c r="J1044" s="54">
        <v>1</v>
      </c>
      <c r="K1044" s="55" t="s">
        <v>1393</v>
      </c>
      <c r="L1044" s="55" t="str">
        <f>VLOOKUP(C1044,'[28]Trips&amp;Operators'!$C$1:$E$9999,3,FALSE)</f>
        <v>CUSHING</v>
      </c>
      <c r="M1044" s="56" t="s">
        <v>1401</v>
      </c>
      <c r="N1044" s="55"/>
      <c r="O1044" s="59" t="str">
        <f t="shared" si="16"/>
        <v>OMIT</v>
      </c>
    </row>
    <row r="1045" spans="1:15" x14ac:dyDescent="0.25">
      <c r="A1045" s="53">
        <v>42509.304861111108</v>
      </c>
      <c r="B1045" s="54" t="s">
        <v>1389</v>
      </c>
      <c r="C1045" s="54" t="s">
        <v>2251</v>
      </c>
      <c r="D1045" s="54" t="s">
        <v>1390</v>
      </c>
      <c r="E1045" s="54" t="s">
        <v>1438</v>
      </c>
      <c r="F1045" s="54">
        <v>0</v>
      </c>
      <c r="G1045" s="54">
        <v>3</v>
      </c>
      <c r="H1045" s="54">
        <v>96</v>
      </c>
      <c r="I1045" s="54" t="s">
        <v>1439</v>
      </c>
      <c r="J1045" s="54">
        <v>1</v>
      </c>
      <c r="K1045" s="55" t="s">
        <v>1393</v>
      </c>
      <c r="L1045" s="55" t="str">
        <f>VLOOKUP(C1045,'[28]Trips&amp;Operators'!$C$1:$E$9999,3,FALSE)</f>
        <v>STARKS</v>
      </c>
      <c r="M1045" s="56" t="s">
        <v>1401</v>
      </c>
      <c r="N1045" s="55"/>
      <c r="O1045" s="59" t="str">
        <f t="shared" si="16"/>
        <v>OMIT</v>
      </c>
    </row>
    <row r="1046" spans="1:15" x14ac:dyDescent="0.25">
      <c r="A1046" s="53">
        <v>42509.30541666667</v>
      </c>
      <c r="B1046" s="54" t="s">
        <v>1389</v>
      </c>
      <c r="C1046" s="54" t="s">
        <v>2251</v>
      </c>
      <c r="D1046" s="54" t="s">
        <v>1390</v>
      </c>
      <c r="E1046" s="54" t="s">
        <v>1438</v>
      </c>
      <c r="F1046" s="54">
        <v>0</v>
      </c>
      <c r="G1046" s="54">
        <v>4</v>
      </c>
      <c r="H1046" s="54">
        <v>90</v>
      </c>
      <c r="I1046" s="54" t="s">
        <v>1439</v>
      </c>
      <c r="J1046" s="54">
        <v>1</v>
      </c>
      <c r="K1046" s="55" t="s">
        <v>1393</v>
      </c>
      <c r="L1046" s="55" t="str">
        <f>VLOOKUP(C1046,'[28]Trips&amp;Operators'!$C$1:$E$9999,3,FALSE)</f>
        <v>STARKS</v>
      </c>
      <c r="M1046" s="56" t="s">
        <v>1401</v>
      </c>
      <c r="N1046" s="55"/>
      <c r="O1046" s="59" t="str">
        <f t="shared" si="16"/>
        <v>OMIT</v>
      </c>
    </row>
    <row r="1047" spans="1:15" x14ac:dyDescent="0.25">
      <c r="A1047" s="53">
        <v>42509.305937500001</v>
      </c>
      <c r="B1047" s="54" t="s">
        <v>1541</v>
      </c>
      <c r="C1047" s="54" t="s">
        <v>2252</v>
      </c>
      <c r="D1047" s="54" t="s">
        <v>1390</v>
      </c>
      <c r="E1047" s="54" t="s">
        <v>1438</v>
      </c>
      <c r="F1047" s="54">
        <v>0</v>
      </c>
      <c r="G1047" s="54">
        <v>4</v>
      </c>
      <c r="H1047" s="54">
        <v>233332</v>
      </c>
      <c r="I1047" s="54" t="s">
        <v>1439</v>
      </c>
      <c r="J1047" s="54">
        <v>233491</v>
      </c>
      <c r="K1047" s="55" t="s">
        <v>1400</v>
      </c>
      <c r="L1047" s="55" t="str">
        <f>VLOOKUP(C1047,'[28]Trips&amp;Operators'!$C$1:$E$9999,3,FALSE)</f>
        <v>GEBRETEKLE</v>
      </c>
      <c r="M1047" s="56" t="s">
        <v>1401</v>
      </c>
      <c r="N1047" s="55"/>
      <c r="O1047" s="59" t="str">
        <f t="shared" si="16"/>
        <v>OMIT</v>
      </c>
    </row>
    <row r="1048" spans="1:15" x14ac:dyDescent="0.25">
      <c r="A1048" s="53">
        <v>42509.327581018515</v>
      </c>
      <c r="B1048" s="54" t="s">
        <v>1425</v>
      </c>
      <c r="C1048" s="54" t="s">
        <v>2228</v>
      </c>
      <c r="D1048" s="54" t="s">
        <v>1390</v>
      </c>
      <c r="E1048" s="54" t="s">
        <v>1438</v>
      </c>
      <c r="F1048" s="54">
        <v>0</v>
      </c>
      <c r="G1048" s="54">
        <v>37</v>
      </c>
      <c r="H1048" s="54">
        <v>176</v>
      </c>
      <c r="I1048" s="54" t="s">
        <v>1439</v>
      </c>
      <c r="J1048" s="54">
        <v>1</v>
      </c>
      <c r="K1048" s="55" t="s">
        <v>1393</v>
      </c>
      <c r="L1048" s="55" t="str">
        <f>VLOOKUP(C1048,'[28]Trips&amp;Operators'!$C$1:$E$9999,3,FALSE)</f>
        <v>STRICKLAND</v>
      </c>
      <c r="M1048" s="56" t="s">
        <v>1401</v>
      </c>
      <c r="N1048" s="55"/>
      <c r="O1048" s="59" t="str">
        <f t="shared" si="16"/>
        <v>KEEP</v>
      </c>
    </row>
    <row r="1049" spans="1:15" x14ac:dyDescent="0.25">
      <c r="A1049" s="53">
        <v>42509.345219907409</v>
      </c>
      <c r="B1049" s="54" t="s">
        <v>1511</v>
      </c>
      <c r="C1049" s="54" t="s">
        <v>2253</v>
      </c>
      <c r="D1049" s="54" t="s">
        <v>1390</v>
      </c>
      <c r="E1049" s="54" t="s">
        <v>1438</v>
      </c>
      <c r="F1049" s="54">
        <v>0</v>
      </c>
      <c r="G1049" s="54">
        <v>46</v>
      </c>
      <c r="H1049" s="54">
        <v>178</v>
      </c>
      <c r="I1049" s="54" t="s">
        <v>1439</v>
      </c>
      <c r="J1049" s="54">
        <v>1</v>
      </c>
      <c r="K1049" s="55" t="s">
        <v>1393</v>
      </c>
      <c r="L1049" s="55" t="str">
        <f>VLOOKUP(C1049,'[28]Trips&amp;Operators'!$C$1:$E$9999,3,FALSE)</f>
        <v>GEBRETEKLE</v>
      </c>
      <c r="M1049" s="56" t="s">
        <v>1401</v>
      </c>
      <c r="N1049" s="55"/>
      <c r="O1049" s="59" t="str">
        <f t="shared" si="16"/>
        <v>KEEP</v>
      </c>
    </row>
    <row r="1050" spans="1:15" x14ac:dyDescent="0.25">
      <c r="A1050" s="53">
        <v>42509.397986111115</v>
      </c>
      <c r="B1050" s="54" t="s">
        <v>1425</v>
      </c>
      <c r="C1050" s="54" t="s">
        <v>2254</v>
      </c>
      <c r="D1050" s="54" t="s">
        <v>1390</v>
      </c>
      <c r="E1050" s="54" t="s">
        <v>1438</v>
      </c>
      <c r="F1050" s="54">
        <v>0</v>
      </c>
      <c r="G1050" s="54">
        <v>9</v>
      </c>
      <c r="H1050" s="54">
        <v>139</v>
      </c>
      <c r="I1050" s="54" t="s">
        <v>1439</v>
      </c>
      <c r="J1050" s="54">
        <v>1</v>
      </c>
      <c r="K1050" s="55" t="s">
        <v>1393</v>
      </c>
      <c r="L1050" s="55" t="str">
        <f>VLOOKUP(C1050,'[28]Trips&amp;Operators'!$C$1:$E$9999,3,FALSE)</f>
        <v>STRICKLAND</v>
      </c>
      <c r="M1050" s="56" t="s">
        <v>1401</v>
      </c>
      <c r="N1050" s="55"/>
      <c r="O1050" s="59" t="str">
        <f t="shared" si="16"/>
        <v>OMIT</v>
      </c>
    </row>
    <row r="1051" spans="1:15" x14ac:dyDescent="0.25">
      <c r="A1051" s="53">
        <v>42509.458425925928</v>
      </c>
      <c r="B1051" s="54" t="s">
        <v>1541</v>
      </c>
      <c r="C1051" s="54" t="s">
        <v>2255</v>
      </c>
      <c r="D1051" s="54" t="s">
        <v>1390</v>
      </c>
      <c r="E1051" s="54" t="s">
        <v>1438</v>
      </c>
      <c r="F1051" s="54">
        <v>0</v>
      </c>
      <c r="G1051" s="54">
        <v>4</v>
      </c>
      <c r="H1051" s="54">
        <v>233322</v>
      </c>
      <c r="I1051" s="54" t="s">
        <v>1439</v>
      </c>
      <c r="J1051" s="54">
        <v>233491</v>
      </c>
      <c r="K1051" s="55" t="s">
        <v>1400</v>
      </c>
      <c r="L1051" s="55" t="str">
        <f>VLOOKUP(C1051,'[28]Trips&amp;Operators'!$C$1:$E$9999,3,FALSE)</f>
        <v>BRUDER</v>
      </c>
      <c r="M1051" s="56" t="s">
        <v>1401</v>
      </c>
      <c r="N1051" s="55"/>
      <c r="O1051" s="59" t="str">
        <f t="shared" si="16"/>
        <v>OMIT</v>
      </c>
    </row>
    <row r="1052" spans="1:15" x14ac:dyDescent="0.25">
      <c r="A1052" s="53">
        <v>42509.466840277775</v>
      </c>
      <c r="B1052" s="54" t="s">
        <v>1425</v>
      </c>
      <c r="C1052" s="54" t="s">
        <v>2241</v>
      </c>
      <c r="D1052" s="54" t="s">
        <v>1390</v>
      </c>
      <c r="E1052" s="54" t="s">
        <v>1438</v>
      </c>
      <c r="F1052" s="54">
        <v>0</v>
      </c>
      <c r="G1052" s="54">
        <v>43</v>
      </c>
      <c r="H1052" s="54">
        <v>958</v>
      </c>
      <c r="I1052" s="54" t="s">
        <v>1439</v>
      </c>
      <c r="J1052" s="54">
        <v>839</v>
      </c>
      <c r="K1052" s="55" t="s">
        <v>1393</v>
      </c>
      <c r="L1052" s="55" t="str">
        <f>VLOOKUP(C1052,'[28]Trips&amp;Operators'!$C$1:$E$9999,3,FALSE)</f>
        <v>LEDERHAUSE</v>
      </c>
      <c r="M1052" s="56" t="s">
        <v>1401</v>
      </c>
      <c r="N1052" s="55"/>
      <c r="O1052" s="59" t="str">
        <f t="shared" si="16"/>
        <v>KEEP</v>
      </c>
    </row>
    <row r="1053" spans="1:15" x14ac:dyDescent="0.25">
      <c r="A1053" s="53">
        <v>42509.490266203706</v>
      </c>
      <c r="B1053" s="54" t="s">
        <v>1511</v>
      </c>
      <c r="C1053" s="54" t="s">
        <v>2256</v>
      </c>
      <c r="D1053" s="54" t="s">
        <v>1390</v>
      </c>
      <c r="E1053" s="54" t="s">
        <v>1438</v>
      </c>
      <c r="F1053" s="54">
        <v>0</v>
      </c>
      <c r="G1053" s="54">
        <v>7</v>
      </c>
      <c r="H1053" s="54">
        <v>136</v>
      </c>
      <c r="I1053" s="54" t="s">
        <v>1439</v>
      </c>
      <c r="J1053" s="54">
        <v>1</v>
      </c>
      <c r="K1053" s="55" t="s">
        <v>1393</v>
      </c>
      <c r="L1053" s="55" t="str">
        <f>VLOOKUP(C1053,'[28]Trips&amp;Operators'!$C$1:$E$9999,3,FALSE)</f>
        <v>CHANDLER</v>
      </c>
      <c r="M1053" s="56" t="s">
        <v>1401</v>
      </c>
      <c r="N1053" s="55"/>
      <c r="O1053" s="59" t="str">
        <f t="shared" si="16"/>
        <v>OMIT</v>
      </c>
    </row>
    <row r="1054" spans="1:15" x14ac:dyDescent="0.25">
      <c r="A1054" s="53">
        <v>42509.543854166666</v>
      </c>
      <c r="B1054" s="54" t="s">
        <v>1546</v>
      </c>
      <c r="C1054" s="54" t="s">
        <v>2257</v>
      </c>
      <c r="D1054" s="54" t="s">
        <v>1390</v>
      </c>
      <c r="E1054" s="54" t="s">
        <v>1438</v>
      </c>
      <c r="F1054" s="54">
        <v>0</v>
      </c>
      <c r="G1054" s="54">
        <v>9</v>
      </c>
      <c r="H1054" s="54">
        <v>233330</v>
      </c>
      <c r="I1054" s="54" t="s">
        <v>1439</v>
      </c>
      <c r="J1054" s="54">
        <v>233491</v>
      </c>
      <c r="K1054" s="55" t="s">
        <v>1400</v>
      </c>
      <c r="L1054" s="55" t="str">
        <f>VLOOKUP(C1054,'[28]Trips&amp;Operators'!$C$1:$E$9999,3,FALSE)</f>
        <v>BRUDER</v>
      </c>
      <c r="M1054" s="56" t="s">
        <v>1401</v>
      </c>
      <c r="N1054" s="55"/>
      <c r="O1054" s="59" t="str">
        <f t="shared" si="16"/>
        <v>OMIT</v>
      </c>
    </row>
    <row r="1055" spans="1:15" x14ac:dyDescent="0.25">
      <c r="A1055" s="53">
        <v>42509.588113425925</v>
      </c>
      <c r="B1055" s="54" t="s">
        <v>1428</v>
      </c>
      <c r="C1055" s="54" t="s">
        <v>2258</v>
      </c>
      <c r="D1055" s="54" t="s">
        <v>1390</v>
      </c>
      <c r="E1055" s="54" t="s">
        <v>1438</v>
      </c>
      <c r="F1055" s="54">
        <v>0</v>
      </c>
      <c r="G1055" s="54">
        <v>8</v>
      </c>
      <c r="H1055" s="54">
        <v>233334</v>
      </c>
      <c r="I1055" s="54" t="s">
        <v>1439</v>
      </c>
      <c r="J1055" s="54">
        <v>233491</v>
      </c>
      <c r="K1055" s="55" t="s">
        <v>1400</v>
      </c>
      <c r="L1055" s="55" t="str">
        <f>VLOOKUP(C1055,'[28]Trips&amp;Operators'!$C$1:$E$9999,3,FALSE)</f>
        <v>SPECTOR</v>
      </c>
      <c r="M1055" s="56" t="s">
        <v>1401</v>
      </c>
      <c r="N1055" s="55"/>
      <c r="O1055" s="59" t="str">
        <f t="shared" si="16"/>
        <v>OMIT</v>
      </c>
    </row>
    <row r="1056" spans="1:15" x14ac:dyDescent="0.25">
      <c r="A1056" s="53">
        <v>42509.607372685183</v>
      </c>
      <c r="B1056" s="54" t="s">
        <v>1541</v>
      </c>
      <c r="C1056" s="54" t="s">
        <v>817</v>
      </c>
      <c r="D1056" s="54" t="s">
        <v>1390</v>
      </c>
      <c r="E1056" s="54" t="s">
        <v>1438</v>
      </c>
      <c r="F1056" s="54">
        <v>0</v>
      </c>
      <c r="G1056" s="54">
        <v>61</v>
      </c>
      <c r="H1056" s="54">
        <v>233315</v>
      </c>
      <c r="I1056" s="54" t="s">
        <v>1439</v>
      </c>
      <c r="J1056" s="54">
        <v>233491</v>
      </c>
      <c r="K1056" s="55" t="s">
        <v>1400</v>
      </c>
      <c r="L1056" s="55" t="str">
        <f>VLOOKUP(C1056,'[28]Trips&amp;Operators'!$C$1:$E$9999,3,FALSE)</f>
        <v>COOLAHAN</v>
      </c>
      <c r="M1056" s="56" t="s">
        <v>1401</v>
      </c>
      <c r="N1056" s="55"/>
      <c r="O1056" s="59" t="str">
        <f t="shared" si="16"/>
        <v>KEEP</v>
      </c>
    </row>
    <row r="1057" spans="1:15" x14ac:dyDescent="0.25">
      <c r="A1057" s="53">
        <v>42509.63071759259</v>
      </c>
      <c r="B1057" s="54" t="s">
        <v>1546</v>
      </c>
      <c r="C1057" s="54" t="s">
        <v>2259</v>
      </c>
      <c r="D1057" s="54" t="s">
        <v>1390</v>
      </c>
      <c r="E1057" s="54" t="s">
        <v>1438</v>
      </c>
      <c r="F1057" s="54">
        <v>0</v>
      </c>
      <c r="G1057" s="54">
        <v>9</v>
      </c>
      <c r="H1057" s="54">
        <v>233336</v>
      </c>
      <c r="I1057" s="54" t="s">
        <v>1439</v>
      </c>
      <c r="J1057" s="54">
        <v>233491</v>
      </c>
      <c r="K1057" s="55" t="s">
        <v>1400</v>
      </c>
      <c r="L1057" s="55" t="str">
        <f>VLOOKUP(C1057,'[28]Trips&amp;Operators'!$C$1:$E$9999,3,FALSE)</f>
        <v>BRUDER</v>
      </c>
      <c r="M1057" s="56" t="s">
        <v>1401</v>
      </c>
      <c r="N1057" s="55"/>
      <c r="O1057" s="59" t="str">
        <f t="shared" si="16"/>
        <v>OMIT</v>
      </c>
    </row>
    <row r="1058" spans="1:15" x14ac:dyDescent="0.25">
      <c r="A1058" s="53">
        <v>42509.660254629627</v>
      </c>
      <c r="B1058" s="54" t="s">
        <v>1548</v>
      </c>
      <c r="C1058" s="54" t="s">
        <v>2260</v>
      </c>
      <c r="D1058" s="54" t="s">
        <v>1390</v>
      </c>
      <c r="E1058" s="54" t="s">
        <v>1438</v>
      </c>
      <c r="F1058" s="54">
        <v>0</v>
      </c>
      <c r="G1058" s="54">
        <v>7</v>
      </c>
      <c r="H1058" s="54">
        <v>116</v>
      </c>
      <c r="I1058" s="54" t="s">
        <v>1439</v>
      </c>
      <c r="J1058" s="54">
        <v>1</v>
      </c>
      <c r="K1058" s="55" t="s">
        <v>1393</v>
      </c>
      <c r="L1058" s="55" t="str">
        <f>VLOOKUP(C1058,'[28]Trips&amp;Operators'!$C$1:$E$9999,3,FALSE)</f>
        <v>DE LA ROSA</v>
      </c>
      <c r="M1058" s="56" t="s">
        <v>1401</v>
      </c>
      <c r="N1058" s="55"/>
      <c r="O1058" s="59" t="str">
        <f t="shared" si="16"/>
        <v>OMIT</v>
      </c>
    </row>
    <row r="1059" spans="1:15" x14ac:dyDescent="0.25">
      <c r="A1059" s="53">
        <v>42509.702303240738</v>
      </c>
      <c r="B1059" s="54" t="s">
        <v>1546</v>
      </c>
      <c r="C1059" s="54" t="s">
        <v>2261</v>
      </c>
      <c r="D1059" s="54" t="s">
        <v>1390</v>
      </c>
      <c r="E1059" s="54" t="s">
        <v>1438</v>
      </c>
      <c r="F1059" s="54">
        <v>0</v>
      </c>
      <c r="G1059" s="54">
        <v>5</v>
      </c>
      <c r="H1059" s="54">
        <v>233324</v>
      </c>
      <c r="I1059" s="54" t="s">
        <v>1439</v>
      </c>
      <c r="J1059" s="54">
        <v>233491</v>
      </c>
      <c r="K1059" s="55" t="s">
        <v>1400</v>
      </c>
      <c r="L1059" s="55" t="str">
        <f>VLOOKUP(C1059,'[28]Trips&amp;Operators'!$C$1:$E$9999,3,FALSE)</f>
        <v>BRUDER</v>
      </c>
      <c r="M1059" s="56" t="s">
        <v>1401</v>
      </c>
      <c r="N1059" s="55"/>
      <c r="O1059" s="59" t="str">
        <f t="shared" si="16"/>
        <v>OMIT</v>
      </c>
    </row>
    <row r="1060" spans="1:15" x14ac:dyDescent="0.25">
      <c r="A1060" s="53">
        <v>42509.716643518521</v>
      </c>
      <c r="B1060" s="54" t="s">
        <v>1500</v>
      </c>
      <c r="C1060" s="54" t="s">
        <v>165</v>
      </c>
      <c r="D1060" s="54" t="s">
        <v>1390</v>
      </c>
      <c r="E1060" s="54" t="s">
        <v>1438</v>
      </c>
      <c r="F1060" s="54">
        <v>0</v>
      </c>
      <c r="G1060" s="54">
        <v>52</v>
      </c>
      <c r="H1060" s="54">
        <v>233249</v>
      </c>
      <c r="I1060" s="54" t="s">
        <v>1439</v>
      </c>
      <c r="J1060" s="54">
        <v>233491</v>
      </c>
      <c r="K1060" s="55" t="s">
        <v>1400</v>
      </c>
      <c r="L1060" s="55" t="str">
        <f>VLOOKUP(C1060,'[28]Trips&amp;Operators'!$C$1:$E$9999,3,FALSE)</f>
        <v>YOUNG</v>
      </c>
      <c r="M1060" s="56" t="s">
        <v>1401</v>
      </c>
      <c r="N1060" s="55"/>
      <c r="O1060" s="59" t="str">
        <f t="shared" si="16"/>
        <v>KEEP</v>
      </c>
    </row>
    <row r="1061" spans="1:15" x14ac:dyDescent="0.25">
      <c r="A1061" s="53">
        <v>42509.79346064815</v>
      </c>
      <c r="B1061" s="54" t="s">
        <v>1511</v>
      </c>
      <c r="C1061" s="54" t="s">
        <v>2262</v>
      </c>
      <c r="D1061" s="54" t="s">
        <v>1390</v>
      </c>
      <c r="E1061" s="54" t="s">
        <v>1438</v>
      </c>
      <c r="F1061" s="54">
        <v>0</v>
      </c>
      <c r="G1061" s="54">
        <v>53</v>
      </c>
      <c r="H1061" s="54">
        <v>156</v>
      </c>
      <c r="I1061" s="54" t="s">
        <v>1439</v>
      </c>
      <c r="J1061" s="54">
        <v>1</v>
      </c>
      <c r="K1061" s="55" t="s">
        <v>1393</v>
      </c>
      <c r="L1061" s="55" t="str">
        <f>VLOOKUP(C1061,'[28]Trips&amp;Operators'!$C$1:$E$9999,3,FALSE)</f>
        <v>COOLAHAN</v>
      </c>
      <c r="M1061" s="56" t="s">
        <v>1401</v>
      </c>
      <c r="N1061" s="55"/>
      <c r="O1061" s="59" t="str">
        <f t="shared" si="16"/>
        <v>KEEP</v>
      </c>
    </row>
    <row r="1062" spans="1:15" x14ac:dyDescent="0.25">
      <c r="A1062" s="53">
        <v>42509.807280092595</v>
      </c>
      <c r="B1062" s="54" t="s">
        <v>1548</v>
      </c>
      <c r="C1062" s="54" t="s">
        <v>2263</v>
      </c>
      <c r="D1062" s="54" t="s">
        <v>1390</v>
      </c>
      <c r="E1062" s="54" t="s">
        <v>1438</v>
      </c>
      <c r="F1062" s="54">
        <v>0</v>
      </c>
      <c r="G1062" s="54">
        <v>76</v>
      </c>
      <c r="H1062" s="54">
        <v>271</v>
      </c>
      <c r="I1062" s="54" t="s">
        <v>1439</v>
      </c>
      <c r="J1062" s="54">
        <v>1</v>
      </c>
      <c r="K1062" s="55" t="s">
        <v>1393</v>
      </c>
      <c r="L1062" s="55" t="str">
        <f>VLOOKUP(C1062,'[28]Trips&amp;Operators'!$C$1:$E$9999,3,FALSE)</f>
        <v>ADANE</v>
      </c>
      <c r="M1062" s="56" t="s">
        <v>1401</v>
      </c>
      <c r="N1062" s="55"/>
      <c r="O1062" s="59" t="str">
        <f t="shared" si="16"/>
        <v>KEEP</v>
      </c>
    </row>
    <row r="1063" spans="1:15" x14ac:dyDescent="0.25">
      <c r="A1063" s="53">
        <v>42509.816018518519</v>
      </c>
      <c r="B1063" s="54" t="s">
        <v>1785</v>
      </c>
      <c r="C1063" s="54" t="s">
        <v>2264</v>
      </c>
      <c r="D1063" s="54" t="s">
        <v>1390</v>
      </c>
      <c r="E1063" s="54" t="s">
        <v>1438</v>
      </c>
      <c r="F1063" s="54">
        <v>0</v>
      </c>
      <c r="G1063" s="54">
        <v>7</v>
      </c>
      <c r="H1063" s="54">
        <v>233332</v>
      </c>
      <c r="I1063" s="54" t="s">
        <v>1439</v>
      </c>
      <c r="J1063" s="54">
        <v>233491</v>
      </c>
      <c r="K1063" s="55" t="s">
        <v>1400</v>
      </c>
      <c r="L1063" s="55" t="str">
        <f>VLOOKUP(C1063,'[28]Trips&amp;Operators'!$C$1:$E$9999,3,FALSE)</f>
        <v>YORK</v>
      </c>
      <c r="M1063" s="56" t="s">
        <v>1401</v>
      </c>
      <c r="N1063" s="55"/>
      <c r="O1063" s="59" t="str">
        <f t="shared" si="16"/>
        <v>OMIT</v>
      </c>
    </row>
    <row r="1064" spans="1:15" x14ac:dyDescent="0.25">
      <c r="A1064" s="53">
        <v>42509.856030092589</v>
      </c>
      <c r="B1064" s="54" t="s">
        <v>1425</v>
      </c>
      <c r="C1064" s="54" t="s">
        <v>170</v>
      </c>
      <c r="D1064" s="54" t="s">
        <v>1390</v>
      </c>
      <c r="E1064" s="54" t="s">
        <v>1438</v>
      </c>
      <c r="F1064" s="54">
        <v>0</v>
      </c>
      <c r="G1064" s="54">
        <v>8</v>
      </c>
      <c r="H1064" s="54">
        <v>119</v>
      </c>
      <c r="I1064" s="54" t="s">
        <v>1439</v>
      </c>
      <c r="J1064" s="54">
        <v>1</v>
      </c>
      <c r="K1064" s="55" t="s">
        <v>1393</v>
      </c>
      <c r="L1064" s="55" t="str">
        <f>VLOOKUP(C1064,'[28]Trips&amp;Operators'!$C$1:$E$9999,3,FALSE)</f>
        <v>YORK</v>
      </c>
      <c r="M1064" s="56" t="s">
        <v>1401</v>
      </c>
      <c r="N1064" s="55"/>
      <c r="O1064" s="59" t="str">
        <f t="shared" si="16"/>
        <v>OMIT</v>
      </c>
    </row>
    <row r="1065" spans="1:15" x14ac:dyDescent="0.25">
      <c r="A1065" s="53">
        <v>42509.880949074075</v>
      </c>
      <c r="B1065" s="54" t="s">
        <v>1451</v>
      </c>
      <c r="C1065" s="54" t="s">
        <v>2265</v>
      </c>
      <c r="D1065" s="54" t="s">
        <v>1390</v>
      </c>
      <c r="E1065" s="54" t="s">
        <v>1438</v>
      </c>
      <c r="F1065" s="54">
        <v>0</v>
      </c>
      <c r="G1065" s="54">
        <v>7</v>
      </c>
      <c r="H1065" s="54">
        <v>233314</v>
      </c>
      <c r="I1065" s="54" t="s">
        <v>1439</v>
      </c>
      <c r="J1065" s="54">
        <v>233491</v>
      </c>
      <c r="K1065" s="55" t="s">
        <v>1400</v>
      </c>
      <c r="L1065" s="55" t="str">
        <f>VLOOKUP(C1065,'[28]Trips&amp;Operators'!$C$1:$E$9999,3,FALSE)</f>
        <v>NEWELL</v>
      </c>
      <c r="M1065" s="56" t="s">
        <v>1401</v>
      </c>
      <c r="N1065" s="55"/>
      <c r="O1065" s="59" t="str">
        <f t="shared" si="16"/>
        <v>OMIT</v>
      </c>
    </row>
    <row r="1066" spans="1:15" x14ac:dyDescent="0.25">
      <c r="A1066" s="53">
        <v>42509.881354166668</v>
      </c>
      <c r="B1066" s="54" t="s">
        <v>1548</v>
      </c>
      <c r="C1066" s="54" t="s">
        <v>2266</v>
      </c>
      <c r="D1066" s="54" t="s">
        <v>1390</v>
      </c>
      <c r="E1066" s="54" t="s">
        <v>1438</v>
      </c>
      <c r="F1066" s="54">
        <v>0</v>
      </c>
      <c r="G1066" s="54">
        <v>9</v>
      </c>
      <c r="H1066" s="54">
        <v>462</v>
      </c>
      <c r="I1066" s="54" t="s">
        <v>1439</v>
      </c>
      <c r="J1066" s="54">
        <v>1</v>
      </c>
      <c r="K1066" s="55" t="s">
        <v>1393</v>
      </c>
      <c r="L1066" s="55" t="str">
        <f>VLOOKUP(C1066,'[28]Trips&amp;Operators'!$C$1:$E$9999,3,FALSE)</f>
        <v>ADANE</v>
      </c>
      <c r="M1066" s="56" t="s">
        <v>1401</v>
      </c>
      <c r="N1066" s="55"/>
      <c r="O1066" s="59" t="str">
        <f t="shared" si="16"/>
        <v>OMIT</v>
      </c>
    </row>
    <row r="1067" spans="1:15" x14ac:dyDescent="0.25">
      <c r="A1067" s="53">
        <v>42509.924421296295</v>
      </c>
      <c r="B1067" s="54" t="s">
        <v>1413</v>
      </c>
      <c r="C1067" s="54" t="s">
        <v>2267</v>
      </c>
      <c r="D1067" s="54" t="s">
        <v>1390</v>
      </c>
      <c r="E1067" s="54" t="s">
        <v>1438</v>
      </c>
      <c r="F1067" s="54">
        <v>0</v>
      </c>
      <c r="G1067" s="54">
        <v>5</v>
      </c>
      <c r="H1067" s="54">
        <v>123</v>
      </c>
      <c r="I1067" s="54" t="s">
        <v>1439</v>
      </c>
      <c r="J1067" s="54">
        <v>1</v>
      </c>
      <c r="K1067" s="55" t="s">
        <v>1393</v>
      </c>
      <c r="L1067" s="55" t="str">
        <f>VLOOKUP(C1067,'[28]Trips&amp;Operators'!$C$1:$E$9999,3,FALSE)</f>
        <v>NEWELL</v>
      </c>
      <c r="M1067" s="56" t="s">
        <v>1401</v>
      </c>
      <c r="N1067" s="55"/>
      <c r="O1067" s="59" t="str">
        <f t="shared" si="16"/>
        <v>OMIT</v>
      </c>
    </row>
    <row r="1068" spans="1:15" x14ac:dyDescent="0.25">
      <c r="A1068" s="53">
        <v>42509.962939814817</v>
      </c>
      <c r="B1068" s="54" t="s">
        <v>1451</v>
      </c>
      <c r="C1068" s="54" t="s">
        <v>2268</v>
      </c>
      <c r="D1068" s="54" t="s">
        <v>1390</v>
      </c>
      <c r="E1068" s="54" t="s">
        <v>1438</v>
      </c>
      <c r="F1068" s="54">
        <v>0</v>
      </c>
      <c r="G1068" s="54">
        <v>9</v>
      </c>
      <c r="H1068" s="54">
        <v>233324</v>
      </c>
      <c r="I1068" s="54" t="s">
        <v>1439</v>
      </c>
      <c r="J1068" s="54">
        <v>233491</v>
      </c>
      <c r="K1068" s="55" t="s">
        <v>1400</v>
      </c>
      <c r="L1068" s="55" t="str">
        <f>VLOOKUP(C1068,'[28]Trips&amp;Operators'!$C$1:$E$9999,3,FALSE)</f>
        <v>NEWELL</v>
      </c>
      <c r="M1068" s="56" t="s">
        <v>1401</v>
      </c>
      <c r="N1068" s="55"/>
      <c r="O1068" s="59" t="str">
        <f t="shared" si="16"/>
        <v>OMIT</v>
      </c>
    </row>
    <row r="1069" spans="1:15" x14ac:dyDescent="0.25">
      <c r="A1069" s="53">
        <v>42509.982835648145</v>
      </c>
      <c r="B1069" s="54" t="s">
        <v>1396</v>
      </c>
      <c r="C1069" s="54" t="s">
        <v>2269</v>
      </c>
      <c r="D1069" s="54" t="s">
        <v>1390</v>
      </c>
      <c r="E1069" s="54" t="s">
        <v>1438</v>
      </c>
      <c r="F1069" s="54">
        <v>0</v>
      </c>
      <c r="G1069" s="54">
        <v>6</v>
      </c>
      <c r="H1069" s="54">
        <v>233328</v>
      </c>
      <c r="I1069" s="54" t="s">
        <v>1439</v>
      </c>
      <c r="J1069" s="54">
        <v>233491</v>
      </c>
      <c r="K1069" s="55" t="s">
        <v>1400</v>
      </c>
      <c r="L1069" s="55" t="str">
        <f>VLOOKUP(C1069,'[28]Trips&amp;Operators'!$C$1:$E$9999,3,FALSE)</f>
        <v>YORK</v>
      </c>
      <c r="M1069" s="56" t="s">
        <v>1401</v>
      </c>
      <c r="N1069" s="55"/>
      <c r="O1069" s="59" t="str">
        <f t="shared" si="16"/>
        <v>OMIT</v>
      </c>
    </row>
    <row r="1070" spans="1:15" x14ac:dyDescent="0.25">
      <c r="A1070" s="53">
        <v>42510.004363425927</v>
      </c>
      <c r="B1070" s="54" t="s">
        <v>1552</v>
      </c>
      <c r="C1070" s="54" t="s">
        <v>2270</v>
      </c>
      <c r="D1070" s="54" t="s">
        <v>1390</v>
      </c>
      <c r="E1070" s="54" t="s">
        <v>1438</v>
      </c>
      <c r="F1070" s="54">
        <v>0</v>
      </c>
      <c r="G1070" s="54">
        <v>5</v>
      </c>
      <c r="H1070" s="54">
        <v>233320</v>
      </c>
      <c r="I1070" s="54" t="s">
        <v>1439</v>
      </c>
      <c r="J1070" s="54">
        <v>233491</v>
      </c>
      <c r="K1070" s="55" t="s">
        <v>1400</v>
      </c>
      <c r="L1070" s="55" t="str">
        <f>VLOOKUP(C1070,'[28]Trips&amp;Operators'!$C$1:$E$9999,3,FALSE)</f>
        <v>ADANE</v>
      </c>
      <c r="M1070" s="56" t="s">
        <v>1401</v>
      </c>
      <c r="N1070" s="55"/>
      <c r="O1070" s="59" t="str">
        <f t="shared" si="16"/>
        <v>OMIT</v>
      </c>
    </row>
    <row r="1071" spans="1:15" x14ac:dyDescent="0.25">
      <c r="A1071" s="53">
        <v>42510.024918981479</v>
      </c>
      <c r="B1071" s="54" t="s">
        <v>1453</v>
      </c>
      <c r="C1071" s="54" t="s">
        <v>2271</v>
      </c>
      <c r="D1071" s="54" t="s">
        <v>1390</v>
      </c>
      <c r="E1071" s="54" t="s">
        <v>1438</v>
      </c>
      <c r="F1071" s="54">
        <v>0</v>
      </c>
      <c r="G1071" s="54">
        <v>8</v>
      </c>
      <c r="H1071" s="54">
        <v>118</v>
      </c>
      <c r="I1071" s="54" t="s">
        <v>1439</v>
      </c>
      <c r="J1071" s="54">
        <v>1</v>
      </c>
      <c r="K1071" s="55" t="s">
        <v>1393</v>
      </c>
      <c r="L1071" s="55" t="str">
        <f>VLOOKUP(C1071,'[28]Trips&amp;Operators'!$C$1:$E$9999,3,FALSE)</f>
        <v>YORK</v>
      </c>
      <c r="M1071" s="56" t="s">
        <v>1401</v>
      </c>
      <c r="N1071" s="55"/>
      <c r="O1071" s="59" t="str">
        <f t="shared" si="16"/>
        <v>OMIT</v>
      </c>
    </row>
    <row r="1072" spans="1:15" x14ac:dyDescent="0.25">
      <c r="A1072" s="53">
        <v>42510.297430555554</v>
      </c>
      <c r="B1072" s="54" t="s">
        <v>1498</v>
      </c>
      <c r="C1072" s="54" t="s">
        <v>252</v>
      </c>
      <c r="D1072" s="54" t="s">
        <v>1390</v>
      </c>
      <c r="E1072" s="54" t="s">
        <v>1391</v>
      </c>
      <c r="F1072" s="54">
        <v>790</v>
      </c>
      <c r="G1072" s="54">
        <v>208</v>
      </c>
      <c r="H1072" s="54">
        <v>27819</v>
      </c>
      <c r="I1072" s="54" t="s">
        <v>1392</v>
      </c>
      <c r="J1072" s="54">
        <v>68497</v>
      </c>
      <c r="K1072" s="55" t="s">
        <v>1393</v>
      </c>
      <c r="L1072" s="55" t="str">
        <f>VLOOKUP(C1072,'[29]Trips&amp;Operators'!$C$1:$E$9999,3,FALSE)</f>
        <v>STARKS</v>
      </c>
      <c r="M1072" s="56" t="s">
        <v>1394</v>
      </c>
      <c r="N1072" s="55" t="s">
        <v>2146</v>
      </c>
      <c r="O1072" s="59" t="str">
        <f t="shared" si="16"/>
        <v>KEEP</v>
      </c>
    </row>
    <row r="1073" spans="1:15" x14ac:dyDescent="0.25">
      <c r="A1073" s="53">
        <v>42510.463819444441</v>
      </c>
      <c r="B1073" s="54" t="s">
        <v>1500</v>
      </c>
      <c r="C1073" s="54" t="s">
        <v>2272</v>
      </c>
      <c r="D1073" s="54" t="s">
        <v>1390</v>
      </c>
      <c r="E1073" s="54" t="s">
        <v>1398</v>
      </c>
      <c r="F1073" s="54">
        <v>550</v>
      </c>
      <c r="G1073" s="54">
        <v>719</v>
      </c>
      <c r="H1073" s="54">
        <v>45122</v>
      </c>
      <c r="I1073" s="54" t="s">
        <v>1399</v>
      </c>
      <c r="J1073" s="54">
        <v>42961</v>
      </c>
      <c r="K1073" s="55" t="s">
        <v>1393</v>
      </c>
      <c r="L1073" s="55" t="str">
        <f>VLOOKUP(C1073,'[29]Trips&amp;Operators'!$C$1:$E$9999,3,FALSE)</f>
        <v>STARKS</v>
      </c>
      <c r="M1073" s="56" t="s">
        <v>1401</v>
      </c>
      <c r="N1073" s="55" t="s">
        <v>1402</v>
      </c>
      <c r="O1073" s="59" t="str">
        <f t="shared" si="16"/>
        <v>KEEP</v>
      </c>
    </row>
    <row r="1074" spans="1:15" x14ac:dyDescent="0.25">
      <c r="A1074" s="53">
        <v>42510.708587962959</v>
      </c>
      <c r="B1074" s="54" t="s">
        <v>1413</v>
      </c>
      <c r="C1074" s="54" t="s">
        <v>2273</v>
      </c>
      <c r="D1074" s="54" t="s">
        <v>1390</v>
      </c>
      <c r="E1074" s="54" t="s">
        <v>1398</v>
      </c>
      <c r="F1074" s="54">
        <v>0</v>
      </c>
      <c r="G1074" s="54">
        <v>53</v>
      </c>
      <c r="H1074" s="54">
        <v>31103</v>
      </c>
      <c r="I1074" s="54" t="s">
        <v>1399</v>
      </c>
      <c r="J1074" s="54">
        <v>30970</v>
      </c>
      <c r="K1074" s="55" t="s">
        <v>1393</v>
      </c>
      <c r="L1074" s="55" t="str">
        <f>VLOOKUP(C1074,'[29]Trips&amp;Operators'!$C$1:$E$9999,3,FALSE)</f>
        <v>LOCKLEAR</v>
      </c>
      <c r="M1074" s="56" t="s">
        <v>1401</v>
      </c>
      <c r="N1074" s="55" t="s">
        <v>2148</v>
      </c>
      <c r="O1074" s="59" t="str">
        <f t="shared" si="16"/>
        <v>KEEP</v>
      </c>
    </row>
    <row r="1075" spans="1:15" x14ac:dyDescent="0.25">
      <c r="A1075" s="53">
        <v>42510.905636574076</v>
      </c>
      <c r="B1075" s="54" t="s">
        <v>1389</v>
      </c>
      <c r="C1075" s="54" t="s">
        <v>2274</v>
      </c>
      <c r="D1075" s="54" t="s">
        <v>1390</v>
      </c>
      <c r="E1075" s="54" t="s">
        <v>1398</v>
      </c>
      <c r="F1075" s="54">
        <v>0</v>
      </c>
      <c r="G1075" s="54">
        <v>211</v>
      </c>
      <c r="H1075" s="54">
        <v>110095</v>
      </c>
      <c r="I1075" s="54" t="s">
        <v>1399</v>
      </c>
      <c r="J1075" s="54">
        <v>109135</v>
      </c>
      <c r="K1075" s="55" t="s">
        <v>1393</v>
      </c>
      <c r="L1075" s="55" t="str">
        <f>VLOOKUP(C1075,'[29]Trips&amp;Operators'!$C$1:$E$9999,3,FALSE)</f>
        <v>GRASTON</v>
      </c>
      <c r="M1075" s="56" t="s">
        <v>1401</v>
      </c>
      <c r="N1075" s="55" t="s">
        <v>2148</v>
      </c>
      <c r="O1075" s="59" t="str">
        <f t="shared" si="16"/>
        <v>KEEP</v>
      </c>
    </row>
    <row r="1076" spans="1:15" x14ac:dyDescent="0.25">
      <c r="A1076" s="53">
        <v>42510.950844907406</v>
      </c>
      <c r="B1076" s="54" t="s">
        <v>1411</v>
      </c>
      <c r="C1076" s="54" t="s">
        <v>2275</v>
      </c>
      <c r="D1076" s="54" t="s">
        <v>1390</v>
      </c>
      <c r="E1076" s="54" t="s">
        <v>1398</v>
      </c>
      <c r="F1076" s="54">
        <v>0</v>
      </c>
      <c r="G1076" s="54">
        <v>164</v>
      </c>
      <c r="H1076" s="54">
        <v>110180</v>
      </c>
      <c r="I1076" s="54" t="s">
        <v>1399</v>
      </c>
      <c r="J1076" s="54">
        <v>109135</v>
      </c>
      <c r="K1076" s="55" t="s">
        <v>1393</v>
      </c>
      <c r="L1076" s="55" t="str">
        <f>VLOOKUP(C1076,'[29]Trips&amp;Operators'!$C$1:$E$9999,3,FALSE)</f>
        <v>ADANE</v>
      </c>
      <c r="M1076" s="56" t="s">
        <v>1401</v>
      </c>
      <c r="N1076" s="55" t="s">
        <v>2148</v>
      </c>
      <c r="O1076" s="59" t="str">
        <f t="shared" si="16"/>
        <v>KEEP</v>
      </c>
    </row>
    <row r="1077" spans="1:15" x14ac:dyDescent="0.25">
      <c r="A1077" s="53">
        <v>42510.97997685185</v>
      </c>
      <c r="B1077" s="54" t="s">
        <v>1453</v>
      </c>
      <c r="C1077" s="54" t="s">
        <v>2276</v>
      </c>
      <c r="D1077" s="54" t="s">
        <v>1390</v>
      </c>
      <c r="E1077" s="54" t="s">
        <v>1398</v>
      </c>
      <c r="F1077" s="54">
        <v>0</v>
      </c>
      <c r="G1077" s="54">
        <v>161</v>
      </c>
      <c r="H1077" s="54">
        <v>31527</v>
      </c>
      <c r="I1077" s="54" t="s">
        <v>1399</v>
      </c>
      <c r="J1077" s="54">
        <v>30970</v>
      </c>
      <c r="K1077" s="55" t="s">
        <v>1393</v>
      </c>
      <c r="L1077" s="55" t="str">
        <f>VLOOKUP(C1077,'[29]Trips&amp;Operators'!$C$1:$E$9999,3,FALSE)</f>
        <v>BUTLER</v>
      </c>
      <c r="M1077" s="56" t="s">
        <v>1401</v>
      </c>
      <c r="N1077" s="55" t="s">
        <v>2148</v>
      </c>
      <c r="O1077" s="59" t="str">
        <f t="shared" si="16"/>
        <v>KEEP</v>
      </c>
    </row>
    <row r="1078" spans="1:15" x14ac:dyDescent="0.25">
      <c r="A1078" s="53">
        <v>42510.341678240744</v>
      </c>
      <c r="B1078" s="54" t="s">
        <v>1476</v>
      </c>
      <c r="C1078" s="54" t="s">
        <v>2277</v>
      </c>
      <c r="D1078" s="54" t="s">
        <v>1390</v>
      </c>
      <c r="E1078" s="54" t="s">
        <v>1405</v>
      </c>
      <c r="F1078" s="54">
        <v>200</v>
      </c>
      <c r="G1078" s="54">
        <v>240</v>
      </c>
      <c r="H1078" s="54">
        <v>30962</v>
      </c>
      <c r="I1078" s="54" t="s">
        <v>1392</v>
      </c>
      <c r="J1078" s="54">
        <v>30562</v>
      </c>
      <c r="K1078" s="55" t="s">
        <v>1393</v>
      </c>
      <c r="L1078" s="55" t="str">
        <f>VLOOKUP(C1078,'[29]Trips&amp;Operators'!$C$1:$E$9999,3,FALSE)</f>
        <v>STRICKLAND</v>
      </c>
      <c r="M1078" s="56" t="s">
        <v>1401</v>
      </c>
      <c r="N1078" s="55"/>
      <c r="O1078" s="59" t="str">
        <f t="shared" si="16"/>
        <v>KEEP</v>
      </c>
    </row>
    <row r="1079" spans="1:15" x14ac:dyDescent="0.25">
      <c r="A1079" s="53">
        <v>42510.380659722221</v>
      </c>
      <c r="B1079" s="54" t="s">
        <v>1480</v>
      </c>
      <c r="C1079" s="54" t="s">
        <v>2278</v>
      </c>
      <c r="D1079" s="54" t="s">
        <v>1390</v>
      </c>
      <c r="E1079" s="54" t="s">
        <v>1405</v>
      </c>
      <c r="F1079" s="54">
        <v>350</v>
      </c>
      <c r="G1079" s="54">
        <v>358</v>
      </c>
      <c r="H1079" s="54">
        <v>224575</v>
      </c>
      <c r="I1079" s="54" t="s">
        <v>1392</v>
      </c>
      <c r="J1079" s="54">
        <v>224578</v>
      </c>
      <c r="K1079" s="55" t="s">
        <v>1400</v>
      </c>
      <c r="L1079" s="55" t="str">
        <f>VLOOKUP(C1079,'[29]Trips&amp;Operators'!$C$1:$E$9999,3,FALSE)</f>
        <v>STRICKLAND</v>
      </c>
      <c r="M1079" s="56" t="s">
        <v>1401</v>
      </c>
      <c r="N1079" s="55"/>
      <c r="O1079" s="59" t="str">
        <f t="shared" si="16"/>
        <v>KEEP</v>
      </c>
    </row>
    <row r="1080" spans="1:15" x14ac:dyDescent="0.25">
      <c r="A1080" s="53">
        <v>42510.407592592594</v>
      </c>
      <c r="B1080" s="54" t="s">
        <v>1500</v>
      </c>
      <c r="C1080" s="54" t="s">
        <v>2272</v>
      </c>
      <c r="D1080" s="54" t="s">
        <v>1407</v>
      </c>
      <c r="E1080" s="54" t="s">
        <v>1405</v>
      </c>
      <c r="F1080" s="54">
        <v>150</v>
      </c>
      <c r="G1080" s="54">
        <v>203</v>
      </c>
      <c r="H1080" s="54">
        <v>3231</v>
      </c>
      <c r="I1080" s="54" t="s">
        <v>1392</v>
      </c>
      <c r="J1080" s="54">
        <v>0</v>
      </c>
      <c r="K1080" s="55" t="s">
        <v>1400</v>
      </c>
      <c r="L1080" s="55" t="str">
        <f>VLOOKUP(C1080,'[29]Trips&amp;Operators'!$C$1:$E$9999,3,FALSE)</f>
        <v>STARKS</v>
      </c>
      <c r="M1080" s="56" t="s">
        <v>1401</v>
      </c>
      <c r="N1080" s="55"/>
      <c r="O1080" s="59" t="str">
        <f t="shared" si="16"/>
        <v>KEEP</v>
      </c>
    </row>
    <row r="1081" spans="1:15" x14ac:dyDescent="0.25">
      <c r="A1081" s="53">
        <v>42510.408229166664</v>
      </c>
      <c r="B1081" s="54" t="s">
        <v>1500</v>
      </c>
      <c r="C1081" s="54" t="s">
        <v>2272</v>
      </c>
      <c r="D1081" s="54" t="s">
        <v>1407</v>
      </c>
      <c r="E1081" s="54" t="s">
        <v>1405</v>
      </c>
      <c r="F1081" s="54">
        <v>150</v>
      </c>
      <c r="G1081" s="54">
        <v>209</v>
      </c>
      <c r="H1081" s="54">
        <v>3941</v>
      </c>
      <c r="I1081" s="54" t="s">
        <v>1392</v>
      </c>
      <c r="J1081" s="54">
        <v>0</v>
      </c>
      <c r="K1081" s="55" t="s">
        <v>1400</v>
      </c>
      <c r="L1081" s="55" t="str">
        <f>VLOOKUP(C1081,'[29]Trips&amp;Operators'!$C$1:$E$9999,3,FALSE)</f>
        <v>STARKS</v>
      </c>
      <c r="M1081" s="56" t="s">
        <v>1401</v>
      </c>
      <c r="N1081" s="55"/>
      <c r="O1081" s="59" t="str">
        <f t="shared" si="16"/>
        <v>KEEP</v>
      </c>
    </row>
    <row r="1082" spans="1:15" x14ac:dyDescent="0.25">
      <c r="A1082" s="53">
        <v>42510.446180555555</v>
      </c>
      <c r="B1082" s="54" t="s">
        <v>1498</v>
      </c>
      <c r="C1082" s="54" t="s">
        <v>2279</v>
      </c>
      <c r="D1082" s="54" t="s">
        <v>1407</v>
      </c>
      <c r="E1082" s="54" t="s">
        <v>1405</v>
      </c>
      <c r="F1082" s="54">
        <v>350</v>
      </c>
      <c r="G1082" s="54">
        <v>402</v>
      </c>
      <c r="H1082" s="54">
        <v>229735</v>
      </c>
      <c r="I1082" s="54" t="s">
        <v>1392</v>
      </c>
      <c r="J1082" s="54">
        <v>232107</v>
      </c>
      <c r="K1082" s="55" t="s">
        <v>1393</v>
      </c>
      <c r="L1082" s="55" t="str">
        <f>VLOOKUP(C1082,'[29]Trips&amp;Operators'!$C$1:$E$9999,3,FALSE)</f>
        <v>STARKS</v>
      </c>
      <c r="M1082" s="56" t="s">
        <v>1401</v>
      </c>
      <c r="N1082" s="55"/>
      <c r="O1082" s="59" t="str">
        <f t="shared" si="16"/>
        <v>KEEP</v>
      </c>
    </row>
    <row r="1083" spans="1:15" x14ac:dyDescent="0.25">
      <c r="A1083" s="53">
        <v>42510.446192129632</v>
      </c>
      <c r="B1083" s="54" t="s">
        <v>1500</v>
      </c>
      <c r="C1083" s="54" t="s">
        <v>2272</v>
      </c>
      <c r="D1083" s="54" t="s">
        <v>1407</v>
      </c>
      <c r="E1083" s="54" t="s">
        <v>1405</v>
      </c>
      <c r="F1083" s="54">
        <v>350</v>
      </c>
      <c r="G1083" s="54">
        <v>400</v>
      </c>
      <c r="H1083" s="54">
        <v>229648</v>
      </c>
      <c r="I1083" s="54" t="s">
        <v>1392</v>
      </c>
      <c r="J1083" s="54">
        <v>232107</v>
      </c>
      <c r="K1083" s="55" t="s">
        <v>1393</v>
      </c>
      <c r="L1083" s="55" t="str">
        <f>VLOOKUP(C1083,'[29]Trips&amp;Operators'!$C$1:$E$9999,3,FALSE)</f>
        <v>STARKS</v>
      </c>
      <c r="M1083" s="56" t="s">
        <v>1401</v>
      </c>
      <c r="N1083" s="55"/>
      <c r="O1083" s="59" t="str">
        <f t="shared" si="16"/>
        <v>KEEP</v>
      </c>
    </row>
    <row r="1084" spans="1:15" x14ac:dyDescent="0.25">
      <c r="A1084" s="53">
        <v>42510.477824074071</v>
      </c>
      <c r="B1084" s="54" t="s">
        <v>1411</v>
      </c>
      <c r="C1084" s="54" t="s">
        <v>2280</v>
      </c>
      <c r="D1084" s="54" t="s">
        <v>1390</v>
      </c>
      <c r="E1084" s="54" t="s">
        <v>1405</v>
      </c>
      <c r="F1084" s="54">
        <v>150</v>
      </c>
      <c r="G1084" s="54">
        <v>174</v>
      </c>
      <c r="H1084" s="54">
        <v>229124</v>
      </c>
      <c r="I1084" s="54" t="s">
        <v>1392</v>
      </c>
      <c r="J1084" s="54">
        <v>229055</v>
      </c>
      <c r="K1084" s="55" t="s">
        <v>1393</v>
      </c>
      <c r="L1084" s="55" t="str">
        <f>VLOOKUP(C1084,'[29]Trips&amp;Operators'!$C$1:$E$9999,3,FALSE)</f>
        <v>STRICKLAND</v>
      </c>
      <c r="M1084" s="56" t="s">
        <v>1401</v>
      </c>
      <c r="N1084" s="55"/>
      <c r="O1084" s="59" t="str">
        <f t="shared" si="16"/>
        <v>KEEP</v>
      </c>
    </row>
    <row r="1085" spans="1:15" x14ac:dyDescent="0.25">
      <c r="A1085" s="53">
        <v>42510.504178240742</v>
      </c>
      <c r="B1085" s="54" t="s">
        <v>1480</v>
      </c>
      <c r="C1085" s="54" t="s">
        <v>2281</v>
      </c>
      <c r="D1085" s="54" t="s">
        <v>1390</v>
      </c>
      <c r="E1085" s="54" t="s">
        <v>1405</v>
      </c>
      <c r="F1085" s="54">
        <v>300</v>
      </c>
      <c r="G1085" s="54">
        <v>237</v>
      </c>
      <c r="H1085" s="54">
        <v>19667</v>
      </c>
      <c r="I1085" s="54" t="s">
        <v>1392</v>
      </c>
      <c r="J1085" s="54">
        <v>20338</v>
      </c>
      <c r="K1085" s="55" t="s">
        <v>1400</v>
      </c>
      <c r="L1085" s="55" t="str">
        <f>VLOOKUP(C1085,'[29]Trips&amp;Operators'!$C$1:$E$9999,3,FALSE)</f>
        <v>CHANDLER</v>
      </c>
      <c r="M1085" s="56" t="s">
        <v>1401</v>
      </c>
      <c r="N1085" s="55"/>
      <c r="O1085" s="59" t="str">
        <f t="shared" si="16"/>
        <v>KEEP</v>
      </c>
    </row>
    <row r="1086" spans="1:15" x14ac:dyDescent="0.25">
      <c r="A1086" s="53">
        <v>42510.513935185183</v>
      </c>
      <c r="B1086" s="54" t="s">
        <v>1451</v>
      </c>
      <c r="C1086" s="54" t="s">
        <v>2282</v>
      </c>
      <c r="D1086" s="54" t="s">
        <v>1390</v>
      </c>
      <c r="E1086" s="54" t="s">
        <v>1405</v>
      </c>
      <c r="F1086" s="54">
        <v>150</v>
      </c>
      <c r="G1086" s="54">
        <v>139</v>
      </c>
      <c r="H1086" s="54">
        <v>231564</v>
      </c>
      <c r="I1086" s="54" t="s">
        <v>1392</v>
      </c>
      <c r="J1086" s="54">
        <v>232107</v>
      </c>
      <c r="K1086" s="55" t="s">
        <v>1400</v>
      </c>
      <c r="L1086" s="55" t="str">
        <f>VLOOKUP(C1086,'[29]Trips&amp;Operators'!$C$1:$E$9999,3,FALSE)</f>
        <v>LOCKLEAR</v>
      </c>
      <c r="M1086" s="56" t="s">
        <v>1401</v>
      </c>
      <c r="N1086" s="55"/>
      <c r="O1086" s="59" t="str">
        <f t="shared" si="16"/>
        <v>KEEP</v>
      </c>
    </row>
    <row r="1087" spans="1:15" x14ac:dyDescent="0.25">
      <c r="A1087" s="53">
        <v>42510.537083333336</v>
      </c>
      <c r="B1087" s="54" t="s">
        <v>1428</v>
      </c>
      <c r="C1087" s="54" t="s">
        <v>2283</v>
      </c>
      <c r="D1087" s="54" t="s">
        <v>1390</v>
      </c>
      <c r="E1087" s="54" t="s">
        <v>1405</v>
      </c>
      <c r="F1087" s="54">
        <v>150</v>
      </c>
      <c r="G1087" s="54">
        <v>138</v>
      </c>
      <c r="H1087" s="54">
        <v>231396</v>
      </c>
      <c r="I1087" s="54" t="s">
        <v>1392</v>
      </c>
      <c r="J1087" s="54">
        <v>232107</v>
      </c>
      <c r="K1087" s="55" t="s">
        <v>1400</v>
      </c>
      <c r="L1087" s="55" t="str">
        <f>VLOOKUP(C1087,'[29]Trips&amp;Operators'!$C$1:$E$9999,3,FALSE)</f>
        <v>STEWART</v>
      </c>
      <c r="M1087" s="56" t="s">
        <v>1401</v>
      </c>
      <c r="N1087" s="55"/>
      <c r="O1087" s="59" t="str">
        <f t="shared" si="16"/>
        <v>KEEP</v>
      </c>
    </row>
    <row r="1088" spans="1:15" x14ac:dyDescent="0.25">
      <c r="A1088" s="53">
        <v>42510.551307870373</v>
      </c>
      <c r="B1088" s="54" t="s">
        <v>1411</v>
      </c>
      <c r="C1088" s="54" t="s">
        <v>2284</v>
      </c>
      <c r="D1088" s="54" t="s">
        <v>1407</v>
      </c>
      <c r="E1088" s="54" t="s">
        <v>1405</v>
      </c>
      <c r="F1088" s="54">
        <v>350</v>
      </c>
      <c r="G1088" s="54">
        <v>400</v>
      </c>
      <c r="H1088" s="54">
        <v>224634</v>
      </c>
      <c r="I1088" s="54" t="s">
        <v>1392</v>
      </c>
      <c r="J1088" s="54">
        <v>232107</v>
      </c>
      <c r="K1088" s="55" t="s">
        <v>1393</v>
      </c>
      <c r="L1088" s="55" t="str">
        <f>VLOOKUP(C1088,'[29]Trips&amp;Operators'!$C$1:$E$9999,3,FALSE)</f>
        <v>STEWART</v>
      </c>
      <c r="M1088" s="56" t="s">
        <v>1401</v>
      </c>
      <c r="N1088" s="55"/>
      <c r="O1088" s="59" t="str">
        <f t="shared" si="16"/>
        <v>KEEP</v>
      </c>
    </row>
    <row r="1089" spans="1:15" x14ac:dyDescent="0.25">
      <c r="A1089" s="53">
        <v>42510.578553240739</v>
      </c>
      <c r="B1089" s="54" t="s">
        <v>1451</v>
      </c>
      <c r="C1089" s="54" t="s">
        <v>2285</v>
      </c>
      <c r="D1089" s="54" t="s">
        <v>1390</v>
      </c>
      <c r="E1089" s="54" t="s">
        <v>1405</v>
      </c>
      <c r="F1089" s="54">
        <v>200</v>
      </c>
      <c r="G1089" s="54">
        <v>149</v>
      </c>
      <c r="H1089" s="54">
        <v>27128</v>
      </c>
      <c r="I1089" s="54" t="s">
        <v>1392</v>
      </c>
      <c r="J1089" s="54">
        <v>27333</v>
      </c>
      <c r="K1089" s="55" t="s">
        <v>1400</v>
      </c>
      <c r="L1089" s="55" t="str">
        <f>VLOOKUP(C1089,'[29]Trips&amp;Operators'!$C$1:$E$9999,3,FALSE)</f>
        <v>LOCKLEAR</v>
      </c>
      <c r="M1089" s="56" t="s">
        <v>1401</v>
      </c>
      <c r="N1089" s="55"/>
      <c r="O1089" s="59" t="str">
        <f t="shared" si="16"/>
        <v>KEEP</v>
      </c>
    </row>
    <row r="1090" spans="1:15" x14ac:dyDescent="0.25">
      <c r="A1090" s="53">
        <v>42510.597962962966</v>
      </c>
      <c r="B1090" s="54" t="s">
        <v>1428</v>
      </c>
      <c r="C1090" s="54" t="s">
        <v>2286</v>
      </c>
      <c r="D1090" s="54" t="s">
        <v>1407</v>
      </c>
      <c r="E1090" s="54" t="s">
        <v>1405</v>
      </c>
      <c r="F1090" s="54">
        <v>200</v>
      </c>
      <c r="G1090" s="54">
        <v>260</v>
      </c>
      <c r="H1090" s="54">
        <v>5389</v>
      </c>
      <c r="I1090" s="54" t="s">
        <v>1392</v>
      </c>
      <c r="J1090" s="54">
        <v>4677</v>
      </c>
      <c r="K1090" s="55" t="s">
        <v>1400</v>
      </c>
      <c r="L1090" s="55" t="str">
        <f>VLOOKUP(C1090,'[29]Trips&amp;Operators'!$C$1:$E$9999,3,FALSE)</f>
        <v>STEWART</v>
      </c>
      <c r="M1090" s="56" t="s">
        <v>1401</v>
      </c>
      <c r="N1090" s="55"/>
      <c r="O1090" s="59" t="str">
        <f t="shared" si="16"/>
        <v>KEEP</v>
      </c>
    </row>
    <row r="1091" spans="1:15" x14ac:dyDescent="0.25">
      <c r="A1091" s="53">
        <v>42510.669351851851</v>
      </c>
      <c r="B1091" s="54" t="s">
        <v>1451</v>
      </c>
      <c r="C1091" s="54" t="s">
        <v>2287</v>
      </c>
      <c r="D1091" s="54" t="s">
        <v>1390</v>
      </c>
      <c r="E1091" s="54" t="s">
        <v>1405</v>
      </c>
      <c r="F1091" s="54">
        <v>150</v>
      </c>
      <c r="G1091" s="54">
        <v>253</v>
      </c>
      <c r="H1091" s="54">
        <v>229692</v>
      </c>
      <c r="I1091" s="54" t="s">
        <v>1392</v>
      </c>
      <c r="J1091" s="54">
        <v>230436</v>
      </c>
      <c r="K1091" s="55" t="s">
        <v>1400</v>
      </c>
      <c r="L1091" s="55" t="str">
        <f>VLOOKUP(C1091,'[29]Trips&amp;Operators'!$C$1:$E$9999,3,FALSE)</f>
        <v>LOCKLEAR</v>
      </c>
      <c r="M1091" s="56" t="s">
        <v>1401</v>
      </c>
      <c r="N1091" s="55"/>
      <c r="O1091" s="59" t="str">
        <f t="shared" ref="O1091:O1154" si="17">IF(AND(E1091="TRACK WARRANT AUTHORITY",G1091&lt;10),"OMIT","KEEP")</f>
        <v>KEEP</v>
      </c>
    </row>
    <row r="1092" spans="1:15" x14ac:dyDescent="0.25">
      <c r="A1092" s="53">
        <v>42510.692789351851</v>
      </c>
      <c r="B1092" s="54" t="s">
        <v>1413</v>
      </c>
      <c r="C1092" s="54" t="s">
        <v>2273</v>
      </c>
      <c r="D1092" s="54" t="s">
        <v>1390</v>
      </c>
      <c r="E1092" s="54" t="s">
        <v>1405</v>
      </c>
      <c r="F1092" s="54">
        <v>450</v>
      </c>
      <c r="G1092" s="54">
        <v>442</v>
      </c>
      <c r="H1092" s="54">
        <v>191638</v>
      </c>
      <c r="I1092" s="54" t="s">
        <v>1392</v>
      </c>
      <c r="J1092" s="54">
        <v>191108</v>
      </c>
      <c r="K1092" s="55" t="s">
        <v>1393</v>
      </c>
      <c r="L1092" s="55" t="str">
        <f>VLOOKUP(C1092,'[29]Trips&amp;Operators'!$C$1:$E$9999,3,FALSE)</f>
        <v>LOCKLEAR</v>
      </c>
      <c r="M1092" s="56" t="s">
        <v>1401</v>
      </c>
      <c r="N1092" s="55"/>
      <c r="O1092" s="59" t="str">
        <f t="shared" si="17"/>
        <v>KEEP</v>
      </c>
    </row>
    <row r="1093" spans="1:15" x14ac:dyDescent="0.25">
      <c r="A1093" s="53">
        <v>42510.749143518522</v>
      </c>
      <c r="B1093" s="54" t="s">
        <v>1548</v>
      </c>
      <c r="C1093" s="54" t="s">
        <v>2288</v>
      </c>
      <c r="D1093" s="54" t="s">
        <v>1390</v>
      </c>
      <c r="E1093" s="54" t="s">
        <v>1405</v>
      </c>
      <c r="F1093" s="54">
        <v>150</v>
      </c>
      <c r="G1093" s="54">
        <v>168</v>
      </c>
      <c r="H1093" s="54">
        <v>229547</v>
      </c>
      <c r="I1093" s="54" t="s">
        <v>1392</v>
      </c>
      <c r="J1093" s="54">
        <v>229055</v>
      </c>
      <c r="K1093" s="55" t="s">
        <v>1393</v>
      </c>
      <c r="L1093" s="55" t="str">
        <f>VLOOKUP(C1093,'[29]Trips&amp;Operators'!$C$1:$E$9999,3,FALSE)</f>
        <v>SPECTOR</v>
      </c>
      <c r="M1093" s="56" t="s">
        <v>1401</v>
      </c>
      <c r="N1093" s="55"/>
      <c r="O1093" s="59" t="str">
        <f t="shared" si="17"/>
        <v>KEEP</v>
      </c>
    </row>
    <row r="1094" spans="1:15" x14ac:dyDescent="0.25">
      <c r="A1094" s="53">
        <v>42510.763067129628</v>
      </c>
      <c r="B1094" s="54" t="s">
        <v>1413</v>
      </c>
      <c r="C1094" s="54" t="s">
        <v>256</v>
      </c>
      <c r="D1094" s="54" t="s">
        <v>1407</v>
      </c>
      <c r="E1094" s="54" t="s">
        <v>1405</v>
      </c>
      <c r="F1094" s="54">
        <v>600</v>
      </c>
      <c r="G1094" s="54">
        <v>654</v>
      </c>
      <c r="H1094" s="54">
        <v>183834</v>
      </c>
      <c r="I1094" s="54" t="s">
        <v>1392</v>
      </c>
      <c r="J1094" s="54">
        <v>190834</v>
      </c>
      <c r="K1094" s="55" t="s">
        <v>1393</v>
      </c>
      <c r="L1094" s="55" t="str">
        <f>VLOOKUP(C1094,'[29]Trips&amp;Operators'!$C$1:$E$9999,3,FALSE)</f>
        <v>LOCKLEAR</v>
      </c>
      <c r="M1094" s="56" t="s">
        <v>1401</v>
      </c>
      <c r="N1094" s="55"/>
      <c r="O1094" s="59" t="str">
        <f t="shared" si="17"/>
        <v>KEEP</v>
      </c>
    </row>
    <row r="1095" spans="1:15" x14ac:dyDescent="0.25">
      <c r="A1095" s="53">
        <v>42511.063634259262</v>
      </c>
      <c r="B1095" s="54" t="s">
        <v>1453</v>
      </c>
      <c r="C1095" s="54" t="s">
        <v>2289</v>
      </c>
      <c r="D1095" s="54" t="s">
        <v>1390</v>
      </c>
      <c r="E1095" s="54" t="s">
        <v>1405</v>
      </c>
      <c r="F1095" s="54">
        <v>200</v>
      </c>
      <c r="G1095" s="54">
        <v>206</v>
      </c>
      <c r="H1095" s="54">
        <v>30580</v>
      </c>
      <c r="I1095" s="54" t="s">
        <v>1392</v>
      </c>
      <c r="J1095" s="54">
        <v>30562</v>
      </c>
      <c r="K1095" s="55" t="s">
        <v>1393</v>
      </c>
      <c r="L1095" s="55" t="str">
        <f>VLOOKUP(C1095,'[29]Trips&amp;Operators'!$C$1:$E$9999,3,FALSE)</f>
        <v>GOODNIGHT</v>
      </c>
      <c r="M1095" s="56" t="s">
        <v>1401</v>
      </c>
      <c r="N1095" s="55"/>
      <c r="O1095" s="59" t="str">
        <f t="shared" si="17"/>
        <v>KEEP</v>
      </c>
    </row>
    <row r="1096" spans="1:15" x14ac:dyDescent="0.25">
      <c r="A1096" s="53">
        <v>42510.179791666669</v>
      </c>
      <c r="B1096" s="54" t="s">
        <v>1552</v>
      </c>
      <c r="C1096" s="54" t="s">
        <v>248</v>
      </c>
      <c r="D1096" s="54" t="s">
        <v>1390</v>
      </c>
      <c r="E1096" s="54" t="s">
        <v>1422</v>
      </c>
      <c r="F1096" s="54">
        <v>0</v>
      </c>
      <c r="G1096" s="54">
        <v>360</v>
      </c>
      <c r="H1096" s="54">
        <v>8918</v>
      </c>
      <c r="I1096" s="54" t="s">
        <v>1423</v>
      </c>
      <c r="J1096" s="54">
        <v>10800</v>
      </c>
      <c r="K1096" s="55" t="s">
        <v>1400</v>
      </c>
      <c r="L1096" s="55" t="str">
        <f>VLOOKUP(C1096,'[29]Trips&amp;Operators'!$C$1:$E$9999,3,FALSE)</f>
        <v>STORY</v>
      </c>
      <c r="M1096" s="56" t="s">
        <v>1394</v>
      </c>
      <c r="N1096" s="55" t="s">
        <v>249</v>
      </c>
      <c r="O1096" s="59" t="str">
        <f t="shared" si="17"/>
        <v>KEEP</v>
      </c>
    </row>
    <row r="1097" spans="1:15" x14ac:dyDescent="0.25">
      <c r="A1097" s="53">
        <v>42510.219953703701</v>
      </c>
      <c r="B1097" s="54" t="s">
        <v>1823</v>
      </c>
      <c r="C1097" s="54" t="s">
        <v>250</v>
      </c>
      <c r="D1097" s="54" t="s">
        <v>1390</v>
      </c>
      <c r="E1097" s="54" t="s">
        <v>1422</v>
      </c>
      <c r="F1097" s="54">
        <v>0</v>
      </c>
      <c r="G1097" s="54">
        <v>725</v>
      </c>
      <c r="H1097" s="54">
        <v>216357</v>
      </c>
      <c r="I1097" s="54" t="s">
        <v>1423</v>
      </c>
      <c r="J1097" s="54">
        <v>210941</v>
      </c>
      <c r="K1097" s="55" t="s">
        <v>1393</v>
      </c>
      <c r="L1097" s="55" t="str">
        <f>VLOOKUP(C1097,'[29]Trips&amp;Operators'!$C$1:$E$9999,3,FALSE)</f>
        <v>STORY</v>
      </c>
      <c r="M1097" s="56" t="s">
        <v>1394</v>
      </c>
      <c r="N1097" s="55" t="s">
        <v>249</v>
      </c>
      <c r="O1097" s="59" t="str">
        <f t="shared" si="17"/>
        <v>KEEP</v>
      </c>
    </row>
    <row r="1098" spans="1:15" x14ac:dyDescent="0.25">
      <c r="A1098" s="53">
        <v>42510.339826388888</v>
      </c>
      <c r="B1098" s="54" t="s">
        <v>1411</v>
      </c>
      <c r="C1098" s="54" t="s">
        <v>2290</v>
      </c>
      <c r="D1098" s="54" t="s">
        <v>1390</v>
      </c>
      <c r="E1098" s="54" t="s">
        <v>1422</v>
      </c>
      <c r="F1098" s="54">
        <v>0</v>
      </c>
      <c r="G1098" s="54">
        <v>337</v>
      </c>
      <c r="H1098" s="54">
        <v>128837</v>
      </c>
      <c r="I1098" s="54" t="s">
        <v>1423</v>
      </c>
      <c r="J1098" s="54">
        <v>127587</v>
      </c>
      <c r="K1098" s="55" t="s">
        <v>1393</v>
      </c>
      <c r="L1098" s="55" t="str">
        <f>VLOOKUP(C1098,'[29]Trips&amp;Operators'!$C$1:$E$9999,3,FALSE)</f>
        <v>LEDERHAUSE</v>
      </c>
      <c r="M1098" s="56" t="s">
        <v>1401</v>
      </c>
      <c r="N1098" s="55" t="s">
        <v>2291</v>
      </c>
      <c r="O1098" s="59" t="str">
        <f t="shared" si="17"/>
        <v>KEEP</v>
      </c>
    </row>
    <row r="1099" spans="1:15" x14ac:dyDescent="0.25">
      <c r="A1099" s="53">
        <v>42510.525254629632</v>
      </c>
      <c r="B1099" s="54" t="s">
        <v>1548</v>
      </c>
      <c r="C1099" s="54" t="s">
        <v>253</v>
      </c>
      <c r="D1099" s="54" t="s">
        <v>1390</v>
      </c>
      <c r="E1099" s="54" t="s">
        <v>1422</v>
      </c>
      <c r="F1099" s="54">
        <v>0</v>
      </c>
      <c r="G1099" s="54">
        <v>674</v>
      </c>
      <c r="H1099" s="54">
        <v>51572</v>
      </c>
      <c r="I1099" s="54" t="s">
        <v>1423</v>
      </c>
      <c r="J1099" s="54">
        <v>50763</v>
      </c>
      <c r="K1099" s="55" t="s">
        <v>1393</v>
      </c>
      <c r="L1099" s="55" t="str">
        <f>VLOOKUP(C1099,'[29]Trips&amp;Operators'!$C$1:$E$9999,3,FALSE)</f>
        <v>SPECTOR</v>
      </c>
      <c r="M1099" s="56" t="s">
        <v>1394</v>
      </c>
      <c r="N1099" s="55" t="s">
        <v>183</v>
      </c>
      <c r="O1099" s="59" t="str">
        <f t="shared" si="17"/>
        <v>KEEP</v>
      </c>
    </row>
    <row r="1100" spans="1:15" x14ac:dyDescent="0.25">
      <c r="A1100" s="53">
        <v>42510.575150462966</v>
      </c>
      <c r="B1100" s="54" t="s">
        <v>1511</v>
      </c>
      <c r="C1100" s="54" t="s">
        <v>2292</v>
      </c>
      <c r="D1100" s="54" t="s">
        <v>1390</v>
      </c>
      <c r="E1100" s="54" t="s">
        <v>1422</v>
      </c>
      <c r="F1100" s="54">
        <v>0</v>
      </c>
      <c r="G1100" s="54">
        <v>414</v>
      </c>
      <c r="H1100" s="54">
        <v>193891</v>
      </c>
      <c r="I1100" s="54" t="s">
        <v>1423</v>
      </c>
      <c r="J1100" s="54">
        <v>191723</v>
      </c>
      <c r="K1100" s="55" t="s">
        <v>1393</v>
      </c>
      <c r="L1100" s="55" t="str">
        <f>VLOOKUP(C1100,'[29]Trips&amp;Operators'!$C$1:$E$9999,3,FALSE)</f>
        <v>WEBSTER</v>
      </c>
      <c r="M1100" s="56" t="s">
        <v>1401</v>
      </c>
      <c r="N1100" s="55" t="s">
        <v>2293</v>
      </c>
      <c r="O1100" s="59" t="str">
        <f t="shared" si="17"/>
        <v>KEEP</v>
      </c>
    </row>
    <row r="1101" spans="1:15" x14ac:dyDescent="0.25">
      <c r="A1101" s="53">
        <v>42510.739548611113</v>
      </c>
      <c r="B1101" s="54" t="s">
        <v>1451</v>
      </c>
      <c r="C1101" s="54" t="s">
        <v>2294</v>
      </c>
      <c r="D1101" s="54" t="s">
        <v>1390</v>
      </c>
      <c r="E1101" s="54" t="s">
        <v>1422</v>
      </c>
      <c r="F1101" s="54">
        <v>0</v>
      </c>
      <c r="G1101" s="54">
        <v>356</v>
      </c>
      <c r="H1101" s="54">
        <v>106407</v>
      </c>
      <c r="I1101" s="54" t="s">
        <v>1423</v>
      </c>
      <c r="J1101" s="54">
        <v>107939</v>
      </c>
      <c r="K1101" s="55" t="s">
        <v>1400</v>
      </c>
      <c r="L1101" s="55" t="str">
        <f>VLOOKUP(C1101,'[29]Trips&amp;Operators'!$C$1:$E$9999,3,FALSE)</f>
        <v>LOCKLEAR</v>
      </c>
      <c r="M1101" s="56" t="s">
        <v>1401</v>
      </c>
      <c r="N1101" s="55" t="s">
        <v>2295</v>
      </c>
      <c r="O1101" s="59" t="str">
        <f t="shared" si="17"/>
        <v>KEEP</v>
      </c>
    </row>
    <row r="1102" spans="1:15" x14ac:dyDescent="0.25">
      <c r="A1102" s="53">
        <v>42510.751828703702</v>
      </c>
      <c r="B1102" s="54" t="s">
        <v>1451</v>
      </c>
      <c r="C1102" s="54" t="s">
        <v>2294</v>
      </c>
      <c r="D1102" s="54" t="s">
        <v>1390</v>
      </c>
      <c r="E1102" s="54" t="s">
        <v>1422</v>
      </c>
      <c r="F1102" s="54">
        <v>0</v>
      </c>
      <c r="G1102" s="54">
        <v>54</v>
      </c>
      <c r="H1102" s="54">
        <v>228307</v>
      </c>
      <c r="I1102" s="54" t="s">
        <v>1423</v>
      </c>
      <c r="J1102" s="54">
        <v>228572</v>
      </c>
      <c r="K1102" s="55" t="s">
        <v>1400</v>
      </c>
      <c r="L1102" s="55" t="str">
        <f>VLOOKUP(C1102,'[29]Trips&amp;Operators'!$C$1:$E$9999,3,FALSE)</f>
        <v>LOCKLEAR</v>
      </c>
      <c r="M1102" s="56" t="s">
        <v>1394</v>
      </c>
      <c r="N1102" s="55" t="s">
        <v>2296</v>
      </c>
      <c r="O1102" s="59" t="str">
        <f t="shared" si="17"/>
        <v>KEEP</v>
      </c>
    </row>
    <row r="1103" spans="1:15" x14ac:dyDescent="0.25">
      <c r="A1103" s="53">
        <v>42510.752523148149</v>
      </c>
      <c r="B1103" s="54" t="s">
        <v>1451</v>
      </c>
      <c r="C1103" s="54" t="s">
        <v>2294</v>
      </c>
      <c r="D1103" s="54" t="s">
        <v>1390</v>
      </c>
      <c r="E1103" s="54" t="s">
        <v>1422</v>
      </c>
      <c r="F1103" s="54">
        <v>0</v>
      </c>
      <c r="G1103" s="54">
        <v>54</v>
      </c>
      <c r="H1103" s="54">
        <v>228307</v>
      </c>
      <c r="I1103" s="54" t="s">
        <v>1423</v>
      </c>
      <c r="J1103" s="54">
        <v>228572</v>
      </c>
      <c r="K1103" s="55" t="s">
        <v>1400</v>
      </c>
      <c r="L1103" s="55" t="str">
        <f>VLOOKUP(C1103,'[29]Trips&amp;Operators'!$C$1:$E$9999,3,FALSE)</f>
        <v>LOCKLEAR</v>
      </c>
      <c r="M1103" s="56" t="s">
        <v>1401</v>
      </c>
      <c r="N1103" s="55" t="s">
        <v>2297</v>
      </c>
      <c r="O1103" s="59" t="str">
        <f t="shared" si="17"/>
        <v>KEEP</v>
      </c>
    </row>
    <row r="1104" spans="1:15" x14ac:dyDescent="0.25">
      <c r="A1104" s="53">
        <v>42510.784594907411</v>
      </c>
      <c r="B1104" s="54" t="s">
        <v>1413</v>
      </c>
      <c r="C1104" s="54" t="s">
        <v>256</v>
      </c>
      <c r="D1104" s="54" t="s">
        <v>1407</v>
      </c>
      <c r="E1104" s="54" t="s">
        <v>1422</v>
      </c>
      <c r="F1104" s="54">
        <v>0</v>
      </c>
      <c r="G1104" s="54">
        <v>162</v>
      </c>
      <c r="H1104" s="54">
        <v>63083</v>
      </c>
      <c r="I1104" s="54" t="s">
        <v>1423</v>
      </c>
      <c r="J1104" s="54">
        <v>64008</v>
      </c>
      <c r="K1104" s="55" t="s">
        <v>1393</v>
      </c>
      <c r="L1104" s="55" t="str">
        <f>VLOOKUP(C1104,'[29]Trips&amp;Operators'!$C$1:$E$9999,3,FALSE)</f>
        <v>LOCKLEAR</v>
      </c>
      <c r="M1104" s="56" t="s">
        <v>1401</v>
      </c>
      <c r="N1104" s="55" t="s">
        <v>2298</v>
      </c>
      <c r="O1104" s="59" t="str">
        <f t="shared" si="17"/>
        <v>KEEP</v>
      </c>
    </row>
    <row r="1105" spans="1:15" x14ac:dyDescent="0.25">
      <c r="A1105" s="53">
        <v>42510.790034722224</v>
      </c>
      <c r="B1105" s="54" t="s">
        <v>1541</v>
      </c>
      <c r="C1105" s="54" t="s">
        <v>2299</v>
      </c>
      <c r="D1105" s="54" t="s">
        <v>1390</v>
      </c>
      <c r="E1105" s="54" t="s">
        <v>1422</v>
      </c>
      <c r="F1105" s="54">
        <v>0</v>
      </c>
      <c r="G1105" s="54">
        <v>554</v>
      </c>
      <c r="H1105" s="54">
        <v>146478</v>
      </c>
      <c r="I1105" s="54" t="s">
        <v>1423</v>
      </c>
      <c r="J1105" s="54">
        <v>149694</v>
      </c>
      <c r="K1105" s="55" t="s">
        <v>1400</v>
      </c>
      <c r="L1105" s="55" t="str">
        <f>VLOOKUP(C1105,'[29]Trips&amp;Operators'!$C$1:$E$9999,3,FALSE)</f>
        <v>GOODNIGHT</v>
      </c>
      <c r="M1105" s="56" t="s">
        <v>1401</v>
      </c>
      <c r="N1105" s="55" t="s">
        <v>2300</v>
      </c>
      <c r="O1105" s="59" t="str">
        <f t="shared" si="17"/>
        <v>KEEP</v>
      </c>
    </row>
    <row r="1106" spans="1:15" x14ac:dyDescent="0.25">
      <c r="A1106" s="53">
        <v>42510.626863425925</v>
      </c>
      <c r="B1106" s="54" t="s">
        <v>1396</v>
      </c>
      <c r="C1106" s="54" t="s">
        <v>2301</v>
      </c>
      <c r="D1106" s="54" t="s">
        <v>1390</v>
      </c>
      <c r="E1106" s="54" t="s">
        <v>1434</v>
      </c>
      <c r="F1106" s="54">
        <v>0</v>
      </c>
      <c r="G1106" s="54">
        <v>594</v>
      </c>
      <c r="H1106" s="54">
        <v>122425</v>
      </c>
      <c r="I1106" s="54" t="s">
        <v>1435</v>
      </c>
      <c r="J1106" s="54">
        <v>126678</v>
      </c>
      <c r="K1106" s="55" t="s">
        <v>1400</v>
      </c>
      <c r="L1106" s="55" t="str">
        <f>VLOOKUP(C1106,'[29]Trips&amp;Operators'!$C$1:$E$9999,3,FALSE)</f>
        <v>ROCHA</v>
      </c>
      <c r="M1106" s="56" t="s">
        <v>1394</v>
      </c>
      <c r="N1106" s="55" t="s">
        <v>183</v>
      </c>
      <c r="O1106" s="59" t="str">
        <f t="shared" si="17"/>
        <v>KEEP</v>
      </c>
    </row>
    <row r="1107" spans="1:15" x14ac:dyDescent="0.25">
      <c r="A1107" s="53">
        <v>42510.160416666666</v>
      </c>
      <c r="B1107" s="54" t="s">
        <v>1480</v>
      </c>
      <c r="C1107" s="54" t="s">
        <v>2302</v>
      </c>
      <c r="D1107" s="54" t="s">
        <v>1390</v>
      </c>
      <c r="E1107" s="54" t="s">
        <v>1438</v>
      </c>
      <c r="F1107" s="54">
        <v>0</v>
      </c>
      <c r="G1107" s="54">
        <v>54</v>
      </c>
      <c r="H1107" s="54">
        <v>233242</v>
      </c>
      <c r="I1107" s="54" t="s">
        <v>1439</v>
      </c>
      <c r="J1107" s="54">
        <v>233491</v>
      </c>
      <c r="K1107" s="55" t="s">
        <v>1400</v>
      </c>
      <c r="L1107" s="55" t="str">
        <f>VLOOKUP(C1107,'[29]Trips&amp;Operators'!$C$1:$E$9999,3,FALSE)</f>
        <v>LEDERHAUSE</v>
      </c>
      <c r="M1107" s="56" t="s">
        <v>1401</v>
      </c>
      <c r="N1107" s="55"/>
      <c r="O1107" s="59" t="str">
        <f t="shared" si="17"/>
        <v>KEEP</v>
      </c>
    </row>
    <row r="1108" spans="1:15" x14ac:dyDescent="0.25">
      <c r="A1108" s="53">
        <v>42510.188391203701</v>
      </c>
      <c r="B1108" s="54" t="s">
        <v>1403</v>
      </c>
      <c r="C1108" s="54" t="s">
        <v>2303</v>
      </c>
      <c r="D1108" s="54" t="s">
        <v>1390</v>
      </c>
      <c r="E1108" s="54" t="s">
        <v>1438</v>
      </c>
      <c r="F1108" s="54">
        <v>0</v>
      </c>
      <c r="G1108" s="54">
        <v>8</v>
      </c>
      <c r="H1108" s="54">
        <v>233312</v>
      </c>
      <c r="I1108" s="54" t="s">
        <v>1439</v>
      </c>
      <c r="J1108" s="54">
        <v>233491</v>
      </c>
      <c r="K1108" s="55" t="s">
        <v>1400</v>
      </c>
      <c r="L1108" s="55" t="str">
        <f>VLOOKUP(C1108,'[29]Trips&amp;Operators'!$C$1:$E$9999,3,FALSE)</f>
        <v>STURGEON</v>
      </c>
      <c r="M1108" s="56" t="s">
        <v>1401</v>
      </c>
      <c r="N1108" s="55"/>
      <c r="O1108" s="59" t="str">
        <f t="shared" si="17"/>
        <v>OMIT</v>
      </c>
    </row>
    <row r="1109" spans="1:15" x14ac:dyDescent="0.25">
      <c r="A1109" s="53">
        <v>42510.254490740743</v>
      </c>
      <c r="B1109" s="54" t="s">
        <v>1403</v>
      </c>
      <c r="C1109" s="54" t="s">
        <v>2304</v>
      </c>
      <c r="D1109" s="54" t="s">
        <v>1390</v>
      </c>
      <c r="E1109" s="54" t="s">
        <v>1438</v>
      </c>
      <c r="F1109" s="54">
        <v>0</v>
      </c>
      <c r="G1109" s="54">
        <v>47</v>
      </c>
      <c r="H1109" s="54">
        <v>233343</v>
      </c>
      <c r="I1109" s="54" t="s">
        <v>1439</v>
      </c>
      <c r="J1109" s="54">
        <v>233491</v>
      </c>
      <c r="K1109" s="55" t="s">
        <v>1400</v>
      </c>
      <c r="L1109" s="55" t="str">
        <f>VLOOKUP(C1109,'[29]Trips&amp;Operators'!$C$1:$E$9999,3,FALSE)</f>
        <v>SANTIZO</v>
      </c>
      <c r="M1109" s="56" t="s">
        <v>1401</v>
      </c>
      <c r="N1109" s="55"/>
      <c r="O1109" s="59" t="str">
        <f t="shared" si="17"/>
        <v>KEEP</v>
      </c>
    </row>
    <row r="1110" spans="1:15" x14ac:dyDescent="0.25">
      <c r="A1110" s="53">
        <v>42510.263101851851</v>
      </c>
      <c r="B1110" s="54" t="s">
        <v>1413</v>
      </c>
      <c r="C1110" s="54" t="s">
        <v>2305</v>
      </c>
      <c r="D1110" s="54" t="s">
        <v>1390</v>
      </c>
      <c r="E1110" s="54" t="s">
        <v>1438</v>
      </c>
      <c r="F1110" s="54">
        <v>0</v>
      </c>
      <c r="G1110" s="54">
        <v>50</v>
      </c>
      <c r="H1110" s="54">
        <v>165</v>
      </c>
      <c r="I1110" s="54" t="s">
        <v>1439</v>
      </c>
      <c r="J1110" s="54">
        <v>1</v>
      </c>
      <c r="K1110" s="55" t="s">
        <v>1393</v>
      </c>
      <c r="L1110" s="55" t="str">
        <f>VLOOKUP(C1110,'[29]Trips&amp;Operators'!$C$1:$E$9999,3,FALSE)</f>
        <v>REBOLETTI</v>
      </c>
      <c r="M1110" s="56" t="s">
        <v>1401</v>
      </c>
      <c r="N1110" s="55"/>
      <c r="O1110" s="59" t="str">
        <f t="shared" si="17"/>
        <v>KEEP</v>
      </c>
    </row>
    <row r="1111" spans="1:15" x14ac:dyDescent="0.25">
      <c r="A1111" s="53">
        <v>42510.308032407411</v>
      </c>
      <c r="B1111" s="54" t="s">
        <v>1480</v>
      </c>
      <c r="C1111" s="54" t="s">
        <v>2306</v>
      </c>
      <c r="D1111" s="54" t="s">
        <v>1390</v>
      </c>
      <c r="E1111" s="54" t="s">
        <v>1438</v>
      </c>
      <c r="F1111" s="54">
        <v>0</v>
      </c>
      <c r="G1111" s="54">
        <v>84</v>
      </c>
      <c r="H1111" s="54">
        <v>233132</v>
      </c>
      <c r="I1111" s="54" t="s">
        <v>1439</v>
      </c>
      <c r="J1111" s="54">
        <v>233491</v>
      </c>
      <c r="K1111" s="55" t="s">
        <v>1400</v>
      </c>
      <c r="L1111" s="55" t="str">
        <f>VLOOKUP(C1111,'[29]Trips&amp;Operators'!$C$1:$E$9999,3,FALSE)</f>
        <v>STRICKLAND</v>
      </c>
      <c r="M1111" s="56" t="s">
        <v>1401</v>
      </c>
      <c r="N1111" s="55"/>
      <c r="O1111" s="59" t="str">
        <f t="shared" si="17"/>
        <v>KEEP</v>
      </c>
    </row>
    <row r="1112" spans="1:15" x14ac:dyDescent="0.25">
      <c r="A1112" s="53">
        <v>42510.366597222222</v>
      </c>
      <c r="B1112" s="54" t="s">
        <v>1389</v>
      </c>
      <c r="C1112" s="54" t="s">
        <v>2307</v>
      </c>
      <c r="D1112" s="54" t="s">
        <v>1390</v>
      </c>
      <c r="E1112" s="54" t="s">
        <v>1438</v>
      </c>
      <c r="F1112" s="54">
        <v>0</v>
      </c>
      <c r="G1112" s="54">
        <v>83</v>
      </c>
      <c r="H1112" s="54">
        <v>334</v>
      </c>
      <c r="I1112" s="54" t="s">
        <v>1439</v>
      </c>
      <c r="J1112" s="54">
        <v>1</v>
      </c>
      <c r="K1112" s="55" t="s">
        <v>1393</v>
      </c>
      <c r="L1112" s="55" t="str">
        <f>VLOOKUP(C1112,'[29]Trips&amp;Operators'!$C$1:$E$9999,3,FALSE)</f>
        <v>SANTIZO</v>
      </c>
      <c r="M1112" s="56" t="s">
        <v>1401</v>
      </c>
      <c r="N1112" s="55"/>
      <c r="O1112" s="59" t="str">
        <f t="shared" si="17"/>
        <v>KEEP</v>
      </c>
    </row>
    <row r="1113" spans="1:15" x14ac:dyDescent="0.25">
      <c r="A1113" s="53">
        <v>42510.450092592589</v>
      </c>
      <c r="B1113" s="54" t="s">
        <v>1511</v>
      </c>
      <c r="C1113" s="54" t="s">
        <v>2308</v>
      </c>
      <c r="D1113" s="54" t="s">
        <v>1390</v>
      </c>
      <c r="E1113" s="54" t="s">
        <v>1438</v>
      </c>
      <c r="F1113" s="54">
        <v>0</v>
      </c>
      <c r="G1113" s="54">
        <v>9</v>
      </c>
      <c r="H1113" s="54">
        <v>130</v>
      </c>
      <c r="I1113" s="54" t="s">
        <v>1439</v>
      </c>
      <c r="J1113" s="54">
        <v>1</v>
      </c>
      <c r="K1113" s="55" t="s">
        <v>1393</v>
      </c>
      <c r="L1113" s="55" t="str">
        <f>VLOOKUP(C1113,'[29]Trips&amp;Operators'!$C$1:$E$9999,3,FALSE)</f>
        <v>STURGEON</v>
      </c>
      <c r="M1113" s="56" t="s">
        <v>1401</v>
      </c>
      <c r="N1113" s="55"/>
      <c r="O1113" s="59" t="str">
        <f t="shared" si="17"/>
        <v>OMIT</v>
      </c>
    </row>
    <row r="1114" spans="1:15" x14ac:dyDescent="0.25">
      <c r="A1114" s="53">
        <v>42510.471944444442</v>
      </c>
      <c r="B1114" s="54" t="s">
        <v>1403</v>
      </c>
      <c r="C1114" s="54" t="s">
        <v>2309</v>
      </c>
      <c r="D1114" s="54" t="s">
        <v>1390</v>
      </c>
      <c r="E1114" s="54" t="s">
        <v>1438</v>
      </c>
      <c r="F1114" s="54">
        <v>0</v>
      </c>
      <c r="G1114" s="54">
        <v>8</v>
      </c>
      <c r="H1114" s="54">
        <v>231562</v>
      </c>
      <c r="I1114" s="54" t="s">
        <v>1439</v>
      </c>
      <c r="J1114" s="54">
        <v>233491</v>
      </c>
      <c r="K1114" s="55" t="s">
        <v>1400</v>
      </c>
      <c r="L1114" s="55" t="str">
        <f>VLOOKUP(C1114,'[29]Trips&amp;Operators'!$C$1:$E$9999,3,FALSE)</f>
        <v>ROCHA</v>
      </c>
      <c r="M1114" s="56" t="s">
        <v>1401</v>
      </c>
      <c r="N1114" s="55"/>
      <c r="O1114" s="59" t="str">
        <f t="shared" si="17"/>
        <v>OMIT</v>
      </c>
    </row>
    <row r="1115" spans="1:15" x14ac:dyDescent="0.25">
      <c r="A1115" s="53">
        <v>42510.492013888892</v>
      </c>
      <c r="B1115" s="54" t="s">
        <v>1476</v>
      </c>
      <c r="C1115" s="54" t="s">
        <v>2310</v>
      </c>
      <c r="D1115" s="54" t="s">
        <v>1390</v>
      </c>
      <c r="E1115" s="54" t="s">
        <v>1438</v>
      </c>
      <c r="F1115" s="54">
        <v>0</v>
      </c>
      <c r="G1115" s="54">
        <v>56</v>
      </c>
      <c r="H1115" s="54">
        <v>220</v>
      </c>
      <c r="I1115" s="54" t="s">
        <v>1439</v>
      </c>
      <c r="J1115" s="54">
        <v>1</v>
      </c>
      <c r="K1115" s="55" t="s">
        <v>1393</v>
      </c>
      <c r="L1115" s="55" t="str">
        <f>VLOOKUP(C1115,'[29]Trips&amp;Operators'!$C$1:$E$9999,3,FALSE)</f>
        <v>CHANDLER</v>
      </c>
      <c r="M1115" s="56" t="s">
        <v>1401</v>
      </c>
      <c r="N1115" s="55"/>
      <c r="O1115" s="59" t="str">
        <f t="shared" si="17"/>
        <v>KEEP</v>
      </c>
    </row>
    <row r="1116" spans="1:15" x14ac:dyDescent="0.25">
      <c r="A1116" s="53">
        <v>42510.504166666666</v>
      </c>
      <c r="B1116" s="54" t="s">
        <v>1500</v>
      </c>
      <c r="C1116" s="54" t="s">
        <v>2311</v>
      </c>
      <c r="D1116" s="54" t="s">
        <v>1390</v>
      </c>
      <c r="E1116" s="54" t="s">
        <v>1438</v>
      </c>
      <c r="F1116" s="54">
        <v>0</v>
      </c>
      <c r="G1116" s="54">
        <v>7</v>
      </c>
      <c r="H1116" s="54">
        <v>233236</v>
      </c>
      <c r="I1116" s="54" t="s">
        <v>1439</v>
      </c>
      <c r="J1116" s="54">
        <v>233491</v>
      </c>
      <c r="K1116" s="55" t="s">
        <v>1400</v>
      </c>
      <c r="L1116" s="55" t="str">
        <f>VLOOKUP(C1116,'[29]Trips&amp;Operators'!$C$1:$E$9999,3,FALSE)</f>
        <v>DE LA ROSA</v>
      </c>
      <c r="M1116" s="56" t="s">
        <v>1401</v>
      </c>
      <c r="N1116" s="55"/>
      <c r="O1116" s="59" t="str">
        <f t="shared" si="17"/>
        <v>OMIT</v>
      </c>
    </row>
    <row r="1117" spans="1:15" x14ac:dyDescent="0.25">
      <c r="A1117" s="53">
        <v>42510.518993055557</v>
      </c>
      <c r="B1117" s="54" t="s">
        <v>1389</v>
      </c>
      <c r="C1117" s="54" t="s">
        <v>2312</v>
      </c>
      <c r="D1117" s="54" t="s">
        <v>1390</v>
      </c>
      <c r="E1117" s="54" t="s">
        <v>1438</v>
      </c>
      <c r="F1117" s="54">
        <v>0</v>
      </c>
      <c r="G1117" s="54">
        <v>25</v>
      </c>
      <c r="H1117" s="54">
        <v>882</v>
      </c>
      <c r="I1117" s="54" t="s">
        <v>1439</v>
      </c>
      <c r="J1117" s="54">
        <v>839</v>
      </c>
      <c r="K1117" s="55" t="s">
        <v>1393</v>
      </c>
      <c r="L1117" s="55" t="str">
        <f>VLOOKUP(C1117,'[29]Trips&amp;Operators'!$C$1:$E$9999,3,FALSE)</f>
        <v>ROCHA</v>
      </c>
      <c r="M1117" s="56" t="s">
        <v>1401</v>
      </c>
      <c r="N1117" s="55"/>
      <c r="O1117" s="59" t="str">
        <f t="shared" si="17"/>
        <v>KEEP</v>
      </c>
    </row>
    <row r="1118" spans="1:15" x14ac:dyDescent="0.25">
      <c r="A1118" s="53">
        <v>42510.556932870371</v>
      </c>
      <c r="B1118" s="54" t="s">
        <v>1498</v>
      </c>
      <c r="C1118" s="54" t="s">
        <v>2313</v>
      </c>
      <c r="D1118" s="54" t="s">
        <v>1390</v>
      </c>
      <c r="E1118" s="54" t="s">
        <v>1438</v>
      </c>
      <c r="F1118" s="54">
        <v>0</v>
      </c>
      <c r="G1118" s="54">
        <v>6</v>
      </c>
      <c r="H1118" s="54">
        <v>121</v>
      </c>
      <c r="I1118" s="54" t="s">
        <v>1439</v>
      </c>
      <c r="J1118" s="54">
        <v>1</v>
      </c>
      <c r="K1118" s="55" t="s">
        <v>1393</v>
      </c>
      <c r="L1118" s="55" t="str">
        <f>VLOOKUP(C1118,'[29]Trips&amp;Operators'!$C$1:$E$9999,3,FALSE)</f>
        <v>DE LA ROSA</v>
      </c>
      <c r="M1118" s="56" t="s">
        <v>1401</v>
      </c>
      <c r="N1118" s="55"/>
      <c r="O1118" s="59" t="str">
        <f t="shared" si="17"/>
        <v>OMIT</v>
      </c>
    </row>
    <row r="1119" spans="1:15" x14ac:dyDescent="0.25">
      <c r="A1119" s="53">
        <v>42510.605914351851</v>
      </c>
      <c r="B1119" s="54" t="s">
        <v>1453</v>
      </c>
      <c r="C1119" s="54" t="s">
        <v>2314</v>
      </c>
      <c r="D1119" s="54" t="s">
        <v>1390</v>
      </c>
      <c r="E1119" s="54" t="s">
        <v>1438</v>
      </c>
      <c r="F1119" s="54">
        <v>0</v>
      </c>
      <c r="G1119" s="54">
        <v>9</v>
      </c>
      <c r="H1119" s="54">
        <v>121</v>
      </c>
      <c r="I1119" s="54" t="s">
        <v>1439</v>
      </c>
      <c r="J1119" s="54">
        <v>1</v>
      </c>
      <c r="K1119" s="55" t="s">
        <v>1393</v>
      </c>
      <c r="L1119" s="55" t="str">
        <f>VLOOKUP(C1119,'[29]Trips&amp;Operators'!$C$1:$E$9999,3,FALSE)</f>
        <v>BRUDER</v>
      </c>
      <c r="M1119" s="56" t="s">
        <v>1401</v>
      </c>
      <c r="N1119" s="55"/>
      <c r="O1119" s="59" t="str">
        <f t="shared" si="17"/>
        <v>OMIT</v>
      </c>
    </row>
    <row r="1120" spans="1:15" x14ac:dyDescent="0.25">
      <c r="A1120" s="53">
        <v>42510.608865740738</v>
      </c>
      <c r="B1120" s="54" t="s">
        <v>1511</v>
      </c>
      <c r="C1120" s="54" t="s">
        <v>2292</v>
      </c>
      <c r="D1120" s="54" t="s">
        <v>1390</v>
      </c>
      <c r="E1120" s="54" t="s">
        <v>1438</v>
      </c>
      <c r="F1120" s="54">
        <v>0</v>
      </c>
      <c r="G1120" s="54">
        <v>8</v>
      </c>
      <c r="H1120" s="54">
        <v>121</v>
      </c>
      <c r="I1120" s="54" t="s">
        <v>1439</v>
      </c>
      <c r="J1120" s="54">
        <v>1</v>
      </c>
      <c r="K1120" s="55" t="s">
        <v>1393</v>
      </c>
      <c r="L1120" s="55" t="str">
        <f>VLOOKUP(C1120,'[29]Trips&amp;Operators'!$C$1:$E$9999,3,FALSE)</f>
        <v>WEBSTER</v>
      </c>
      <c r="M1120" s="56" t="s">
        <v>1401</v>
      </c>
      <c r="N1120" s="55"/>
      <c r="O1120" s="59" t="str">
        <f t="shared" si="17"/>
        <v>OMIT</v>
      </c>
    </row>
    <row r="1121" spans="1:15" x14ac:dyDescent="0.25">
      <c r="A1121" s="53">
        <v>42510.618113425924</v>
      </c>
      <c r="B1121" s="54" t="s">
        <v>1480</v>
      </c>
      <c r="C1121" s="54" t="s">
        <v>2315</v>
      </c>
      <c r="D1121" s="54" t="s">
        <v>1390</v>
      </c>
      <c r="E1121" s="54" t="s">
        <v>1438</v>
      </c>
      <c r="F1121" s="54">
        <v>0</v>
      </c>
      <c r="G1121" s="54">
        <v>9</v>
      </c>
      <c r="H1121" s="54">
        <v>233327</v>
      </c>
      <c r="I1121" s="54" t="s">
        <v>1439</v>
      </c>
      <c r="J1121" s="54">
        <v>233491</v>
      </c>
      <c r="K1121" s="55" t="s">
        <v>1400</v>
      </c>
      <c r="L1121" s="55" t="str">
        <f>VLOOKUP(C1121,'[29]Trips&amp;Operators'!$C$1:$E$9999,3,FALSE)</f>
        <v>CHANDLER</v>
      </c>
      <c r="M1121" s="56" t="s">
        <v>1401</v>
      </c>
      <c r="N1121" s="55"/>
      <c r="O1121" s="59" t="str">
        <f t="shared" si="17"/>
        <v>OMIT</v>
      </c>
    </row>
    <row r="1122" spans="1:15" x14ac:dyDescent="0.25">
      <c r="A1122" s="53">
        <v>42510.668009259258</v>
      </c>
      <c r="B1122" s="54" t="s">
        <v>1453</v>
      </c>
      <c r="C1122" s="54" t="s">
        <v>2316</v>
      </c>
      <c r="D1122" s="54" t="s">
        <v>1390</v>
      </c>
      <c r="E1122" s="54" t="s">
        <v>1438</v>
      </c>
      <c r="F1122" s="54">
        <v>0</v>
      </c>
      <c r="G1122" s="54">
        <v>5</v>
      </c>
      <c r="H1122" s="54">
        <v>112</v>
      </c>
      <c r="I1122" s="54" t="s">
        <v>1439</v>
      </c>
      <c r="J1122" s="54">
        <v>1</v>
      </c>
      <c r="K1122" s="55" t="s">
        <v>1393</v>
      </c>
      <c r="L1122" s="55" t="str">
        <f>VLOOKUP(C1122,'[29]Trips&amp;Operators'!$C$1:$E$9999,3,FALSE)</f>
        <v>ROCHA</v>
      </c>
      <c r="M1122" s="56" t="s">
        <v>1401</v>
      </c>
      <c r="N1122" s="55"/>
      <c r="O1122" s="59" t="str">
        <f t="shared" si="17"/>
        <v>OMIT</v>
      </c>
    </row>
    <row r="1123" spans="1:15" x14ac:dyDescent="0.25">
      <c r="A1123" s="53">
        <v>42510.74119212963</v>
      </c>
      <c r="B1123" s="54" t="s">
        <v>1552</v>
      </c>
      <c r="C1123" s="54" t="s">
        <v>2317</v>
      </c>
      <c r="D1123" s="54" t="s">
        <v>1390</v>
      </c>
      <c r="E1123" s="54" t="s">
        <v>1438</v>
      </c>
      <c r="F1123" s="54">
        <v>0</v>
      </c>
      <c r="G1123" s="54">
        <v>9</v>
      </c>
      <c r="H1123" s="54">
        <v>233324</v>
      </c>
      <c r="I1123" s="54" t="s">
        <v>1439</v>
      </c>
      <c r="J1123" s="54">
        <v>233491</v>
      </c>
      <c r="K1123" s="55" t="s">
        <v>1400</v>
      </c>
      <c r="L1123" s="55" t="str">
        <f>VLOOKUP(C1123,'[29]Trips&amp;Operators'!$C$1:$E$9999,3,FALSE)</f>
        <v>SPECTOR</v>
      </c>
      <c r="M1123" s="56" t="s">
        <v>1401</v>
      </c>
      <c r="N1123" s="55"/>
      <c r="O1123" s="59" t="str">
        <f t="shared" si="17"/>
        <v>OMIT</v>
      </c>
    </row>
    <row r="1124" spans="1:15" x14ac:dyDescent="0.25">
      <c r="A1124" s="53">
        <v>42510.745208333334</v>
      </c>
      <c r="B1124" s="54" t="s">
        <v>1453</v>
      </c>
      <c r="C1124" s="54" t="s">
        <v>2318</v>
      </c>
      <c r="D1124" s="54" t="s">
        <v>1390</v>
      </c>
      <c r="E1124" s="54" t="s">
        <v>1438</v>
      </c>
      <c r="F1124" s="54">
        <v>0</v>
      </c>
      <c r="G1124" s="54">
        <v>6</v>
      </c>
      <c r="H1124" s="54">
        <v>129</v>
      </c>
      <c r="I1124" s="54" t="s">
        <v>1439</v>
      </c>
      <c r="J1124" s="54">
        <v>1</v>
      </c>
      <c r="K1124" s="55" t="s">
        <v>1393</v>
      </c>
      <c r="L1124" s="55" t="str">
        <f>VLOOKUP(C1124,'[29]Trips&amp;Operators'!$C$1:$E$9999,3,FALSE)</f>
        <v>ROCHA</v>
      </c>
      <c r="M1124" s="56" t="s">
        <v>1401</v>
      </c>
      <c r="N1124" s="55"/>
      <c r="O1124" s="59" t="str">
        <f t="shared" si="17"/>
        <v>OMIT</v>
      </c>
    </row>
    <row r="1125" spans="1:15" x14ac:dyDescent="0.25">
      <c r="A1125" s="53">
        <v>42510.764050925929</v>
      </c>
      <c r="B1125" s="54" t="s">
        <v>1480</v>
      </c>
      <c r="C1125" s="54" t="s">
        <v>2319</v>
      </c>
      <c r="D1125" s="54" t="s">
        <v>1390</v>
      </c>
      <c r="E1125" s="54" t="s">
        <v>1438</v>
      </c>
      <c r="F1125" s="54">
        <v>0</v>
      </c>
      <c r="G1125" s="54">
        <v>7</v>
      </c>
      <c r="H1125" s="54">
        <v>233329</v>
      </c>
      <c r="I1125" s="54" t="s">
        <v>1439</v>
      </c>
      <c r="J1125" s="54">
        <v>233491</v>
      </c>
      <c r="K1125" s="55" t="s">
        <v>1400</v>
      </c>
      <c r="L1125" s="55" t="str">
        <f>VLOOKUP(C1125,'[29]Trips&amp;Operators'!$C$1:$E$9999,3,FALSE)</f>
        <v>CHANDLER</v>
      </c>
      <c r="M1125" s="56" t="s">
        <v>1401</v>
      </c>
      <c r="N1125" s="55"/>
      <c r="O1125" s="59" t="str">
        <f t="shared" si="17"/>
        <v>OMIT</v>
      </c>
    </row>
    <row r="1126" spans="1:15" x14ac:dyDescent="0.25">
      <c r="A1126" s="53">
        <v>42510.783773148149</v>
      </c>
      <c r="B1126" s="54" t="s">
        <v>1548</v>
      </c>
      <c r="C1126" s="54" t="s">
        <v>2288</v>
      </c>
      <c r="D1126" s="54" t="s">
        <v>1390</v>
      </c>
      <c r="E1126" s="54" t="s">
        <v>1438</v>
      </c>
      <c r="F1126" s="54">
        <v>0</v>
      </c>
      <c r="G1126" s="54">
        <v>3</v>
      </c>
      <c r="H1126" s="54">
        <v>116</v>
      </c>
      <c r="I1126" s="54" t="s">
        <v>1439</v>
      </c>
      <c r="J1126" s="54">
        <v>1</v>
      </c>
      <c r="K1126" s="55" t="s">
        <v>1393</v>
      </c>
      <c r="L1126" s="55" t="str">
        <f>VLOOKUP(C1126,'[29]Trips&amp;Operators'!$C$1:$E$9999,3,FALSE)</f>
        <v>SPECTOR</v>
      </c>
      <c r="M1126" s="56" t="s">
        <v>1401</v>
      </c>
      <c r="N1126" s="55"/>
      <c r="O1126" s="59" t="str">
        <f t="shared" si="17"/>
        <v>OMIT</v>
      </c>
    </row>
    <row r="1127" spans="1:15" x14ac:dyDescent="0.25">
      <c r="A1127" s="53">
        <v>42510.826932870368</v>
      </c>
      <c r="B1127" s="54" t="s">
        <v>1500</v>
      </c>
      <c r="C1127" s="54" t="s">
        <v>2320</v>
      </c>
      <c r="D1127" s="54" t="s">
        <v>1390</v>
      </c>
      <c r="E1127" s="54" t="s">
        <v>1438</v>
      </c>
      <c r="F1127" s="54">
        <v>0</v>
      </c>
      <c r="G1127" s="54">
        <v>9</v>
      </c>
      <c r="H1127" s="54">
        <v>233330</v>
      </c>
      <c r="I1127" s="54" t="s">
        <v>1439</v>
      </c>
      <c r="J1127" s="54">
        <v>233491</v>
      </c>
      <c r="K1127" s="55" t="s">
        <v>1400</v>
      </c>
      <c r="L1127" s="55" t="str">
        <f>VLOOKUP(C1127,'[29]Trips&amp;Operators'!$C$1:$E$9999,3,FALSE)</f>
        <v>YORK</v>
      </c>
      <c r="M1127" s="56" t="s">
        <v>1401</v>
      </c>
      <c r="N1127" s="55"/>
      <c r="O1127" s="59" t="str">
        <f t="shared" si="17"/>
        <v>OMIT</v>
      </c>
    </row>
    <row r="1128" spans="1:15" x14ac:dyDescent="0.25">
      <c r="A1128" s="53">
        <v>42510.894247685188</v>
      </c>
      <c r="B1128" s="54" t="s">
        <v>1411</v>
      </c>
      <c r="C1128" s="54" t="s">
        <v>2321</v>
      </c>
      <c r="D1128" s="54" t="s">
        <v>1390</v>
      </c>
      <c r="E1128" s="54" t="s">
        <v>1438</v>
      </c>
      <c r="F1128" s="54">
        <v>0</v>
      </c>
      <c r="G1128" s="54">
        <v>8</v>
      </c>
      <c r="H1128" s="54">
        <v>143</v>
      </c>
      <c r="I1128" s="54" t="s">
        <v>1439</v>
      </c>
      <c r="J1128" s="54">
        <v>1</v>
      </c>
      <c r="K1128" s="55" t="s">
        <v>1393</v>
      </c>
      <c r="L1128" s="55" t="str">
        <f>VLOOKUP(C1128,'[29]Trips&amp;Operators'!$C$1:$E$9999,3,FALSE)</f>
        <v>LEVERE</v>
      </c>
      <c r="M1128" s="56" t="s">
        <v>1401</v>
      </c>
      <c r="N1128" s="55"/>
      <c r="O1128" s="59" t="str">
        <f t="shared" si="17"/>
        <v>OMIT</v>
      </c>
    </row>
    <row r="1129" spans="1:15" x14ac:dyDescent="0.25">
      <c r="A1129" s="53">
        <v>42511.036909722221</v>
      </c>
      <c r="B1129" s="54" t="s">
        <v>1498</v>
      </c>
      <c r="C1129" s="54" t="s">
        <v>2322</v>
      </c>
      <c r="D1129" s="54" t="s">
        <v>1390</v>
      </c>
      <c r="E1129" s="54" t="s">
        <v>1438</v>
      </c>
      <c r="F1129" s="54">
        <v>0</v>
      </c>
      <c r="G1129" s="54">
        <v>5</v>
      </c>
      <c r="H1129" s="54">
        <v>114</v>
      </c>
      <c r="I1129" s="54" t="s">
        <v>1439</v>
      </c>
      <c r="J1129" s="54">
        <v>1</v>
      </c>
      <c r="K1129" s="55" t="s">
        <v>1393</v>
      </c>
      <c r="L1129" s="55" t="str">
        <f>VLOOKUP(C1129,'[29]Trips&amp;Operators'!$C$1:$E$9999,3,FALSE)</f>
        <v>YORK</v>
      </c>
      <c r="M1129" s="56" t="s">
        <v>1401</v>
      </c>
      <c r="N1129" s="55"/>
      <c r="O1129" s="59" t="str">
        <f t="shared" si="17"/>
        <v>OMIT</v>
      </c>
    </row>
    <row r="1130" spans="1:15" x14ac:dyDescent="0.25">
      <c r="A1130" s="53">
        <v>42511.070775462962</v>
      </c>
      <c r="B1130" s="54" t="s">
        <v>1453</v>
      </c>
      <c r="C1130" s="54" t="s">
        <v>2289</v>
      </c>
      <c r="D1130" s="54" t="s">
        <v>1390</v>
      </c>
      <c r="E1130" s="54" t="s">
        <v>1438</v>
      </c>
      <c r="F1130" s="54">
        <v>0</v>
      </c>
      <c r="G1130" s="54">
        <v>19</v>
      </c>
      <c r="H1130" s="54">
        <v>32</v>
      </c>
      <c r="I1130" s="54" t="s">
        <v>1439</v>
      </c>
      <c r="J1130" s="54">
        <v>1</v>
      </c>
      <c r="K1130" s="55" t="s">
        <v>1393</v>
      </c>
      <c r="L1130" s="55" t="str">
        <f>VLOOKUP(C1130,'[29]Trips&amp;Operators'!$C$1:$E$9999,3,FALSE)</f>
        <v>GOODNIGHT</v>
      </c>
      <c r="M1130" s="56" t="s">
        <v>1401</v>
      </c>
      <c r="N1130" s="55"/>
      <c r="O1130" s="59" t="str">
        <f t="shared" si="17"/>
        <v>KEEP</v>
      </c>
    </row>
    <row r="1131" spans="1:15" x14ac:dyDescent="0.25">
      <c r="A1131" s="53">
        <v>42511.384652777779</v>
      </c>
      <c r="B1131" s="54" t="s">
        <v>1483</v>
      </c>
      <c r="C1131" s="54" t="s">
        <v>267</v>
      </c>
      <c r="D1131" s="54" t="s">
        <v>1390</v>
      </c>
      <c r="E1131" s="54" t="s">
        <v>1391</v>
      </c>
      <c r="F1131" s="54">
        <v>790</v>
      </c>
      <c r="G1131" s="54">
        <v>354</v>
      </c>
      <c r="H1131" s="54">
        <v>63179</v>
      </c>
      <c r="I1131" s="54" t="s">
        <v>1392</v>
      </c>
      <c r="J1131" s="54">
        <v>103864</v>
      </c>
      <c r="K1131" s="55" t="s">
        <v>1393</v>
      </c>
      <c r="L1131" s="55" t="str">
        <f>VLOOKUP(C1131,'[30]Trips&amp;Operators'!$C$1:$E$9999,3,FALSE)</f>
        <v>ROCHA</v>
      </c>
      <c r="M1131" s="56" t="s">
        <v>1394</v>
      </c>
      <c r="N1131" s="55" t="s">
        <v>2146</v>
      </c>
      <c r="O1131" s="59" t="str">
        <f t="shared" si="17"/>
        <v>KEEP</v>
      </c>
    </row>
    <row r="1132" spans="1:15" x14ac:dyDescent="0.25">
      <c r="A1132" s="53">
        <v>42511.145057870373</v>
      </c>
      <c r="B1132" s="54" t="s">
        <v>1432</v>
      </c>
      <c r="C1132" s="54" t="s">
        <v>2323</v>
      </c>
      <c r="D1132" s="54" t="s">
        <v>1390</v>
      </c>
      <c r="E1132" s="54" t="s">
        <v>1398</v>
      </c>
      <c r="F1132" s="54">
        <v>150</v>
      </c>
      <c r="G1132" s="54">
        <v>290</v>
      </c>
      <c r="H1132" s="54">
        <v>51881</v>
      </c>
      <c r="I1132" s="54" t="s">
        <v>1399</v>
      </c>
      <c r="J1132" s="54">
        <v>53155</v>
      </c>
      <c r="K1132" s="55" t="s">
        <v>1400</v>
      </c>
      <c r="L1132" s="55" t="str">
        <f>VLOOKUP(C1132,'[30]Trips&amp;Operators'!$C$1:$E$9999,3,FALSE)</f>
        <v>LEVIN</v>
      </c>
      <c r="M1132" s="56" t="s">
        <v>1401</v>
      </c>
      <c r="N1132" s="55" t="s">
        <v>1402</v>
      </c>
      <c r="O1132" s="59" t="str">
        <f t="shared" si="17"/>
        <v>KEEP</v>
      </c>
    </row>
    <row r="1133" spans="1:15" x14ac:dyDescent="0.25">
      <c r="A1133" s="53">
        <v>42511.210879629631</v>
      </c>
      <c r="B1133" s="54" t="s">
        <v>1478</v>
      </c>
      <c r="C1133" s="54" t="s">
        <v>2324</v>
      </c>
      <c r="D1133" s="54" t="s">
        <v>1390</v>
      </c>
      <c r="E1133" s="54" t="s">
        <v>1398</v>
      </c>
      <c r="F1133" s="54">
        <v>0</v>
      </c>
      <c r="G1133" s="54">
        <v>367</v>
      </c>
      <c r="H1133" s="54">
        <v>51353</v>
      </c>
      <c r="I1133" s="54" t="s">
        <v>1399</v>
      </c>
      <c r="J1133" s="54">
        <v>53155</v>
      </c>
      <c r="K1133" s="55" t="s">
        <v>1400</v>
      </c>
      <c r="L1133" s="55" t="str">
        <f>VLOOKUP(C1133,'[30]Trips&amp;Operators'!$C$1:$E$9999,3,FALSE)</f>
        <v>ROCHA</v>
      </c>
      <c r="M1133" s="56" t="s">
        <v>1401</v>
      </c>
      <c r="N1133" s="55" t="s">
        <v>2148</v>
      </c>
      <c r="O1133" s="59" t="str">
        <f t="shared" si="17"/>
        <v>KEEP</v>
      </c>
    </row>
    <row r="1134" spans="1:15" x14ac:dyDescent="0.25">
      <c r="A1134" s="53">
        <v>42511.239675925928</v>
      </c>
      <c r="B1134" s="54" t="s">
        <v>1537</v>
      </c>
      <c r="C1134" s="54" t="s">
        <v>2325</v>
      </c>
      <c r="D1134" s="54" t="s">
        <v>1390</v>
      </c>
      <c r="E1134" s="54" t="s">
        <v>1398</v>
      </c>
      <c r="F1134" s="54">
        <v>0</v>
      </c>
      <c r="G1134" s="54">
        <v>94</v>
      </c>
      <c r="H1134" s="54">
        <v>27609</v>
      </c>
      <c r="I1134" s="54" t="s">
        <v>1399</v>
      </c>
      <c r="J1134" s="54">
        <v>27350</v>
      </c>
      <c r="K1134" s="55" t="s">
        <v>1393</v>
      </c>
      <c r="L1134" s="55" t="str">
        <f>VLOOKUP(C1134,'[30]Trips&amp;Operators'!$C$1:$E$9999,3,FALSE)</f>
        <v>LEDERHAUSE</v>
      </c>
      <c r="M1134" s="56" t="s">
        <v>1401</v>
      </c>
      <c r="N1134" s="55" t="s">
        <v>2148</v>
      </c>
      <c r="O1134" s="59" t="str">
        <f t="shared" si="17"/>
        <v>KEEP</v>
      </c>
    </row>
    <row r="1135" spans="1:15" x14ac:dyDescent="0.25">
      <c r="A1135" s="53">
        <v>42511.258935185186</v>
      </c>
      <c r="B1135" s="54" t="s">
        <v>1451</v>
      </c>
      <c r="C1135" s="54" t="s">
        <v>2326</v>
      </c>
      <c r="D1135" s="54" t="s">
        <v>1390</v>
      </c>
      <c r="E1135" s="54" t="s">
        <v>1398</v>
      </c>
      <c r="F1135" s="54">
        <v>0</v>
      </c>
      <c r="G1135" s="54">
        <v>243</v>
      </c>
      <c r="H1135" s="54">
        <v>26194</v>
      </c>
      <c r="I1135" s="54" t="s">
        <v>1399</v>
      </c>
      <c r="J1135" s="54">
        <v>27052</v>
      </c>
      <c r="K1135" s="55" t="s">
        <v>1400</v>
      </c>
      <c r="L1135" s="55" t="str">
        <f>VLOOKUP(C1135,'[30]Trips&amp;Operators'!$C$1:$E$9999,3,FALSE)</f>
        <v>LEDERHAUSE</v>
      </c>
      <c r="M1135" s="56" t="s">
        <v>1401</v>
      </c>
      <c r="N1135" s="55" t="s">
        <v>2148</v>
      </c>
      <c r="O1135" s="59" t="str">
        <f t="shared" si="17"/>
        <v>KEEP</v>
      </c>
    </row>
    <row r="1136" spans="1:15" x14ac:dyDescent="0.25">
      <c r="A1136" s="53">
        <v>42511.478356481479</v>
      </c>
      <c r="B1136" s="54" t="s">
        <v>1432</v>
      </c>
      <c r="C1136" s="54" t="s">
        <v>2327</v>
      </c>
      <c r="D1136" s="54" t="s">
        <v>1390</v>
      </c>
      <c r="E1136" s="54" t="s">
        <v>1398</v>
      </c>
      <c r="F1136" s="54">
        <v>0</v>
      </c>
      <c r="G1136" s="54">
        <v>66</v>
      </c>
      <c r="H1136" s="54">
        <v>52931</v>
      </c>
      <c r="I1136" s="54" t="s">
        <v>1399</v>
      </c>
      <c r="J1136" s="54">
        <v>53155</v>
      </c>
      <c r="K1136" s="55" t="s">
        <v>1400</v>
      </c>
      <c r="L1136" s="55" t="str">
        <f>VLOOKUP(C1136,'[30]Trips&amp;Operators'!$C$1:$E$9999,3,FALSE)</f>
        <v>RIVERA</v>
      </c>
      <c r="M1136" s="56" t="s">
        <v>1401</v>
      </c>
      <c r="N1136" s="55" t="s">
        <v>2148</v>
      </c>
      <c r="O1136" s="59" t="str">
        <f t="shared" si="17"/>
        <v>KEEP</v>
      </c>
    </row>
    <row r="1137" spans="1:15" x14ac:dyDescent="0.25">
      <c r="A1137" s="53">
        <v>42511.497731481482</v>
      </c>
      <c r="B1137" s="54" t="s">
        <v>1451</v>
      </c>
      <c r="C1137" s="54" t="s">
        <v>2328</v>
      </c>
      <c r="D1137" s="54" t="s">
        <v>1390</v>
      </c>
      <c r="E1137" s="54" t="s">
        <v>1398</v>
      </c>
      <c r="F1137" s="54">
        <v>0</v>
      </c>
      <c r="G1137" s="54">
        <v>270</v>
      </c>
      <c r="H1137" s="54">
        <v>52042</v>
      </c>
      <c r="I1137" s="54" t="s">
        <v>1399</v>
      </c>
      <c r="J1137" s="54">
        <v>53155</v>
      </c>
      <c r="K1137" s="55" t="s">
        <v>1400</v>
      </c>
      <c r="L1137" s="55" t="str">
        <f>VLOOKUP(C1137,'[30]Trips&amp;Operators'!$C$1:$E$9999,3,FALSE)</f>
        <v>LOCKLEAR</v>
      </c>
      <c r="M1137" s="56" t="s">
        <v>1401</v>
      </c>
      <c r="N1137" s="55" t="s">
        <v>2148</v>
      </c>
      <c r="O1137" s="59" t="str">
        <f t="shared" si="17"/>
        <v>KEEP</v>
      </c>
    </row>
    <row r="1138" spans="1:15" x14ac:dyDescent="0.25">
      <c r="A1138" s="53">
        <v>42511.587187500001</v>
      </c>
      <c r="B1138" s="54" t="s">
        <v>1511</v>
      </c>
      <c r="C1138" s="54" t="s">
        <v>269</v>
      </c>
      <c r="D1138" s="54" t="s">
        <v>1390</v>
      </c>
      <c r="E1138" s="54" t="s">
        <v>1398</v>
      </c>
      <c r="F1138" s="54">
        <v>0</v>
      </c>
      <c r="G1138" s="54">
        <v>199</v>
      </c>
      <c r="H1138" s="54">
        <v>53961</v>
      </c>
      <c r="I1138" s="54" t="s">
        <v>1399</v>
      </c>
      <c r="J1138" s="54">
        <v>53277</v>
      </c>
      <c r="K1138" s="55" t="s">
        <v>1393</v>
      </c>
      <c r="L1138" s="55" t="str">
        <f>VLOOKUP(C1138,'[30]Trips&amp;Operators'!$C$1:$E$9999,3,FALSE)</f>
        <v>BONDS</v>
      </c>
      <c r="M1138" s="56" t="s">
        <v>1401</v>
      </c>
      <c r="N1138" s="55" t="s">
        <v>2148</v>
      </c>
      <c r="O1138" s="59" t="str">
        <f t="shared" si="17"/>
        <v>KEEP</v>
      </c>
    </row>
    <row r="1139" spans="1:15" x14ac:dyDescent="0.25">
      <c r="A1139" s="53">
        <v>42511.589768518519</v>
      </c>
      <c r="B1139" s="54" t="s">
        <v>1474</v>
      </c>
      <c r="C1139" s="54" t="s">
        <v>271</v>
      </c>
      <c r="D1139" s="54" t="s">
        <v>1390</v>
      </c>
      <c r="E1139" s="54" t="s">
        <v>1398</v>
      </c>
      <c r="F1139" s="54">
        <v>370</v>
      </c>
      <c r="G1139" s="54">
        <v>439</v>
      </c>
      <c r="H1139" s="54">
        <v>127414</v>
      </c>
      <c r="I1139" s="54" t="s">
        <v>1399</v>
      </c>
      <c r="J1139" s="54">
        <v>127562</v>
      </c>
      <c r="K1139" s="55" t="s">
        <v>1400</v>
      </c>
      <c r="L1139" s="55" t="str">
        <f>VLOOKUP(C1139,'[30]Trips&amp;Operators'!$C$1:$E$9999,3,FALSE)</f>
        <v>STEWART</v>
      </c>
      <c r="M1139" s="56" t="s">
        <v>1401</v>
      </c>
      <c r="N1139" s="55" t="s">
        <v>1402</v>
      </c>
      <c r="O1139" s="59" t="str">
        <f t="shared" si="17"/>
        <v>KEEP</v>
      </c>
    </row>
    <row r="1140" spans="1:15" x14ac:dyDescent="0.25">
      <c r="A1140" s="53">
        <v>42511.618287037039</v>
      </c>
      <c r="B1140" s="54" t="s">
        <v>1541</v>
      </c>
      <c r="C1140" s="54" t="s">
        <v>2329</v>
      </c>
      <c r="D1140" s="54" t="s">
        <v>1390</v>
      </c>
      <c r="E1140" s="54" t="s">
        <v>1398</v>
      </c>
      <c r="F1140" s="54">
        <v>0</v>
      </c>
      <c r="G1140" s="54">
        <v>90</v>
      </c>
      <c r="H1140" s="54">
        <v>52816</v>
      </c>
      <c r="I1140" s="54" t="s">
        <v>1399</v>
      </c>
      <c r="J1140" s="54">
        <v>53155</v>
      </c>
      <c r="K1140" s="55" t="s">
        <v>1400</v>
      </c>
      <c r="L1140" s="55" t="str">
        <f>VLOOKUP(C1140,'[30]Trips&amp;Operators'!$C$1:$E$9999,3,FALSE)</f>
        <v>BONDS</v>
      </c>
      <c r="M1140" s="56" t="s">
        <v>1401</v>
      </c>
      <c r="N1140" s="55" t="s">
        <v>2148</v>
      </c>
      <c r="O1140" s="59" t="str">
        <f t="shared" si="17"/>
        <v>KEEP</v>
      </c>
    </row>
    <row r="1141" spans="1:15" x14ac:dyDescent="0.25">
      <c r="A1141" s="53">
        <v>42511.670659722222</v>
      </c>
      <c r="B1141" s="54" t="s">
        <v>1701</v>
      </c>
      <c r="C1141" s="54" t="s">
        <v>273</v>
      </c>
      <c r="D1141" s="54" t="s">
        <v>1390</v>
      </c>
      <c r="E1141" s="54" t="s">
        <v>1398</v>
      </c>
      <c r="F1141" s="54">
        <v>0</v>
      </c>
      <c r="G1141" s="54">
        <v>454</v>
      </c>
      <c r="H1141" s="54">
        <v>50711</v>
      </c>
      <c r="I1141" s="54" t="s">
        <v>1399</v>
      </c>
      <c r="J1141" s="54">
        <v>53155</v>
      </c>
      <c r="K1141" s="55" t="s">
        <v>1400</v>
      </c>
      <c r="L1141" s="55" t="str">
        <f>VLOOKUP(C1141,'[30]Trips&amp;Operators'!$C$1:$E$9999,3,FALSE)</f>
        <v>BRANNON</v>
      </c>
      <c r="M1141" s="56" t="s">
        <v>1401</v>
      </c>
      <c r="N1141" s="55" t="s">
        <v>2148</v>
      </c>
      <c r="O1141" s="59" t="str">
        <f t="shared" si="17"/>
        <v>KEEP</v>
      </c>
    </row>
    <row r="1142" spans="1:15" x14ac:dyDescent="0.25">
      <c r="A1142" s="53">
        <v>42511.674432870372</v>
      </c>
      <c r="B1142" s="54" t="s">
        <v>1511</v>
      </c>
      <c r="C1142" s="54" t="s">
        <v>2330</v>
      </c>
      <c r="D1142" s="54" t="s">
        <v>1390</v>
      </c>
      <c r="E1142" s="54" t="s">
        <v>1398</v>
      </c>
      <c r="F1142" s="54">
        <v>0</v>
      </c>
      <c r="G1142" s="54">
        <v>82</v>
      </c>
      <c r="H1142" s="54">
        <v>53521</v>
      </c>
      <c r="I1142" s="54" t="s">
        <v>1399</v>
      </c>
      <c r="J1142" s="54">
        <v>53277</v>
      </c>
      <c r="K1142" s="55" t="s">
        <v>1393</v>
      </c>
      <c r="L1142" s="55" t="str">
        <f>VLOOKUP(C1142,'[30]Trips&amp;Operators'!$C$1:$E$9999,3,FALSE)</f>
        <v>BONDS</v>
      </c>
      <c r="M1142" s="56" t="s">
        <v>1401</v>
      </c>
      <c r="N1142" s="55" t="s">
        <v>2148</v>
      </c>
      <c r="O1142" s="59" t="str">
        <f t="shared" si="17"/>
        <v>KEEP</v>
      </c>
    </row>
    <row r="1143" spans="1:15" x14ac:dyDescent="0.25">
      <c r="A1143" s="53">
        <v>42511.696469907409</v>
      </c>
      <c r="B1143" s="54" t="s">
        <v>1541</v>
      </c>
      <c r="C1143" s="54" t="s">
        <v>2331</v>
      </c>
      <c r="D1143" s="54" t="s">
        <v>1390</v>
      </c>
      <c r="E1143" s="54" t="s">
        <v>1398</v>
      </c>
      <c r="F1143" s="54">
        <v>0</v>
      </c>
      <c r="G1143" s="54">
        <v>130</v>
      </c>
      <c r="H1143" s="54">
        <v>52877</v>
      </c>
      <c r="I1143" s="54" t="s">
        <v>1399</v>
      </c>
      <c r="J1143" s="54">
        <v>53155</v>
      </c>
      <c r="K1143" s="55" t="s">
        <v>1400</v>
      </c>
      <c r="L1143" s="55" t="str">
        <f>VLOOKUP(C1143,'[30]Trips&amp;Operators'!$C$1:$E$9999,3,FALSE)</f>
        <v>BONDS</v>
      </c>
      <c r="M1143" s="56" t="s">
        <v>1401</v>
      </c>
      <c r="N1143" s="55" t="s">
        <v>2148</v>
      </c>
      <c r="O1143" s="59" t="str">
        <f t="shared" si="17"/>
        <v>KEEP</v>
      </c>
    </row>
    <row r="1144" spans="1:15" x14ac:dyDescent="0.25">
      <c r="A1144" s="53">
        <v>42511.751261574071</v>
      </c>
      <c r="B1144" s="54" t="s">
        <v>1701</v>
      </c>
      <c r="C1144" s="54" t="s">
        <v>2332</v>
      </c>
      <c r="D1144" s="54" t="s">
        <v>1390</v>
      </c>
      <c r="E1144" s="54" t="s">
        <v>1398</v>
      </c>
      <c r="F1144" s="54">
        <v>0</v>
      </c>
      <c r="G1144" s="54">
        <v>329</v>
      </c>
      <c r="H1144" s="54">
        <v>127327</v>
      </c>
      <c r="I1144" s="54" t="s">
        <v>1399</v>
      </c>
      <c r="J1144" s="54">
        <v>127562</v>
      </c>
      <c r="K1144" s="55" t="s">
        <v>1400</v>
      </c>
      <c r="L1144" s="55" t="str">
        <f>VLOOKUP(C1144,'[30]Trips&amp;Operators'!$C$1:$E$9999,3,FALSE)</f>
        <v>BUTLER</v>
      </c>
      <c r="M1144" s="56" t="s">
        <v>1394</v>
      </c>
      <c r="N1144" s="55" t="s">
        <v>2333</v>
      </c>
      <c r="O1144" s="59" t="str">
        <f t="shared" si="17"/>
        <v>KEEP</v>
      </c>
    </row>
    <row r="1145" spans="1:15" x14ac:dyDescent="0.25">
      <c r="A1145" s="53">
        <v>42511.288495370369</v>
      </c>
      <c r="B1145" s="54" t="s">
        <v>1546</v>
      </c>
      <c r="C1145" s="54" t="s">
        <v>2334</v>
      </c>
      <c r="D1145" s="54" t="s">
        <v>1390</v>
      </c>
      <c r="E1145" s="54" t="s">
        <v>1405</v>
      </c>
      <c r="F1145" s="54">
        <v>200</v>
      </c>
      <c r="G1145" s="54">
        <v>164</v>
      </c>
      <c r="H1145" s="54">
        <v>27270</v>
      </c>
      <c r="I1145" s="54" t="s">
        <v>1392</v>
      </c>
      <c r="J1145" s="54">
        <v>27333</v>
      </c>
      <c r="K1145" s="55" t="s">
        <v>1400</v>
      </c>
      <c r="L1145" s="55" t="str">
        <f>VLOOKUP(C1145,'[30]Trips&amp;Operators'!$C$1:$E$9999,3,FALSE)</f>
        <v>GEBRETEKLE</v>
      </c>
      <c r="M1145" s="56" t="s">
        <v>1401</v>
      </c>
      <c r="N1145" s="55"/>
      <c r="O1145" s="59" t="str">
        <f t="shared" si="17"/>
        <v>KEEP</v>
      </c>
    </row>
    <row r="1146" spans="1:15" x14ac:dyDescent="0.25">
      <c r="A1146" s="53">
        <v>42511.422743055555</v>
      </c>
      <c r="B1146" s="54" t="s">
        <v>1451</v>
      </c>
      <c r="C1146" s="54" t="s">
        <v>2335</v>
      </c>
      <c r="D1146" s="54" t="s">
        <v>1390</v>
      </c>
      <c r="E1146" s="54" t="s">
        <v>1405</v>
      </c>
      <c r="F1146" s="54">
        <v>300</v>
      </c>
      <c r="G1146" s="54">
        <v>253</v>
      </c>
      <c r="H1146" s="54">
        <v>19809</v>
      </c>
      <c r="I1146" s="54" t="s">
        <v>1392</v>
      </c>
      <c r="J1146" s="54">
        <v>20338</v>
      </c>
      <c r="K1146" s="55" t="s">
        <v>1400</v>
      </c>
      <c r="L1146" s="55" t="str">
        <f>VLOOKUP(C1146,'[30]Trips&amp;Operators'!$C$1:$E$9999,3,FALSE)</f>
        <v>ROCHA</v>
      </c>
      <c r="M1146" s="56" t="s">
        <v>1401</v>
      </c>
      <c r="N1146" s="55"/>
      <c r="O1146" s="59" t="str">
        <f t="shared" si="17"/>
        <v>KEEP</v>
      </c>
    </row>
    <row r="1147" spans="1:15" x14ac:dyDescent="0.25">
      <c r="A1147" s="53">
        <v>42511.597256944442</v>
      </c>
      <c r="B1147" s="54" t="s">
        <v>1511</v>
      </c>
      <c r="C1147" s="54" t="s">
        <v>269</v>
      </c>
      <c r="D1147" s="54" t="s">
        <v>1390</v>
      </c>
      <c r="E1147" s="54" t="s">
        <v>1405</v>
      </c>
      <c r="F1147" s="54">
        <v>150</v>
      </c>
      <c r="G1147" s="54">
        <v>198</v>
      </c>
      <c r="H1147" s="54">
        <v>5031</v>
      </c>
      <c r="I1147" s="54" t="s">
        <v>1392</v>
      </c>
      <c r="J1147" s="54">
        <v>4677</v>
      </c>
      <c r="K1147" s="55" t="s">
        <v>1393</v>
      </c>
      <c r="L1147" s="55" t="str">
        <f>VLOOKUP(C1147,'[30]Trips&amp;Operators'!$C$1:$E$9999,3,FALSE)</f>
        <v>BONDS</v>
      </c>
      <c r="M1147" s="56" t="s">
        <v>1401</v>
      </c>
      <c r="N1147" s="55"/>
      <c r="O1147" s="59" t="str">
        <f t="shared" si="17"/>
        <v>KEEP</v>
      </c>
    </row>
    <row r="1148" spans="1:15" x14ac:dyDescent="0.25">
      <c r="A1148" s="53">
        <v>42511.62096064815</v>
      </c>
      <c r="B1148" s="54" t="s">
        <v>1451</v>
      </c>
      <c r="C1148" s="54" t="s">
        <v>2336</v>
      </c>
      <c r="D1148" s="54" t="s">
        <v>1390</v>
      </c>
      <c r="E1148" s="54" t="s">
        <v>1405</v>
      </c>
      <c r="F1148" s="54">
        <v>300</v>
      </c>
      <c r="G1148" s="54">
        <v>266</v>
      </c>
      <c r="H1148" s="54">
        <v>19905</v>
      </c>
      <c r="I1148" s="54" t="s">
        <v>1392</v>
      </c>
      <c r="J1148" s="54">
        <v>20338</v>
      </c>
      <c r="K1148" s="55" t="s">
        <v>1400</v>
      </c>
      <c r="L1148" s="55" t="str">
        <f>VLOOKUP(C1148,'[30]Trips&amp;Operators'!$C$1:$E$9999,3,FALSE)</f>
        <v>LOCKLEAR</v>
      </c>
      <c r="M1148" s="56" t="s">
        <v>1401</v>
      </c>
      <c r="N1148" s="55"/>
      <c r="O1148" s="59" t="str">
        <f t="shared" si="17"/>
        <v>KEEP</v>
      </c>
    </row>
    <row r="1149" spans="1:15" x14ac:dyDescent="0.25">
      <c r="A1149" s="53">
        <v>42511.67664351852</v>
      </c>
      <c r="B1149" s="54" t="s">
        <v>1474</v>
      </c>
      <c r="C1149" s="54" t="s">
        <v>2337</v>
      </c>
      <c r="D1149" s="54" t="s">
        <v>1390</v>
      </c>
      <c r="E1149" s="54" t="s">
        <v>1405</v>
      </c>
      <c r="F1149" s="54">
        <v>150</v>
      </c>
      <c r="G1149" s="54">
        <v>349</v>
      </c>
      <c r="H1149" s="54">
        <v>227887</v>
      </c>
      <c r="I1149" s="54" t="s">
        <v>1392</v>
      </c>
      <c r="J1149" s="54">
        <v>230436</v>
      </c>
      <c r="K1149" s="55" t="s">
        <v>1400</v>
      </c>
      <c r="L1149" s="55" t="str">
        <f>VLOOKUP(C1149,'[30]Trips&amp;Operators'!$C$1:$E$9999,3,FALSE)</f>
        <v>STEWART</v>
      </c>
      <c r="M1149" s="56" t="s">
        <v>1401</v>
      </c>
      <c r="N1149" s="55"/>
      <c r="O1149" s="59" t="str">
        <f t="shared" si="17"/>
        <v>KEEP</v>
      </c>
    </row>
    <row r="1150" spans="1:15" x14ac:dyDescent="0.25">
      <c r="A1150" s="53">
        <v>42511.677199074074</v>
      </c>
      <c r="B1150" s="54" t="s">
        <v>1474</v>
      </c>
      <c r="C1150" s="54" t="s">
        <v>2337</v>
      </c>
      <c r="D1150" s="54" t="s">
        <v>1390</v>
      </c>
      <c r="E1150" s="54" t="s">
        <v>1405</v>
      </c>
      <c r="F1150" s="54">
        <v>150</v>
      </c>
      <c r="G1150" s="54">
        <v>182</v>
      </c>
      <c r="H1150" s="54">
        <v>229206</v>
      </c>
      <c r="I1150" s="54" t="s">
        <v>1392</v>
      </c>
      <c r="J1150" s="54">
        <v>230436</v>
      </c>
      <c r="K1150" s="55" t="s">
        <v>1400</v>
      </c>
      <c r="L1150" s="55" t="str">
        <f>VLOOKUP(C1150,'[30]Trips&amp;Operators'!$C$1:$E$9999,3,FALSE)</f>
        <v>STEWART</v>
      </c>
      <c r="M1150" s="56" t="s">
        <v>1401</v>
      </c>
      <c r="N1150" s="55"/>
      <c r="O1150" s="59" t="str">
        <f t="shared" si="17"/>
        <v>KEEP</v>
      </c>
    </row>
    <row r="1151" spans="1:15" x14ac:dyDescent="0.25">
      <c r="A1151" s="53">
        <v>42511.722685185188</v>
      </c>
      <c r="B1151" s="54" t="s">
        <v>1408</v>
      </c>
      <c r="C1151" s="54" t="s">
        <v>2338</v>
      </c>
      <c r="D1151" s="54" t="s">
        <v>1407</v>
      </c>
      <c r="E1151" s="54" t="s">
        <v>1405</v>
      </c>
      <c r="F1151" s="54">
        <v>600</v>
      </c>
      <c r="G1151" s="54">
        <v>650</v>
      </c>
      <c r="H1151" s="54">
        <v>184252</v>
      </c>
      <c r="I1151" s="54" t="s">
        <v>1392</v>
      </c>
      <c r="J1151" s="54">
        <v>190834</v>
      </c>
      <c r="K1151" s="55" t="s">
        <v>1393</v>
      </c>
      <c r="L1151" s="55" t="str">
        <f>VLOOKUP(C1151,'[30]Trips&amp;Operators'!$C$1:$E$9999,3,FALSE)</f>
        <v>RIVERA</v>
      </c>
      <c r="M1151" s="56" t="s">
        <v>1401</v>
      </c>
      <c r="N1151" s="55"/>
      <c r="O1151" s="59" t="str">
        <f t="shared" si="17"/>
        <v>KEEP</v>
      </c>
    </row>
    <row r="1152" spans="1:15" x14ac:dyDescent="0.25">
      <c r="A1152" s="53">
        <v>42511.963275462964</v>
      </c>
      <c r="B1152" s="54" t="s">
        <v>1451</v>
      </c>
      <c r="C1152" s="54" t="s">
        <v>2339</v>
      </c>
      <c r="D1152" s="54" t="s">
        <v>1390</v>
      </c>
      <c r="E1152" s="54" t="s">
        <v>1405</v>
      </c>
      <c r="F1152" s="54">
        <v>150</v>
      </c>
      <c r="G1152" s="54">
        <v>132</v>
      </c>
      <c r="H1152" s="54">
        <v>231553</v>
      </c>
      <c r="I1152" s="54" t="s">
        <v>1392</v>
      </c>
      <c r="J1152" s="54">
        <v>232107</v>
      </c>
      <c r="K1152" s="55" t="s">
        <v>1400</v>
      </c>
      <c r="L1152" s="55" t="str">
        <f>VLOOKUP(C1152,'[30]Trips&amp;Operators'!$C$1:$E$9999,3,FALSE)</f>
        <v>GRASTON</v>
      </c>
      <c r="M1152" s="56" t="s">
        <v>1401</v>
      </c>
      <c r="N1152" s="55"/>
      <c r="O1152" s="59" t="str">
        <f t="shared" si="17"/>
        <v>KEEP</v>
      </c>
    </row>
    <row r="1153" spans="1:15" x14ac:dyDescent="0.25">
      <c r="A1153" s="53">
        <v>42511.583437499998</v>
      </c>
      <c r="B1153" s="54" t="s">
        <v>1474</v>
      </c>
      <c r="C1153" s="54" t="s">
        <v>271</v>
      </c>
      <c r="D1153" s="54" t="s">
        <v>1407</v>
      </c>
      <c r="E1153" s="54" t="s">
        <v>1422</v>
      </c>
      <c r="F1153" s="54">
        <v>200</v>
      </c>
      <c r="G1153" s="54">
        <v>262</v>
      </c>
      <c r="H1153" s="54">
        <v>66054</v>
      </c>
      <c r="I1153" s="54" t="s">
        <v>1423</v>
      </c>
      <c r="J1153" s="54">
        <v>63995</v>
      </c>
      <c r="K1153" s="55" t="s">
        <v>1400</v>
      </c>
      <c r="L1153" s="55" t="str">
        <f>VLOOKUP(C1153,'[30]Trips&amp;Operators'!$C$1:$E$9999,3,FALSE)</f>
        <v>STEWART</v>
      </c>
      <c r="M1153" s="56" t="s">
        <v>1401</v>
      </c>
      <c r="N1153" s="55" t="s">
        <v>2340</v>
      </c>
      <c r="O1153" s="59" t="str">
        <f t="shared" si="17"/>
        <v>KEEP</v>
      </c>
    </row>
    <row r="1154" spans="1:15" x14ac:dyDescent="0.25">
      <c r="A1154" s="53">
        <v>42511.596817129626</v>
      </c>
      <c r="B1154" s="54" t="s">
        <v>1701</v>
      </c>
      <c r="C1154" s="54" t="s">
        <v>273</v>
      </c>
      <c r="D1154" s="54" t="s">
        <v>1390</v>
      </c>
      <c r="E1154" s="54" t="s">
        <v>1422</v>
      </c>
      <c r="F1154" s="54">
        <v>0</v>
      </c>
      <c r="G1154" s="54">
        <v>425</v>
      </c>
      <c r="H1154" s="54">
        <v>105856</v>
      </c>
      <c r="I1154" s="54" t="s">
        <v>1423</v>
      </c>
      <c r="J1154" s="54">
        <v>107939</v>
      </c>
      <c r="K1154" s="55" t="s">
        <v>1400</v>
      </c>
      <c r="L1154" s="55" t="str">
        <f>VLOOKUP(C1154,'[30]Trips&amp;Operators'!$C$1:$E$9999,3,FALSE)</f>
        <v>BRANNON</v>
      </c>
      <c r="M1154" s="56" t="s">
        <v>1401</v>
      </c>
      <c r="N1154" s="55" t="s">
        <v>2295</v>
      </c>
      <c r="O1154" s="59" t="str">
        <f t="shared" si="17"/>
        <v>KEEP</v>
      </c>
    </row>
    <row r="1155" spans="1:15" x14ac:dyDescent="0.25">
      <c r="A1155" s="53">
        <v>42511.635393518518</v>
      </c>
      <c r="B1155" s="54" t="s">
        <v>1451</v>
      </c>
      <c r="C1155" s="54" t="s">
        <v>2336</v>
      </c>
      <c r="D1155" s="54" t="s">
        <v>1390</v>
      </c>
      <c r="E1155" s="54" t="s">
        <v>1422</v>
      </c>
      <c r="F1155" s="54">
        <v>0</v>
      </c>
      <c r="G1155" s="54">
        <v>551</v>
      </c>
      <c r="H1155" s="54">
        <v>146472</v>
      </c>
      <c r="I1155" s="54" t="s">
        <v>1423</v>
      </c>
      <c r="J1155" s="54">
        <v>149694</v>
      </c>
      <c r="K1155" s="55" t="s">
        <v>1400</v>
      </c>
      <c r="L1155" s="55" t="str">
        <f>VLOOKUP(C1155,'[30]Trips&amp;Operators'!$C$1:$E$9999,3,FALSE)</f>
        <v>LOCKLEAR</v>
      </c>
      <c r="M1155" s="56" t="s">
        <v>1401</v>
      </c>
      <c r="N1155" s="55" t="s">
        <v>2341</v>
      </c>
      <c r="O1155" s="59" t="str">
        <f t="shared" ref="O1155:O1218" si="18">IF(AND(E1155="TRACK WARRANT AUTHORITY",G1155&lt;10),"OMIT","KEEP")</f>
        <v>KEEP</v>
      </c>
    </row>
    <row r="1156" spans="1:15" x14ac:dyDescent="0.25">
      <c r="A1156" s="53">
        <v>42511.747303240743</v>
      </c>
      <c r="B1156" s="54" t="s">
        <v>1511</v>
      </c>
      <c r="C1156" s="54" t="s">
        <v>279</v>
      </c>
      <c r="D1156" s="54" t="s">
        <v>1407</v>
      </c>
      <c r="E1156" s="54" t="s">
        <v>1422</v>
      </c>
      <c r="F1156" s="54">
        <v>0</v>
      </c>
      <c r="G1156" s="54">
        <v>180</v>
      </c>
      <c r="H1156" s="54">
        <v>63705</v>
      </c>
      <c r="I1156" s="54" t="s">
        <v>1423</v>
      </c>
      <c r="J1156" s="54">
        <v>64008</v>
      </c>
      <c r="K1156" s="55" t="s">
        <v>1393</v>
      </c>
      <c r="L1156" s="55" t="str">
        <f>VLOOKUP(C1156,'[30]Trips&amp;Operators'!$C$1:$E$9999,3,FALSE)</f>
        <v>BONDS</v>
      </c>
      <c r="M1156" s="56" t="s">
        <v>1401</v>
      </c>
      <c r="N1156" s="55" t="s">
        <v>2340</v>
      </c>
      <c r="O1156" s="59" t="str">
        <f t="shared" si="18"/>
        <v>KEEP</v>
      </c>
    </row>
    <row r="1157" spans="1:15" x14ac:dyDescent="0.25">
      <c r="A1157" s="53">
        <v>42511.232418981483</v>
      </c>
      <c r="B1157" s="54" t="s">
        <v>1478</v>
      </c>
      <c r="C1157" s="54" t="s">
        <v>2324</v>
      </c>
      <c r="D1157" s="54" t="s">
        <v>1390</v>
      </c>
      <c r="E1157" s="54" t="s">
        <v>1438</v>
      </c>
      <c r="F1157" s="54">
        <v>0</v>
      </c>
      <c r="G1157" s="54">
        <v>7</v>
      </c>
      <c r="H1157" s="54">
        <v>233318</v>
      </c>
      <c r="I1157" s="54" t="s">
        <v>1439</v>
      </c>
      <c r="J1157" s="54">
        <v>233491</v>
      </c>
      <c r="K1157" s="55" t="s">
        <v>1400</v>
      </c>
      <c r="L1157" s="55" t="str">
        <f>VLOOKUP(C1157,'[30]Trips&amp;Operators'!$C$1:$E$9999,3,FALSE)</f>
        <v>ROCHA</v>
      </c>
      <c r="M1157" s="56" t="s">
        <v>1401</v>
      </c>
      <c r="N1157" s="55"/>
      <c r="O1157" s="59" t="str">
        <f t="shared" si="18"/>
        <v>OMIT</v>
      </c>
    </row>
    <row r="1158" spans="1:15" x14ac:dyDescent="0.25">
      <c r="A1158" s="53">
        <v>42511.264548611114</v>
      </c>
      <c r="B1158" s="54" t="s">
        <v>1483</v>
      </c>
      <c r="C1158" s="54" t="s">
        <v>2342</v>
      </c>
      <c r="D1158" s="54" t="s">
        <v>1390</v>
      </c>
      <c r="E1158" s="54" t="s">
        <v>1438</v>
      </c>
      <c r="F1158" s="54">
        <v>0</v>
      </c>
      <c r="G1158" s="54">
        <v>40</v>
      </c>
      <c r="H1158" s="54">
        <v>952</v>
      </c>
      <c r="I1158" s="54" t="s">
        <v>1439</v>
      </c>
      <c r="J1158" s="54">
        <v>839</v>
      </c>
      <c r="K1158" s="55" t="s">
        <v>1393</v>
      </c>
      <c r="L1158" s="55" t="str">
        <f>VLOOKUP(C1158,'[30]Trips&amp;Operators'!$C$1:$E$9999,3,FALSE)</f>
        <v>ROCHA</v>
      </c>
      <c r="M1158" s="56" t="s">
        <v>1401</v>
      </c>
      <c r="N1158" s="55"/>
      <c r="O1158" s="59" t="str">
        <f t="shared" si="18"/>
        <v>KEEP</v>
      </c>
    </row>
    <row r="1159" spans="1:15" x14ac:dyDescent="0.25">
      <c r="A1159" s="53">
        <v>42511.296585648146</v>
      </c>
      <c r="B1159" s="54" t="s">
        <v>1478</v>
      </c>
      <c r="C1159" s="54" t="s">
        <v>2343</v>
      </c>
      <c r="D1159" s="54" t="s">
        <v>1390</v>
      </c>
      <c r="E1159" s="54" t="s">
        <v>1438</v>
      </c>
      <c r="F1159" s="54">
        <v>0</v>
      </c>
      <c r="G1159" s="54">
        <v>2</v>
      </c>
      <c r="H1159" s="54">
        <v>233336</v>
      </c>
      <c r="I1159" s="54" t="s">
        <v>1439</v>
      </c>
      <c r="J1159" s="54">
        <v>233491</v>
      </c>
      <c r="K1159" s="55" t="s">
        <v>1400</v>
      </c>
      <c r="L1159" s="55" t="str">
        <f>VLOOKUP(C1159,'[30]Trips&amp;Operators'!$C$1:$E$9999,3,FALSE)</f>
        <v>ROCHA</v>
      </c>
      <c r="M1159" s="56" t="s">
        <v>1401</v>
      </c>
      <c r="N1159" s="55"/>
      <c r="O1159" s="59" t="str">
        <f t="shared" si="18"/>
        <v>OMIT</v>
      </c>
    </row>
    <row r="1160" spans="1:15" x14ac:dyDescent="0.25">
      <c r="A1160" s="53">
        <v>42511.357789351852</v>
      </c>
      <c r="B1160" s="54" t="s">
        <v>1506</v>
      </c>
      <c r="C1160" s="54" t="s">
        <v>2344</v>
      </c>
      <c r="D1160" s="54" t="s">
        <v>1390</v>
      </c>
      <c r="E1160" s="54" t="s">
        <v>1438</v>
      </c>
      <c r="F1160" s="54">
        <v>0</v>
      </c>
      <c r="G1160" s="54">
        <v>6</v>
      </c>
      <c r="H1160" s="54">
        <v>303</v>
      </c>
      <c r="I1160" s="54" t="s">
        <v>1439</v>
      </c>
      <c r="J1160" s="54">
        <v>1</v>
      </c>
      <c r="K1160" s="55" t="s">
        <v>1393</v>
      </c>
      <c r="L1160" s="55" t="str">
        <f>VLOOKUP(C1160,'[30]Trips&amp;Operators'!$C$1:$E$9999,3,FALSE)</f>
        <v>LEVIN</v>
      </c>
      <c r="M1160" s="56" t="s">
        <v>1401</v>
      </c>
      <c r="N1160" s="55"/>
      <c r="O1160" s="59" t="str">
        <f t="shared" si="18"/>
        <v>OMIT</v>
      </c>
    </row>
    <row r="1161" spans="1:15" x14ac:dyDescent="0.25">
      <c r="A1161" s="53">
        <v>42511.361307870371</v>
      </c>
      <c r="B1161" s="54" t="s">
        <v>1541</v>
      </c>
      <c r="C1161" s="54" t="s">
        <v>2345</v>
      </c>
      <c r="D1161" s="54" t="s">
        <v>1390</v>
      </c>
      <c r="E1161" s="54" t="s">
        <v>1438</v>
      </c>
      <c r="F1161" s="54">
        <v>0</v>
      </c>
      <c r="G1161" s="54">
        <v>6</v>
      </c>
      <c r="H1161" s="54">
        <v>233346</v>
      </c>
      <c r="I1161" s="54" t="s">
        <v>1439</v>
      </c>
      <c r="J1161" s="54">
        <v>233491</v>
      </c>
      <c r="K1161" s="55" t="s">
        <v>1400</v>
      </c>
      <c r="L1161" s="55" t="str">
        <f>VLOOKUP(C1161,'[30]Trips&amp;Operators'!$C$1:$E$9999,3,FALSE)</f>
        <v>SANTIZO</v>
      </c>
      <c r="M1161" s="56" t="s">
        <v>1401</v>
      </c>
      <c r="N1161" s="55"/>
      <c r="O1161" s="59" t="str">
        <f t="shared" si="18"/>
        <v>OMIT</v>
      </c>
    </row>
    <row r="1162" spans="1:15" x14ac:dyDescent="0.25">
      <c r="A1162" s="53">
        <v>42511.444247685184</v>
      </c>
      <c r="B1162" s="54" t="s">
        <v>1451</v>
      </c>
      <c r="C1162" s="54" t="s">
        <v>2335</v>
      </c>
      <c r="D1162" s="54" t="s">
        <v>1390</v>
      </c>
      <c r="E1162" s="54" t="s">
        <v>1438</v>
      </c>
      <c r="F1162" s="54">
        <v>0</v>
      </c>
      <c r="G1162" s="54">
        <v>5</v>
      </c>
      <c r="H1162" s="54">
        <v>233331</v>
      </c>
      <c r="I1162" s="54" t="s">
        <v>1439</v>
      </c>
      <c r="J1162" s="54">
        <v>233491</v>
      </c>
      <c r="K1162" s="55" t="s">
        <v>1400</v>
      </c>
      <c r="L1162" s="55" t="str">
        <f>VLOOKUP(C1162,'[30]Trips&amp;Operators'!$C$1:$E$9999,3,FALSE)</f>
        <v>ROCHA</v>
      </c>
      <c r="M1162" s="56" t="s">
        <v>1401</v>
      </c>
      <c r="N1162" s="55"/>
      <c r="O1162" s="59" t="str">
        <f t="shared" si="18"/>
        <v>OMIT</v>
      </c>
    </row>
    <row r="1163" spans="1:15" x14ac:dyDescent="0.25">
      <c r="A1163" s="53">
        <v>42511.474641203706</v>
      </c>
      <c r="B1163" s="54" t="s">
        <v>1701</v>
      </c>
      <c r="C1163" s="54" t="s">
        <v>2346</v>
      </c>
      <c r="D1163" s="54" t="s">
        <v>1407</v>
      </c>
      <c r="E1163" s="54" t="s">
        <v>1438</v>
      </c>
      <c r="F1163" s="54">
        <v>0</v>
      </c>
      <c r="G1163" s="54">
        <v>8</v>
      </c>
      <c r="H1163" s="54">
        <v>233491</v>
      </c>
      <c r="I1163" s="54" t="s">
        <v>1439</v>
      </c>
      <c r="J1163" s="54">
        <v>233491</v>
      </c>
      <c r="K1163" s="55" t="s">
        <v>1400</v>
      </c>
      <c r="L1163" s="55" t="str">
        <f>VLOOKUP(C1163,'[30]Trips&amp;Operators'!$C$1:$E$9999,3,FALSE)</f>
        <v>BRANNON</v>
      </c>
      <c r="M1163" s="56" t="s">
        <v>1401</v>
      </c>
      <c r="N1163" s="55"/>
      <c r="O1163" s="59" t="str">
        <f t="shared" si="18"/>
        <v>OMIT</v>
      </c>
    </row>
    <row r="1164" spans="1:15" x14ac:dyDescent="0.25">
      <c r="A1164" s="53">
        <v>42511.482349537036</v>
      </c>
      <c r="B1164" s="54" t="s">
        <v>1413</v>
      </c>
      <c r="C1164" s="54" t="s">
        <v>2347</v>
      </c>
      <c r="D1164" s="54" t="s">
        <v>1390</v>
      </c>
      <c r="E1164" s="54" t="s">
        <v>1438</v>
      </c>
      <c r="F1164" s="54">
        <v>0</v>
      </c>
      <c r="G1164" s="54">
        <v>5</v>
      </c>
      <c r="H1164" s="54">
        <v>123</v>
      </c>
      <c r="I1164" s="54" t="s">
        <v>1439</v>
      </c>
      <c r="J1164" s="54">
        <v>1</v>
      </c>
      <c r="K1164" s="55" t="s">
        <v>1393</v>
      </c>
      <c r="L1164" s="55" t="str">
        <f>VLOOKUP(C1164,'[30]Trips&amp;Operators'!$C$1:$E$9999,3,FALSE)</f>
        <v>ROCHA</v>
      </c>
      <c r="M1164" s="56" t="s">
        <v>1401</v>
      </c>
      <c r="N1164" s="55"/>
      <c r="O1164" s="59" t="str">
        <f t="shared" si="18"/>
        <v>OMIT</v>
      </c>
    </row>
    <row r="1165" spans="1:15" x14ac:dyDescent="0.25">
      <c r="A1165" s="53">
        <v>42511.540868055556</v>
      </c>
      <c r="B1165" s="54" t="s">
        <v>1823</v>
      </c>
      <c r="C1165" s="54" t="s">
        <v>2348</v>
      </c>
      <c r="D1165" s="54" t="s">
        <v>1390</v>
      </c>
      <c r="E1165" s="54" t="s">
        <v>1438</v>
      </c>
      <c r="F1165" s="54">
        <v>0</v>
      </c>
      <c r="G1165" s="54">
        <v>68</v>
      </c>
      <c r="H1165" s="54">
        <v>273</v>
      </c>
      <c r="I1165" s="54" t="s">
        <v>1439</v>
      </c>
      <c r="J1165" s="54">
        <v>1</v>
      </c>
      <c r="K1165" s="55" t="s">
        <v>1393</v>
      </c>
      <c r="L1165" s="55" t="str">
        <f>VLOOKUP(C1165,'[30]Trips&amp;Operators'!$C$1:$E$9999,3,FALSE)</f>
        <v>YANAI</v>
      </c>
      <c r="M1165" s="56" t="s">
        <v>1401</v>
      </c>
      <c r="N1165" s="55"/>
      <c r="O1165" s="59" t="str">
        <f t="shared" si="18"/>
        <v>KEEP</v>
      </c>
    </row>
    <row r="1166" spans="1:15" x14ac:dyDescent="0.25">
      <c r="A1166" s="53">
        <v>42511.591319444444</v>
      </c>
      <c r="B1166" s="54" t="s">
        <v>1408</v>
      </c>
      <c r="C1166" s="54" t="s">
        <v>2349</v>
      </c>
      <c r="D1166" s="54" t="s">
        <v>1390</v>
      </c>
      <c r="E1166" s="54" t="s">
        <v>1438</v>
      </c>
      <c r="F1166" s="54">
        <v>0</v>
      </c>
      <c r="G1166" s="54">
        <v>7</v>
      </c>
      <c r="H1166" s="54">
        <v>121</v>
      </c>
      <c r="I1166" s="54" t="s">
        <v>1439</v>
      </c>
      <c r="J1166" s="54">
        <v>1</v>
      </c>
      <c r="K1166" s="55" t="s">
        <v>1393</v>
      </c>
      <c r="L1166" s="55" t="str">
        <f>VLOOKUP(C1166,'[30]Trips&amp;Operators'!$C$1:$E$9999,3,FALSE)</f>
        <v>RIVERA</v>
      </c>
      <c r="M1166" s="56" t="s">
        <v>1401</v>
      </c>
      <c r="N1166" s="55"/>
      <c r="O1166" s="59" t="str">
        <f t="shared" si="18"/>
        <v>OMIT</v>
      </c>
    </row>
    <row r="1167" spans="1:15" x14ac:dyDescent="0.25">
      <c r="A1167" s="53">
        <v>42511.608402777776</v>
      </c>
      <c r="B1167" s="54" t="s">
        <v>1701</v>
      </c>
      <c r="C1167" s="54" t="s">
        <v>273</v>
      </c>
      <c r="D1167" s="54" t="s">
        <v>1390</v>
      </c>
      <c r="E1167" s="54" t="s">
        <v>1438</v>
      </c>
      <c r="F1167" s="54">
        <v>0</v>
      </c>
      <c r="G1167" s="54">
        <v>6</v>
      </c>
      <c r="H1167" s="54">
        <v>233337</v>
      </c>
      <c r="I1167" s="54" t="s">
        <v>1439</v>
      </c>
      <c r="J1167" s="54">
        <v>233491</v>
      </c>
      <c r="K1167" s="55" t="s">
        <v>1400</v>
      </c>
      <c r="L1167" s="55" t="str">
        <f>VLOOKUP(C1167,'[30]Trips&amp;Operators'!$C$1:$E$9999,3,FALSE)</f>
        <v>BRANNON</v>
      </c>
      <c r="M1167" s="56" t="s">
        <v>1401</v>
      </c>
      <c r="N1167" s="55"/>
      <c r="O1167" s="59" t="str">
        <f t="shared" si="18"/>
        <v>OMIT</v>
      </c>
    </row>
    <row r="1168" spans="1:15" x14ac:dyDescent="0.25">
      <c r="A1168" s="53">
        <v>42511.63490740741</v>
      </c>
      <c r="B1168" s="54" t="s">
        <v>1432</v>
      </c>
      <c r="C1168" s="54" t="s">
        <v>276</v>
      </c>
      <c r="D1168" s="54" t="s">
        <v>1390</v>
      </c>
      <c r="E1168" s="54" t="s">
        <v>1438</v>
      </c>
      <c r="F1168" s="54">
        <v>0</v>
      </c>
      <c r="G1168" s="54">
        <v>9</v>
      </c>
      <c r="H1168" s="54">
        <v>233326</v>
      </c>
      <c r="I1168" s="54" t="s">
        <v>1439</v>
      </c>
      <c r="J1168" s="54">
        <v>233491</v>
      </c>
      <c r="K1168" s="55" t="s">
        <v>1400</v>
      </c>
      <c r="L1168" s="55" t="str">
        <f>VLOOKUP(C1168,'[30]Trips&amp;Operators'!$C$1:$E$9999,3,FALSE)</f>
        <v>RIVERA</v>
      </c>
      <c r="M1168" s="56" t="s">
        <v>1401</v>
      </c>
      <c r="N1168" s="55"/>
      <c r="O1168" s="59" t="str">
        <f t="shared" si="18"/>
        <v>OMIT</v>
      </c>
    </row>
    <row r="1169" spans="1:15" x14ac:dyDescent="0.25">
      <c r="A1169" s="53">
        <v>42511.655624999999</v>
      </c>
      <c r="B1169" s="54" t="s">
        <v>1728</v>
      </c>
      <c r="C1169" s="54" t="s">
        <v>2350</v>
      </c>
      <c r="D1169" s="54" t="s">
        <v>1390</v>
      </c>
      <c r="E1169" s="54" t="s">
        <v>1438</v>
      </c>
      <c r="F1169" s="54">
        <v>0</v>
      </c>
      <c r="G1169" s="54">
        <v>49</v>
      </c>
      <c r="H1169" s="54">
        <v>172</v>
      </c>
      <c r="I1169" s="54" t="s">
        <v>1439</v>
      </c>
      <c r="J1169" s="54">
        <v>1</v>
      </c>
      <c r="K1169" s="55" t="s">
        <v>1393</v>
      </c>
      <c r="L1169" s="55" t="str">
        <f>VLOOKUP(C1169,'[30]Trips&amp;Operators'!$C$1:$E$9999,3,FALSE)</f>
        <v>BRANNON</v>
      </c>
      <c r="M1169" s="56" t="s">
        <v>1401</v>
      </c>
      <c r="N1169" s="55"/>
      <c r="O1169" s="59" t="str">
        <f t="shared" si="18"/>
        <v>KEEP</v>
      </c>
    </row>
    <row r="1170" spans="1:15" x14ac:dyDescent="0.25">
      <c r="A1170" s="53">
        <v>42511.659155092595</v>
      </c>
      <c r="B1170" s="54" t="s">
        <v>1478</v>
      </c>
      <c r="C1170" s="54" t="s">
        <v>2351</v>
      </c>
      <c r="D1170" s="54" t="s">
        <v>1390</v>
      </c>
      <c r="E1170" s="54" t="s">
        <v>1438</v>
      </c>
      <c r="F1170" s="54">
        <v>0</v>
      </c>
      <c r="G1170" s="54">
        <v>5</v>
      </c>
      <c r="H1170" s="54">
        <v>233342</v>
      </c>
      <c r="I1170" s="54" t="s">
        <v>1439</v>
      </c>
      <c r="J1170" s="54">
        <v>233491</v>
      </c>
      <c r="K1170" s="55" t="s">
        <v>1400</v>
      </c>
      <c r="L1170" s="55" t="str">
        <f>VLOOKUP(C1170,'[30]Trips&amp;Operators'!$C$1:$E$9999,3,FALSE)</f>
        <v>BEAM</v>
      </c>
      <c r="M1170" s="56" t="s">
        <v>1401</v>
      </c>
      <c r="N1170" s="55"/>
      <c r="O1170" s="59" t="str">
        <f t="shared" si="18"/>
        <v>OMIT</v>
      </c>
    </row>
    <row r="1171" spans="1:15" x14ac:dyDescent="0.25">
      <c r="A1171" s="53">
        <v>42511.678912037038</v>
      </c>
      <c r="B1171" s="54" t="s">
        <v>1474</v>
      </c>
      <c r="C1171" s="54" t="s">
        <v>2337</v>
      </c>
      <c r="D1171" s="54" t="s">
        <v>1390</v>
      </c>
      <c r="E1171" s="54" t="s">
        <v>1438</v>
      </c>
      <c r="F1171" s="54">
        <v>0</v>
      </c>
      <c r="G1171" s="54">
        <v>86</v>
      </c>
      <c r="H1171" s="54">
        <v>233174</v>
      </c>
      <c r="I1171" s="54" t="s">
        <v>1439</v>
      </c>
      <c r="J1171" s="54">
        <v>233491</v>
      </c>
      <c r="K1171" s="55" t="s">
        <v>1400</v>
      </c>
      <c r="L1171" s="55" t="str">
        <f>VLOOKUP(C1171,'[30]Trips&amp;Operators'!$C$1:$E$9999,3,FALSE)</f>
        <v>STEWART</v>
      </c>
      <c r="M1171" s="56" t="s">
        <v>1401</v>
      </c>
      <c r="N1171" s="55"/>
      <c r="O1171" s="59" t="str">
        <f t="shared" si="18"/>
        <v>KEEP</v>
      </c>
    </row>
    <row r="1172" spans="1:15" x14ac:dyDescent="0.25">
      <c r="A1172" s="53">
        <v>42511.68378472222</v>
      </c>
      <c r="B1172" s="54" t="s">
        <v>1511</v>
      </c>
      <c r="C1172" s="54" t="s">
        <v>2330</v>
      </c>
      <c r="D1172" s="54" t="s">
        <v>1390</v>
      </c>
      <c r="E1172" s="54" t="s">
        <v>1438</v>
      </c>
      <c r="F1172" s="54">
        <v>0</v>
      </c>
      <c r="G1172" s="54">
        <v>8</v>
      </c>
      <c r="H1172" s="54">
        <v>125</v>
      </c>
      <c r="I1172" s="54" t="s">
        <v>1439</v>
      </c>
      <c r="J1172" s="54">
        <v>1</v>
      </c>
      <c r="K1172" s="55" t="s">
        <v>1393</v>
      </c>
      <c r="L1172" s="55" t="str">
        <f>VLOOKUP(C1172,'[30]Trips&amp;Operators'!$C$1:$E$9999,3,FALSE)</f>
        <v>BONDS</v>
      </c>
      <c r="M1172" s="56" t="s">
        <v>1401</v>
      </c>
      <c r="N1172" s="55"/>
      <c r="O1172" s="59" t="str">
        <f t="shared" si="18"/>
        <v>OMIT</v>
      </c>
    </row>
    <row r="1173" spans="1:15" x14ac:dyDescent="0.25">
      <c r="A1173" s="53">
        <v>42511.692777777775</v>
      </c>
      <c r="B1173" s="54" t="s">
        <v>1701</v>
      </c>
      <c r="C1173" s="54" t="s">
        <v>273</v>
      </c>
      <c r="D1173" s="54" t="s">
        <v>1390</v>
      </c>
      <c r="E1173" s="54" t="s">
        <v>1438</v>
      </c>
      <c r="F1173" s="54">
        <v>0</v>
      </c>
      <c r="G1173" s="54">
        <v>46</v>
      </c>
      <c r="H1173" s="54">
        <v>233366</v>
      </c>
      <c r="I1173" s="54" t="s">
        <v>1439</v>
      </c>
      <c r="J1173" s="54">
        <v>233491</v>
      </c>
      <c r="K1173" s="55" t="s">
        <v>1400</v>
      </c>
      <c r="L1173" s="55" t="str">
        <f>VLOOKUP(C1173,'[30]Trips&amp;Operators'!$C$1:$E$9999,3,FALSE)</f>
        <v>BRANNON</v>
      </c>
      <c r="M1173" s="56" t="s">
        <v>1401</v>
      </c>
      <c r="N1173" s="55"/>
      <c r="O1173" s="59" t="str">
        <f t="shared" si="18"/>
        <v>KEEP</v>
      </c>
    </row>
    <row r="1174" spans="1:15" x14ac:dyDescent="0.25">
      <c r="A1174" s="53">
        <v>42511.700891203705</v>
      </c>
      <c r="B1174" s="54" t="s">
        <v>1483</v>
      </c>
      <c r="C1174" s="54" t="s">
        <v>2352</v>
      </c>
      <c r="D1174" s="54" t="s">
        <v>1390</v>
      </c>
      <c r="E1174" s="54" t="s">
        <v>1438</v>
      </c>
      <c r="F1174" s="54">
        <v>0</v>
      </c>
      <c r="G1174" s="54">
        <v>15</v>
      </c>
      <c r="H1174" s="54">
        <v>841</v>
      </c>
      <c r="I1174" s="54" t="s">
        <v>1439</v>
      </c>
      <c r="J1174" s="54">
        <v>839</v>
      </c>
      <c r="K1174" s="55" t="s">
        <v>1393</v>
      </c>
      <c r="L1174" s="55" t="str">
        <f>VLOOKUP(C1174,'[30]Trips&amp;Operators'!$C$1:$E$9999,3,FALSE)</f>
        <v>BEAM</v>
      </c>
      <c r="M1174" s="56" t="s">
        <v>1401</v>
      </c>
      <c r="N1174" s="55"/>
      <c r="O1174" s="59" t="str">
        <f t="shared" si="18"/>
        <v>KEEP</v>
      </c>
    </row>
    <row r="1175" spans="1:15" x14ac:dyDescent="0.25">
      <c r="A1175" s="53">
        <v>42511.735613425924</v>
      </c>
      <c r="B1175" s="54" t="s">
        <v>1823</v>
      </c>
      <c r="C1175" s="54" t="s">
        <v>2353</v>
      </c>
      <c r="D1175" s="54" t="s">
        <v>1390</v>
      </c>
      <c r="E1175" s="54" t="s">
        <v>1438</v>
      </c>
      <c r="F1175" s="54">
        <v>0</v>
      </c>
      <c r="G1175" s="54">
        <v>9</v>
      </c>
      <c r="H1175" s="54">
        <v>1658</v>
      </c>
      <c r="I1175" s="54" t="s">
        <v>1439</v>
      </c>
      <c r="J1175" s="54">
        <v>839</v>
      </c>
      <c r="K1175" s="55" t="s">
        <v>1393</v>
      </c>
      <c r="L1175" s="55" t="str">
        <f>VLOOKUP(C1175,'[30]Trips&amp;Operators'!$C$1:$E$9999,3,FALSE)</f>
        <v>WEBSTER</v>
      </c>
      <c r="M1175" s="56" t="s">
        <v>1401</v>
      </c>
      <c r="N1175" s="55"/>
      <c r="O1175" s="59" t="str">
        <f t="shared" si="18"/>
        <v>OMIT</v>
      </c>
    </row>
    <row r="1176" spans="1:15" x14ac:dyDescent="0.25">
      <c r="A1176" s="53">
        <v>42511.76185185185</v>
      </c>
      <c r="B1176" s="54" t="s">
        <v>1701</v>
      </c>
      <c r="C1176" s="54" t="s">
        <v>2332</v>
      </c>
      <c r="D1176" s="54" t="s">
        <v>1390</v>
      </c>
      <c r="E1176" s="54" t="s">
        <v>1438</v>
      </c>
      <c r="F1176" s="54">
        <v>0</v>
      </c>
      <c r="G1176" s="54">
        <v>7</v>
      </c>
      <c r="H1176" s="54">
        <v>231441</v>
      </c>
      <c r="I1176" s="54" t="s">
        <v>1439</v>
      </c>
      <c r="J1176" s="54">
        <v>233491</v>
      </c>
      <c r="K1176" s="55" t="s">
        <v>1400</v>
      </c>
      <c r="L1176" s="55" t="str">
        <f>VLOOKUP(C1176,'[30]Trips&amp;Operators'!$C$1:$E$9999,3,FALSE)</f>
        <v>BUTLER</v>
      </c>
      <c r="M1176" s="56" t="s">
        <v>1401</v>
      </c>
      <c r="N1176" s="55"/>
      <c r="O1176" s="59" t="str">
        <f t="shared" si="18"/>
        <v>OMIT</v>
      </c>
    </row>
    <row r="1177" spans="1:15" x14ac:dyDescent="0.25">
      <c r="A1177" s="53">
        <v>42511.783483796295</v>
      </c>
      <c r="B1177" s="54" t="s">
        <v>1483</v>
      </c>
      <c r="C1177" s="54" t="s">
        <v>2354</v>
      </c>
      <c r="D1177" s="54" t="s">
        <v>1390</v>
      </c>
      <c r="E1177" s="54" t="s">
        <v>1438</v>
      </c>
      <c r="F1177" s="54">
        <v>0</v>
      </c>
      <c r="G1177" s="54">
        <v>7</v>
      </c>
      <c r="H1177" s="54">
        <v>107</v>
      </c>
      <c r="I1177" s="54" t="s">
        <v>1439</v>
      </c>
      <c r="J1177" s="54">
        <v>1</v>
      </c>
      <c r="K1177" s="55" t="s">
        <v>1393</v>
      </c>
      <c r="L1177" s="55" t="str">
        <f>VLOOKUP(C1177,'[30]Trips&amp;Operators'!$C$1:$E$9999,3,FALSE)</f>
        <v>BEAM</v>
      </c>
      <c r="M1177" s="56" t="s">
        <v>1401</v>
      </c>
      <c r="N1177" s="55"/>
      <c r="O1177" s="59" t="str">
        <f t="shared" si="18"/>
        <v>OMIT</v>
      </c>
    </row>
    <row r="1178" spans="1:15" x14ac:dyDescent="0.25">
      <c r="A1178" s="53">
        <v>42511.816851851851</v>
      </c>
      <c r="B1178" s="54" t="s">
        <v>1478</v>
      </c>
      <c r="C1178" s="54" t="s">
        <v>2355</v>
      </c>
      <c r="D1178" s="54" t="s">
        <v>1390</v>
      </c>
      <c r="E1178" s="54" t="s">
        <v>1438</v>
      </c>
      <c r="F1178" s="54">
        <v>0</v>
      </c>
      <c r="G1178" s="54">
        <v>6</v>
      </c>
      <c r="H1178" s="54">
        <v>233338</v>
      </c>
      <c r="I1178" s="54" t="s">
        <v>1439</v>
      </c>
      <c r="J1178" s="54">
        <v>233491</v>
      </c>
      <c r="K1178" s="55" t="s">
        <v>1400</v>
      </c>
      <c r="L1178" s="55" t="str">
        <f>VLOOKUP(C1178,'[30]Trips&amp;Operators'!$C$1:$E$9999,3,FALSE)</f>
        <v>GOLIGHTLY</v>
      </c>
      <c r="M1178" s="56" t="s">
        <v>1401</v>
      </c>
      <c r="N1178" s="55"/>
      <c r="O1178" s="59" t="str">
        <f t="shared" si="18"/>
        <v>OMIT</v>
      </c>
    </row>
    <row r="1179" spans="1:15" x14ac:dyDescent="0.25">
      <c r="A1179" s="53">
        <v>42511.825509259259</v>
      </c>
      <c r="B1179" s="54" t="s">
        <v>1511</v>
      </c>
      <c r="C1179" s="54" t="s">
        <v>2356</v>
      </c>
      <c r="D1179" s="54" t="s">
        <v>1390</v>
      </c>
      <c r="E1179" s="54" t="s">
        <v>1438</v>
      </c>
      <c r="F1179" s="54">
        <v>0</v>
      </c>
      <c r="G1179" s="54">
        <v>51</v>
      </c>
      <c r="H1179" s="54">
        <v>174</v>
      </c>
      <c r="I1179" s="54" t="s">
        <v>1439</v>
      </c>
      <c r="J1179" s="54">
        <v>1</v>
      </c>
      <c r="K1179" s="55" t="s">
        <v>1393</v>
      </c>
      <c r="L1179" s="55" t="str">
        <f>VLOOKUP(C1179,'[30]Trips&amp;Operators'!$C$1:$E$9999,3,FALSE)</f>
        <v>GOODNIGHT</v>
      </c>
      <c r="M1179" s="56" t="s">
        <v>1401</v>
      </c>
      <c r="N1179" s="55"/>
      <c r="O1179" s="59" t="str">
        <f t="shared" si="18"/>
        <v>KEEP</v>
      </c>
    </row>
    <row r="1180" spans="1:15" x14ac:dyDescent="0.25">
      <c r="A1180" s="53">
        <v>42511.944027777776</v>
      </c>
      <c r="B1180" s="54" t="s">
        <v>1541</v>
      </c>
      <c r="C1180" s="54" t="s">
        <v>2357</v>
      </c>
      <c r="D1180" s="54" t="s">
        <v>1390</v>
      </c>
      <c r="E1180" s="54" t="s">
        <v>1438</v>
      </c>
      <c r="F1180" s="54">
        <v>0</v>
      </c>
      <c r="G1180" s="54">
        <v>9</v>
      </c>
      <c r="H1180" s="54">
        <v>233323</v>
      </c>
      <c r="I1180" s="54" t="s">
        <v>1439</v>
      </c>
      <c r="J1180" s="54">
        <v>233491</v>
      </c>
      <c r="K1180" s="55" t="s">
        <v>1400</v>
      </c>
      <c r="L1180" s="55" t="str">
        <f>VLOOKUP(C1180,'[30]Trips&amp;Operators'!$C$1:$E$9999,3,FALSE)</f>
        <v>GOODNIGHT</v>
      </c>
      <c r="M1180" s="56" t="s">
        <v>1401</v>
      </c>
      <c r="N1180" s="55"/>
      <c r="O1180" s="59" t="str">
        <f t="shared" si="18"/>
        <v>OMIT</v>
      </c>
    </row>
    <row r="1181" spans="1:15" x14ac:dyDescent="0.25">
      <c r="A1181" s="53">
        <v>42511.965162037035</v>
      </c>
      <c r="B1181" s="54" t="s">
        <v>1506</v>
      </c>
      <c r="C1181" s="54" t="s">
        <v>2358</v>
      </c>
      <c r="D1181" s="54" t="s">
        <v>1390</v>
      </c>
      <c r="E1181" s="54" t="s">
        <v>1438</v>
      </c>
      <c r="F1181" s="54">
        <v>0</v>
      </c>
      <c r="G1181" s="54">
        <v>68</v>
      </c>
      <c r="H1181" s="54">
        <v>245</v>
      </c>
      <c r="I1181" s="54" t="s">
        <v>1439</v>
      </c>
      <c r="J1181" s="54">
        <v>1</v>
      </c>
      <c r="K1181" s="55" t="s">
        <v>1393</v>
      </c>
      <c r="L1181" s="55" t="str">
        <f>VLOOKUP(C1181,'[30]Trips&amp;Operators'!$C$1:$E$9999,3,FALSE)</f>
        <v>LEVERE</v>
      </c>
      <c r="M1181" s="56" t="s">
        <v>1401</v>
      </c>
      <c r="N1181" s="55"/>
      <c r="O1181" s="59" t="str">
        <f t="shared" si="18"/>
        <v>KEEP</v>
      </c>
    </row>
    <row r="1182" spans="1:15" x14ac:dyDescent="0.25">
      <c r="A1182" s="53">
        <v>42512.046168981484</v>
      </c>
      <c r="B1182" s="54" t="s">
        <v>1506</v>
      </c>
      <c r="C1182" s="54" t="s">
        <v>2359</v>
      </c>
      <c r="D1182" s="54" t="s">
        <v>1390</v>
      </c>
      <c r="E1182" s="54" t="s">
        <v>1438</v>
      </c>
      <c r="F1182" s="54">
        <v>0</v>
      </c>
      <c r="G1182" s="54">
        <v>3</v>
      </c>
      <c r="H1182" s="54">
        <v>152</v>
      </c>
      <c r="I1182" s="54" t="s">
        <v>1439</v>
      </c>
      <c r="J1182" s="54">
        <v>1</v>
      </c>
      <c r="K1182" s="55" t="s">
        <v>1393</v>
      </c>
      <c r="L1182" s="55" t="str">
        <f>VLOOKUP(C1182,'[30]Trips&amp;Operators'!$C$1:$E$9999,3,FALSE)</f>
        <v>LEVERE</v>
      </c>
      <c r="M1182" s="56" t="s">
        <v>1401</v>
      </c>
      <c r="N1182" s="55"/>
      <c r="O1182" s="59" t="str">
        <f t="shared" si="18"/>
        <v>OMIT</v>
      </c>
    </row>
    <row r="1183" spans="1:15" x14ac:dyDescent="0.25">
      <c r="A1183" s="53">
        <v>42512.064571759256</v>
      </c>
      <c r="B1183" s="54" t="s">
        <v>1511</v>
      </c>
      <c r="C1183" s="54" t="s">
        <v>2360</v>
      </c>
      <c r="D1183" s="54" t="s">
        <v>1390</v>
      </c>
      <c r="E1183" s="54" t="s">
        <v>1438</v>
      </c>
      <c r="F1183" s="54">
        <v>0</v>
      </c>
      <c r="G1183" s="54">
        <v>56</v>
      </c>
      <c r="H1183" s="54">
        <v>170</v>
      </c>
      <c r="I1183" s="54" t="s">
        <v>1439</v>
      </c>
      <c r="J1183" s="54">
        <v>1</v>
      </c>
      <c r="K1183" s="55" t="s">
        <v>1393</v>
      </c>
      <c r="L1183" s="55" t="str">
        <f>VLOOKUP(C1183,'[30]Trips&amp;Operators'!$C$1:$E$9999,3,FALSE)</f>
        <v>GOODNIGHT</v>
      </c>
      <c r="M1183" s="56" t="s">
        <v>1401</v>
      </c>
      <c r="N1183" s="55"/>
      <c r="O1183" s="59" t="str">
        <f t="shared" si="18"/>
        <v>KEEP</v>
      </c>
    </row>
    <row r="1184" spans="1:15" x14ac:dyDescent="0.25">
      <c r="A1184" s="53">
        <v>42512.066550925927</v>
      </c>
      <c r="B1184" s="54" t="s">
        <v>1478</v>
      </c>
      <c r="C1184" s="54" t="s">
        <v>2361</v>
      </c>
      <c r="D1184" s="54" t="s">
        <v>1390</v>
      </c>
      <c r="E1184" s="54" t="s">
        <v>1438</v>
      </c>
      <c r="F1184" s="54">
        <v>0</v>
      </c>
      <c r="G1184" s="54">
        <v>9</v>
      </c>
      <c r="H1184" s="54">
        <v>233336</v>
      </c>
      <c r="I1184" s="54" t="s">
        <v>1439</v>
      </c>
      <c r="J1184" s="54">
        <v>233491</v>
      </c>
      <c r="K1184" s="55" t="s">
        <v>1400</v>
      </c>
      <c r="L1184" s="55" t="str">
        <f>VLOOKUP(C1184,'[30]Trips&amp;Operators'!$C$1:$E$9999,3,FALSE)</f>
        <v>GOLIGHTLY</v>
      </c>
      <c r="M1184" s="56" t="s">
        <v>1401</v>
      </c>
      <c r="N1184" s="55"/>
      <c r="O1184" s="59" t="str">
        <f t="shared" si="18"/>
        <v>OMIT</v>
      </c>
    </row>
    <row r="1185" spans="1:15" x14ac:dyDescent="0.25">
      <c r="A1185" s="53">
        <v>42512.486087962963</v>
      </c>
      <c r="B1185" s="54" t="s">
        <v>1537</v>
      </c>
      <c r="C1185" s="54" t="s">
        <v>283</v>
      </c>
      <c r="D1185" s="54" t="s">
        <v>1390</v>
      </c>
      <c r="E1185" s="54" t="s">
        <v>1391</v>
      </c>
      <c r="F1185" s="54">
        <v>790</v>
      </c>
      <c r="G1185" s="54">
        <v>153</v>
      </c>
      <c r="H1185" s="54">
        <v>63921</v>
      </c>
      <c r="I1185" s="54" t="s">
        <v>1392</v>
      </c>
      <c r="J1185" s="54">
        <v>103864</v>
      </c>
      <c r="K1185" s="55" t="s">
        <v>1393</v>
      </c>
      <c r="L1185" s="55" t="str">
        <f>VLOOKUP(C1185,'[31]Trips&amp;Operators'!$C$1:$E$9999,3,FALSE)</f>
        <v>ACKERMAN</v>
      </c>
      <c r="M1185" s="56" t="s">
        <v>1394</v>
      </c>
      <c r="N1185" s="55" t="s">
        <v>2146</v>
      </c>
      <c r="O1185" s="59" t="str">
        <f t="shared" si="18"/>
        <v>KEEP</v>
      </c>
    </row>
    <row r="1186" spans="1:15" x14ac:dyDescent="0.25">
      <c r="A1186" s="53">
        <v>42512.277048611111</v>
      </c>
      <c r="B1186" s="54" t="s">
        <v>1408</v>
      </c>
      <c r="C1186" s="54" t="s">
        <v>2362</v>
      </c>
      <c r="D1186" s="54" t="s">
        <v>1390</v>
      </c>
      <c r="E1186" s="54" t="s">
        <v>1398</v>
      </c>
      <c r="F1186" s="54">
        <v>150</v>
      </c>
      <c r="G1186" s="54">
        <v>130</v>
      </c>
      <c r="H1186" s="54">
        <v>53279</v>
      </c>
      <c r="I1186" s="54" t="s">
        <v>1399</v>
      </c>
      <c r="J1186" s="54">
        <v>53277</v>
      </c>
      <c r="K1186" s="55" t="s">
        <v>1393</v>
      </c>
      <c r="L1186" s="55" t="str">
        <f>VLOOKUP(C1186,'[31]Trips&amp;Operators'!$C$1:$E$9999,3,FALSE)</f>
        <v>LEVIN</v>
      </c>
      <c r="M1186" s="56" t="s">
        <v>1401</v>
      </c>
      <c r="N1186" s="55" t="s">
        <v>1402</v>
      </c>
      <c r="O1186" s="59" t="str">
        <f t="shared" si="18"/>
        <v>KEEP</v>
      </c>
    </row>
    <row r="1187" spans="1:15" x14ac:dyDescent="0.25">
      <c r="A1187" s="53">
        <v>42512.310960648145</v>
      </c>
      <c r="B1187" s="54" t="s">
        <v>1396</v>
      </c>
      <c r="C1187" s="54" t="s">
        <v>2363</v>
      </c>
      <c r="D1187" s="54" t="s">
        <v>1390</v>
      </c>
      <c r="E1187" s="54" t="s">
        <v>1398</v>
      </c>
      <c r="F1187" s="54">
        <v>0</v>
      </c>
      <c r="G1187" s="54">
        <v>41</v>
      </c>
      <c r="H1187" s="54">
        <v>53069</v>
      </c>
      <c r="I1187" s="54" t="s">
        <v>1399</v>
      </c>
      <c r="J1187" s="54">
        <v>53155</v>
      </c>
      <c r="K1187" s="55" t="s">
        <v>1400</v>
      </c>
      <c r="L1187" s="55" t="str">
        <f>VLOOKUP(C1187,'[31]Trips&amp;Operators'!$C$1:$E$9999,3,FALSE)</f>
        <v>REBOLETTI</v>
      </c>
      <c r="M1187" s="56" t="s">
        <v>1401</v>
      </c>
      <c r="N1187" s="55" t="s">
        <v>2148</v>
      </c>
      <c r="O1187" s="59" t="str">
        <f t="shared" si="18"/>
        <v>KEEP</v>
      </c>
    </row>
    <row r="1188" spans="1:15" x14ac:dyDescent="0.25">
      <c r="A1188" s="53">
        <v>42512.332349537035</v>
      </c>
      <c r="B1188" s="54" t="s">
        <v>1500</v>
      </c>
      <c r="C1188" s="54" t="s">
        <v>2364</v>
      </c>
      <c r="D1188" s="54" t="s">
        <v>1390</v>
      </c>
      <c r="E1188" s="54" t="s">
        <v>1398</v>
      </c>
      <c r="F1188" s="54">
        <v>0</v>
      </c>
      <c r="G1188" s="54">
        <v>372</v>
      </c>
      <c r="H1188" s="54">
        <v>51368</v>
      </c>
      <c r="I1188" s="54" t="s">
        <v>1399</v>
      </c>
      <c r="J1188" s="54">
        <v>53155</v>
      </c>
      <c r="K1188" s="55" t="s">
        <v>1400</v>
      </c>
      <c r="L1188" s="55" t="str">
        <f>VLOOKUP(C1188,'[31]Trips&amp;Operators'!$C$1:$E$9999,3,FALSE)</f>
        <v>LEDERHAUSE</v>
      </c>
      <c r="M1188" s="56" t="s">
        <v>1401</v>
      </c>
      <c r="N1188" s="55" t="s">
        <v>2148</v>
      </c>
      <c r="O1188" s="59" t="str">
        <f t="shared" si="18"/>
        <v>KEEP</v>
      </c>
    </row>
    <row r="1189" spans="1:15" x14ac:dyDescent="0.25">
      <c r="A1189" s="53">
        <v>42512.364074074074</v>
      </c>
      <c r="B1189" s="54" t="s">
        <v>1453</v>
      </c>
      <c r="C1189" s="54" t="s">
        <v>2365</v>
      </c>
      <c r="D1189" s="54" t="s">
        <v>1390</v>
      </c>
      <c r="E1189" s="54" t="s">
        <v>1398</v>
      </c>
      <c r="F1189" s="54">
        <v>0</v>
      </c>
      <c r="G1189" s="54">
        <v>49</v>
      </c>
      <c r="H1189" s="54">
        <v>33527</v>
      </c>
      <c r="I1189" s="54" t="s">
        <v>1399</v>
      </c>
      <c r="J1189" s="54">
        <v>33257</v>
      </c>
      <c r="K1189" s="55" t="s">
        <v>1393</v>
      </c>
      <c r="L1189" s="55" t="str">
        <f>VLOOKUP(C1189,'[31]Trips&amp;Operators'!$C$1:$E$9999,3,FALSE)</f>
        <v>REBOLETTI</v>
      </c>
      <c r="M1189" s="56" t="s">
        <v>1401</v>
      </c>
      <c r="N1189" s="55" t="s">
        <v>2148</v>
      </c>
      <c r="O1189" s="59" t="str">
        <f t="shared" si="18"/>
        <v>KEEP</v>
      </c>
    </row>
    <row r="1190" spans="1:15" x14ac:dyDescent="0.25">
      <c r="A1190" s="53">
        <v>42512.37054398148</v>
      </c>
      <c r="B1190" s="54" t="s">
        <v>1445</v>
      </c>
      <c r="C1190" s="54" t="s">
        <v>2366</v>
      </c>
      <c r="D1190" s="54" t="s">
        <v>1390</v>
      </c>
      <c r="E1190" s="54" t="s">
        <v>1398</v>
      </c>
      <c r="F1190" s="54">
        <v>150</v>
      </c>
      <c r="G1190" s="54">
        <v>367</v>
      </c>
      <c r="H1190" s="54">
        <v>54963</v>
      </c>
      <c r="I1190" s="54" t="s">
        <v>1399</v>
      </c>
      <c r="J1190" s="54">
        <v>53277</v>
      </c>
      <c r="K1190" s="55" t="s">
        <v>1393</v>
      </c>
      <c r="L1190" s="55" t="str">
        <f>VLOOKUP(C1190,'[31]Trips&amp;Operators'!$C$1:$E$9999,3,FALSE)</f>
        <v>STRICKLAND</v>
      </c>
      <c r="M1190" s="56" t="s">
        <v>1401</v>
      </c>
      <c r="N1190" s="55" t="s">
        <v>1402</v>
      </c>
      <c r="O1190" s="59" t="str">
        <f t="shared" si="18"/>
        <v>KEEP</v>
      </c>
    </row>
    <row r="1191" spans="1:15" x14ac:dyDescent="0.25">
      <c r="A1191" s="53">
        <v>42512.421493055554</v>
      </c>
      <c r="B1191" s="54" t="s">
        <v>1408</v>
      </c>
      <c r="C1191" s="54" t="s">
        <v>2367</v>
      </c>
      <c r="D1191" s="54" t="s">
        <v>1390</v>
      </c>
      <c r="E1191" s="54" t="s">
        <v>1398</v>
      </c>
      <c r="F1191" s="54">
        <v>150</v>
      </c>
      <c r="G1191" s="54">
        <v>120</v>
      </c>
      <c r="H1191" s="54">
        <v>53325</v>
      </c>
      <c r="I1191" s="54" t="s">
        <v>1399</v>
      </c>
      <c r="J1191" s="54">
        <v>53277</v>
      </c>
      <c r="K1191" s="55" t="s">
        <v>1393</v>
      </c>
      <c r="L1191" s="55" t="str">
        <f>VLOOKUP(C1191,'[31]Trips&amp;Operators'!$C$1:$E$9999,3,FALSE)</f>
        <v>LEVIN</v>
      </c>
      <c r="M1191" s="56" t="s">
        <v>1401</v>
      </c>
      <c r="N1191" s="55" t="s">
        <v>1402</v>
      </c>
      <c r="O1191" s="59" t="str">
        <f t="shared" si="18"/>
        <v>KEEP</v>
      </c>
    </row>
    <row r="1192" spans="1:15" x14ac:dyDescent="0.25">
      <c r="A1192" s="53">
        <v>42512.686377314814</v>
      </c>
      <c r="B1192" s="54" t="s">
        <v>1453</v>
      </c>
      <c r="C1192" s="54" t="s">
        <v>2368</v>
      </c>
      <c r="D1192" s="54" t="s">
        <v>1390</v>
      </c>
      <c r="E1192" s="54" t="s">
        <v>1398</v>
      </c>
      <c r="F1192" s="54">
        <v>0</v>
      </c>
      <c r="G1192" s="54">
        <v>79</v>
      </c>
      <c r="H1192" s="54">
        <v>52797</v>
      </c>
      <c r="I1192" s="54" t="s">
        <v>1399</v>
      </c>
      <c r="J1192" s="54">
        <v>53155</v>
      </c>
      <c r="K1192" s="55" t="s">
        <v>1400</v>
      </c>
      <c r="L1192" s="55" t="str">
        <f>VLOOKUP(C1192,'[31]Trips&amp;Operators'!$C$1:$E$9999,3,FALSE)</f>
        <v>YORK</v>
      </c>
      <c r="M1192" s="56" t="s">
        <v>1401</v>
      </c>
      <c r="N1192" s="55" t="s">
        <v>2148</v>
      </c>
      <c r="O1192" s="59" t="str">
        <f t="shared" si="18"/>
        <v>KEEP</v>
      </c>
    </row>
    <row r="1193" spans="1:15" x14ac:dyDescent="0.25">
      <c r="A1193" s="53">
        <v>42512.688194444447</v>
      </c>
      <c r="B1193" s="54" t="s">
        <v>1453</v>
      </c>
      <c r="C1193" s="54" t="s">
        <v>2368</v>
      </c>
      <c r="D1193" s="54" t="s">
        <v>1407</v>
      </c>
      <c r="E1193" s="54" t="s">
        <v>1398</v>
      </c>
      <c r="F1193" s="54">
        <v>0</v>
      </c>
      <c r="G1193" s="54">
        <v>13</v>
      </c>
      <c r="H1193" s="54">
        <v>53164</v>
      </c>
      <c r="I1193" s="54" t="s">
        <v>1399</v>
      </c>
      <c r="J1193" s="54">
        <v>53155</v>
      </c>
      <c r="K1193" s="55" t="s">
        <v>1400</v>
      </c>
      <c r="L1193" s="55" t="str">
        <f>VLOOKUP(C1193,'[31]Trips&amp;Operators'!$C$1:$E$9999,3,FALSE)</f>
        <v>YORK</v>
      </c>
      <c r="M1193" s="56" t="s">
        <v>1401</v>
      </c>
      <c r="N1193" s="55" t="s">
        <v>2148</v>
      </c>
      <c r="O1193" s="59" t="str">
        <f t="shared" si="18"/>
        <v>KEEP</v>
      </c>
    </row>
    <row r="1194" spans="1:15" x14ac:dyDescent="0.25">
      <c r="A1194" s="53">
        <v>42512.7184375</v>
      </c>
      <c r="B1194" s="54" t="s">
        <v>1541</v>
      </c>
      <c r="C1194" s="54" t="s">
        <v>2369</v>
      </c>
      <c r="D1194" s="54" t="s">
        <v>1390</v>
      </c>
      <c r="E1194" s="54" t="s">
        <v>1398</v>
      </c>
      <c r="F1194" s="54">
        <v>0</v>
      </c>
      <c r="G1194" s="54">
        <v>513</v>
      </c>
      <c r="H1194" s="54">
        <v>50277</v>
      </c>
      <c r="I1194" s="54" t="s">
        <v>1399</v>
      </c>
      <c r="J1194" s="54">
        <v>53155</v>
      </c>
      <c r="K1194" s="55" t="s">
        <v>1400</v>
      </c>
      <c r="L1194" s="55" t="str">
        <f>VLOOKUP(C1194,'[31]Trips&amp;Operators'!$C$1:$E$9999,3,FALSE)</f>
        <v>BRUDER</v>
      </c>
      <c r="M1194" s="56" t="s">
        <v>1401</v>
      </c>
      <c r="N1194" s="55" t="s">
        <v>2148</v>
      </c>
      <c r="O1194" s="59" t="str">
        <f t="shared" si="18"/>
        <v>KEEP</v>
      </c>
    </row>
    <row r="1195" spans="1:15" x14ac:dyDescent="0.25">
      <c r="A1195" s="53">
        <v>42512.77270833333</v>
      </c>
      <c r="B1195" s="54" t="s">
        <v>1552</v>
      </c>
      <c r="C1195" s="54" t="s">
        <v>2370</v>
      </c>
      <c r="D1195" s="54" t="s">
        <v>1407</v>
      </c>
      <c r="E1195" s="54" t="s">
        <v>1398</v>
      </c>
      <c r="F1195" s="54">
        <v>150</v>
      </c>
      <c r="G1195" s="54">
        <v>203</v>
      </c>
      <c r="H1195" s="54">
        <v>53288</v>
      </c>
      <c r="I1195" s="54" t="s">
        <v>1399</v>
      </c>
      <c r="J1195" s="54">
        <v>53155</v>
      </c>
      <c r="K1195" s="55" t="s">
        <v>1400</v>
      </c>
      <c r="L1195" s="55" t="str">
        <f>VLOOKUP(C1195,'[31]Trips&amp;Operators'!$C$1:$E$9999,3,FALSE)</f>
        <v>HELVIE</v>
      </c>
      <c r="M1195" s="56" t="s">
        <v>1401</v>
      </c>
      <c r="N1195" s="55" t="s">
        <v>1402</v>
      </c>
      <c r="O1195" s="59" t="str">
        <f t="shared" si="18"/>
        <v>KEEP</v>
      </c>
    </row>
    <row r="1196" spans="1:15" x14ac:dyDescent="0.25">
      <c r="A1196" s="53">
        <v>42512.254374999997</v>
      </c>
      <c r="B1196" s="54" t="s">
        <v>1500</v>
      </c>
      <c r="C1196" s="54" t="s">
        <v>2371</v>
      </c>
      <c r="D1196" s="54" t="s">
        <v>1390</v>
      </c>
      <c r="E1196" s="54" t="s">
        <v>1405</v>
      </c>
      <c r="F1196" s="54">
        <v>150</v>
      </c>
      <c r="G1196" s="54">
        <v>128</v>
      </c>
      <c r="H1196" s="54">
        <v>1875</v>
      </c>
      <c r="I1196" s="54" t="s">
        <v>1392</v>
      </c>
      <c r="J1196" s="54">
        <v>2096</v>
      </c>
      <c r="K1196" s="55" t="s">
        <v>1400</v>
      </c>
      <c r="L1196" s="55" t="str">
        <f>VLOOKUP(C1196,'[31]Trips&amp;Operators'!$C$1:$E$9999,3,FALSE)</f>
        <v>LEDERHAUSE</v>
      </c>
      <c r="M1196" s="56" t="s">
        <v>1401</v>
      </c>
      <c r="N1196" s="55"/>
      <c r="O1196" s="59" t="str">
        <f t="shared" si="18"/>
        <v>KEEP</v>
      </c>
    </row>
    <row r="1197" spans="1:15" x14ac:dyDescent="0.25">
      <c r="A1197" s="53">
        <v>42512.329143518517</v>
      </c>
      <c r="B1197" s="54" t="s">
        <v>1416</v>
      </c>
      <c r="C1197" s="54" t="s">
        <v>2372</v>
      </c>
      <c r="D1197" s="54" t="s">
        <v>1390</v>
      </c>
      <c r="E1197" s="54" t="s">
        <v>1405</v>
      </c>
      <c r="F1197" s="54">
        <v>400</v>
      </c>
      <c r="G1197" s="54">
        <v>503</v>
      </c>
      <c r="H1197" s="54">
        <v>115854</v>
      </c>
      <c r="I1197" s="54" t="s">
        <v>1392</v>
      </c>
      <c r="J1197" s="54">
        <v>116838</v>
      </c>
      <c r="K1197" s="55" t="s">
        <v>1400</v>
      </c>
      <c r="L1197" s="55" t="str">
        <f>VLOOKUP(C1197,'[31]Trips&amp;Operators'!$C$1:$E$9999,3,FALSE)</f>
        <v>STRICKLAND</v>
      </c>
      <c r="M1197" s="56" t="s">
        <v>1401</v>
      </c>
      <c r="N1197" s="55"/>
      <c r="O1197" s="59" t="str">
        <f t="shared" si="18"/>
        <v>KEEP</v>
      </c>
    </row>
    <row r="1198" spans="1:15" x14ac:dyDescent="0.25">
      <c r="A1198" s="53">
        <v>42512.36645833333</v>
      </c>
      <c r="B1198" s="54" t="s">
        <v>1453</v>
      </c>
      <c r="C1198" s="54" t="s">
        <v>2365</v>
      </c>
      <c r="D1198" s="54" t="s">
        <v>1390</v>
      </c>
      <c r="E1198" s="54" t="s">
        <v>1405</v>
      </c>
      <c r="F1198" s="54">
        <v>200</v>
      </c>
      <c r="G1198" s="54">
        <v>200</v>
      </c>
      <c r="H1198" s="54">
        <v>30697</v>
      </c>
      <c r="I1198" s="54" t="s">
        <v>1392</v>
      </c>
      <c r="J1198" s="54">
        <v>30562</v>
      </c>
      <c r="K1198" s="55" t="s">
        <v>1393</v>
      </c>
      <c r="L1198" s="55" t="str">
        <f>VLOOKUP(C1198,'[31]Trips&amp;Operators'!$C$1:$E$9999,3,FALSE)</f>
        <v>REBOLETTI</v>
      </c>
      <c r="M1198" s="56" t="s">
        <v>1401</v>
      </c>
      <c r="N1198" s="55"/>
      <c r="O1198" s="59" t="str">
        <f t="shared" si="18"/>
        <v>KEEP</v>
      </c>
    </row>
    <row r="1199" spans="1:15" x14ac:dyDescent="0.25">
      <c r="A1199" s="53">
        <v>42512.384236111109</v>
      </c>
      <c r="B1199" s="54" t="s">
        <v>1498</v>
      </c>
      <c r="C1199" s="54" t="s">
        <v>2373</v>
      </c>
      <c r="D1199" s="54" t="s">
        <v>1390</v>
      </c>
      <c r="E1199" s="54" t="s">
        <v>1405</v>
      </c>
      <c r="F1199" s="54">
        <v>200</v>
      </c>
      <c r="G1199" s="54">
        <v>145</v>
      </c>
      <c r="H1199" s="54">
        <v>30851</v>
      </c>
      <c r="I1199" s="54" t="s">
        <v>1392</v>
      </c>
      <c r="J1199" s="54">
        <v>30562</v>
      </c>
      <c r="K1199" s="55" t="s">
        <v>1393</v>
      </c>
      <c r="L1199" s="55" t="str">
        <f>VLOOKUP(C1199,'[31]Trips&amp;Operators'!$C$1:$E$9999,3,FALSE)</f>
        <v>LEDERHAUSE</v>
      </c>
      <c r="M1199" s="56" t="s">
        <v>1401</v>
      </c>
      <c r="N1199" s="55"/>
      <c r="O1199" s="59" t="str">
        <f t="shared" si="18"/>
        <v>KEEP</v>
      </c>
    </row>
    <row r="1200" spans="1:15" x14ac:dyDescent="0.25">
      <c r="A1200" s="53">
        <v>42512.416261574072</v>
      </c>
      <c r="B1200" s="54" t="s">
        <v>1453</v>
      </c>
      <c r="C1200" s="54" t="s">
        <v>2374</v>
      </c>
      <c r="D1200" s="54" t="s">
        <v>1407</v>
      </c>
      <c r="E1200" s="54" t="s">
        <v>1405</v>
      </c>
      <c r="F1200" s="54">
        <v>350</v>
      </c>
      <c r="G1200" s="54">
        <v>401</v>
      </c>
      <c r="H1200" s="54">
        <v>224772</v>
      </c>
      <c r="I1200" s="54" t="s">
        <v>1392</v>
      </c>
      <c r="J1200" s="54">
        <v>228668</v>
      </c>
      <c r="K1200" s="55" t="s">
        <v>1393</v>
      </c>
      <c r="L1200" s="55" t="str">
        <f>VLOOKUP(C1200,'[31]Trips&amp;Operators'!$C$1:$E$9999,3,FALSE)</f>
        <v>REBOLETTI</v>
      </c>
      <c r="M1200" s="56" t="s">
        <v>1401</v>
      </c>
      <c r="N1200" s="55"/>
      <c r="O1200" s="59" t="str">
        <f t="shared" si="18"/>
        <v>KEEP</v>
      </c>
    </row>
    <row r="1201" spans="1:15" x14ac:dyDescent="0.25">
      <c r="A1201" s="53">
        <v>42512.425810185188</v>
      </c>
      <c r="B1201" s="54" t="s">
        <v>1408</v>
      </c>
      <c r="C1201" s="54" t="s">
        <v>2367</v>
      </c>
      <c r="D1201" s="54" t="s">
        <v>1390</v>
      </c>
      <c r="E1201" s="54" t="s">
        <v>1405</v>
      </c>
      <c r="F1201" s="54">
        <v>200</v>
      </c>
      <c r="G1201" s="54">
        <v>201</v>
      </c>
      <c r="H1201" s="54">
        <v>30633</v>
      </c>
      <c r="I1201" s="54" t="s">
        <v>1392</v>
      </c>
      <c r="J1201" s="54">
        <v>30562</v>
      </c>
      <c r="K1201" s="55" t="s">
        <v>1393</v>
      </c>
      <c r="L1201" s="55" t="str">
        <f>VLOOKUP(C1201,'[31]Trips&amp;Operators'!$C$1:$E$9999,3,FALSE)</f>
        <v>LEVIN</v>
      </c>
      <c r="M1201" s="56" t="s">
        <v>1401</v>
      </c>
      <c r="N1201" s="55"/>
      <c r="O1201" s="59" t="str">
        <f t="shared" si="18"/>
        <v>KEEP</v>
      </c>
    </row>
    <row r="1202" spans="1:15" x14ac:dyDescent="0.25">
      <c r="A1202" s="53">
        <v>42512.491273148145</v>
      </c>
      <c r="B1202" s="54" t="s">
        <v>1453</v>
      </c>
      <c r="C1202" s="54" t="s">
        <v>2375</v>
      </c>
      <c r="D1202" s="54" t="s">
        <v>1407</v>
      </c>
      <c r="E1202" s="54" t="s">
        <v>1405</v>
      </c>
      <c r="F1202" s="54">
        <v>600</v>
      </c>
      <c r="G1202" s="54">
        <v>652</v>
      </c>
      <c r="H1202" s="54">
        <v>184168</v>
      </c>
      <c r="I1202" s="54" t="s">
        <v>1392</v>
      </c>
      <c r="J1202" s="54">
        <v>190834</v>
      </c>
      <c r="K1202" s="55" t="s">
        <v>1393</v>
      </c>
      <c r="L1202" s="55" t="str">
        <f>VLOOKUP(C1202,'[31]Trips&amp;Operators'!$C$1:$E$9999,3,FALSE)</f>
        <v>YORK</v>
      </c>
      <c r="M1202" s="56" t="s">
        <v>1401</v>
      </c>
      <c r="N1202" s="55"/>
      <c r="O1202" s="59" t="str">
        <f t="shared" si="18"/>
        <v>KEEP</v>
      </c>
    </row>
    <row r="1203" spans="1:15" x14ac:dyDescent="0.25">
      <c r="A1203" s="53">
        <v>42512.535277777781</v>
      </c>
      <c r="B1203" s="54" t="s">
        <v>1432</v>
      </c>
      <c r="C1203" s="54" t="s">
        <v>284</v>
      </c>
      <c r="D1203" s="54" t="s">
        <v>1407</v>
      </c>
      <c r="E1203" s="54" t="s">
        <v>1405</v>
      </c>
      <c r="F1203" s="54">
        <v>400</v>
      </c>
      <c r="G1203" s="54">
        <v>454</v>
      </c>
      <c r="H1203" s="54">
        <v>119346</v>
      </c>
      <c r="I1203" s="54" t="s">
        <v>1392</v>
      </c>
      <c r="J1203" s="54">
        <v>116838</v>
      </c>
      <c r="K1203" s="55" t="s">
        <v>1400</v>
      </c>
      <c r="L1203" s="55" t="str">
        <f>VLOOKUP(C1203,'[31]Trips&amp;Operators'!$C$1:$E$9999,3,FALSE)</f>
        <v>STEWART</v>
      </c>
      <c r="M1203" s="56" t="s">
        <v>1401</v>
      </c>
      <c r="N1203" s="55"/>
      <c r="O1203" s="59" t="str">
        <f t="shared" si="18"/>
        <v>KEEP</v>
      </c>
    </row>
    <row r="1204" spans="1:15" x14ac:dyDescent="0.25">
      <c r="A1204" s="53">
        <v>42512.739074074074</v>
      </c>
      <c r="B1204" s="54" t="s">
        <v>1546</v>
      </c>
      <c r="C1204" s="54" t="s">
        <v>2376</v>
      </c>
      <c r="D1204" s="54" t="s">
        <v>1390</v>
      </c>
      <c r="E1204" s="54" t="s">
        <v>1405</v>
      </c>
      <c r="F1204" s="54">
        <v>300</v>
      </c>
      <c r="G1204" s="54">
        <v>285</v>
      </c>
      <c r="H1204" s="54">
        <v>20323</v>
      </c>
      <c r="I1204" s="54" t="s">
        <v>1392</v>
      </c>
      <c r="J1204" s="54">
        <v>20338</v>
      </c>
      <c r="K1204" s="55" t="s">
        <v>1400</v>
      </c>
      <c r="L1204" s="55" t="str">
        <f>VLOOKUP(C1204,'[31]Trips&amp;Operators'!$C$1:$E$9999,3,FALSE)</f>
        <v>YOUNG</v>
      </c>
      <c r="M1204" s="56" t="s">
        <v>1401</v>
      </c>
      <c r="N1204" s="55"/>
      <c r="O1204" s="59" t="str">
        <f t="shared" si="18"/>
        <v>KEEP</v>
      </c>
    </row>
    <row r="1205" spans="1:15" x14ac:dyDescent="0.25">
      <c r="A1205" s="53">
        <v>42513.024247685185</v>
      </c>
      <c r="B1205" s="54" t="s">
        <v>1552</v>
      </c>
      <c r="C1205" s="54" t="s">
        <v>2377</v>
      </c>
      <c r="D1205" s="54" t="s">
        <v>1390</v>
      </c>
      <c r="E1205" s="54" t="s">
        <v>1405</v>
      </c>
      <c r="F1205" s="54">
        <v>150</v>
      </c>
      <c r="G1205" s="54">
        <v>235</v>
      </c>
      <c r="H1205" s="54">
        <v>229446</v>
      </c>
      <c r="I1205" s="54" t="s">
        <v>1392</v>
      </c>
      <c r="J1205" s="54">
        <v>230436</v>
      </c>
      <c r="K1205" s="55" t="s">
        <v>1400</v>
      </c>
      <c r="L1205" s="55" t="str">
        <f>VLOOKUP(C1205,'[31]Trips&amp;Operators'!$C$1:$E$9999,3,FALSE)</f>
        <v>HELVIE</v>
      </c>
      <c r="M1205" s="56" t="s">
        <v>1401</v>
      </c>
      <c r="N1205" s="55"/>
      <c r="O1205" s="59" t="str">
        <f t="shared" si="18"/>
        <v>KEEP</v>
      </c>
    </row>
    <row r="1206" spans="1:15" x14ac:dyDescent="0.25">
      <c r="A1206" s="53">
        <v>42513.063090277778</v>
      </c>
      <c r="B1206" s="54" t="s">
        <v>1548</v>
      </c>
      <c r="C1206" s="54" t="s">
        <v>2378</v>
      </c>
      <c r="D1206" s="54" t="s">
        <v>1390</v>
      </c>
      <c r="E1206" s="54" t="s">
        <v>1405</v>
      </c>
      <c r="F1206" s="54">
        <v>200</v>
      </c>
      <c r="G1206" s="54">
        <v>160</v>
      </c>
      <c r="H1206" s="54">
        <v>30833</v>
      </c>
      <c r="I1206" s="54" t="s">
        <v>1392</v>
      </c>
      <c r="J1206" s="54">
        <v>30562</v>
      </c>
      <c r="K1206" s="55" t="s">
        <v>1393</v>
      </c>
      <c r="L1206" s="55" t="str">
        <f>VLOOKUP(C1206,'[31]Trips&amp;Operators'!$C$1:$E$9999,3,FALSE)</f>
        <v>HELVIE</v>
      </c>
      <c r="M1206" s="56" t="s">
        <v>1401</v>
      </c>
      <c r="N1206" s="55"/>
      <c r="O1206" s="59" t="str">
        <f t="shared" si="18"/>
        <v>KEEP</v>
      </c>
    </row>
    <row r="1207" spans="1:15" x14ac:dyDescent="0.25">
      <c r="A1207" s="53">
        <v>42512.285231481481</v>
      </c>
      <c r="B1207" s="54" t="s">
        <v>1541</v>
      </c>
      <c r="C1207" s="54" t="s">
        <v>2379</v>
      </c>
      <c r="D1207" s="54" t="s">
        <v>1390</v>
      </c>
      <c r="E1207" s="54" t="s">
        <v>1422</v>
      </c>
      <c r="F1207" s="54">
        <v>0</v>
      </c>
      <c r="G1207" s="54">
        <v>463</v>
      </c>
      <c r="H1207" s="54">
        <v>152973</v>
      </c>
      <c r="I1207" s="54" t="s">
        <v>1423</v>
      </c>
      <c r="J1207" s="54">
        <v>155600</v>
      </c>
      <c r="K1207" s="55" t="s">
        <v>1400</v>
      </c>
      <c r="L1207" s="55" t="str">
        <f>VLOOKUP(C1207,'[31]Trips&amp;Operators'!$C$1:$E$9999,3,FALSE)</f>
        <v>DE LA ROSA</v>
      </c>
      <c r="M1207" s="56" t="s">
        <v>1401</v>
      </c>
      <c r="N1207" s="55" t="s">
        <v>2341</v>
      </c>
      <c r="O1207" s="59" t="str">
        <f t="shared" si="18"/>
        <v>KEEP</v>
      </c>
    </row>
    <row r="1208" spans="1:15" x14ac:dyDescent="0.25">
      <c r="A1208" s="53">
        <v>42512.318645833337</v>
      </c>
      <c r="B1208" s="54" t="s">
        <v>1411</v>
      </c>
      <c r="C1208" s="54" t="s">
        <v>2380</v>
      </c>
      <c r="D1208" s="54" t="s">
        <v>1390</v>
      </c>
      <c r="E1208" s="54" t="s">
        <v>1422</v>
      </c>
      <c r="F1208" s="54">
        <v>0</v>
      </c>
      <c r="G1208" s="54">
        <v>428</v>
      </c>
      <c r="H1208" s="54">
        <v>130494</v>
      </c>
      <c r="I1208" s="54" t="s">
        <v>1423</v>
      </c>
      <c r="J1208" s="54">
        <v>127587</v>
      </c>
      <c r="K1208" s="55" t="s">
        <v>1393</v>
      </c>
      <c r="L1208" s="55" t="str">
        <f>VLOOKUP(C1208,'[31]Trips&amp;Operators'!$C$1:$E$9999,3,FALSE)</f>
        <v>COCA</v>
      </c>
      <c r="M1208" s="56" t="s">
        <v>1401</v>
      </c>
      <c r="N1208" s="55" t="s">
        <v>2291</v>
      </c>
      <c r="O1208" s="59" t="str">
        <f t="shared" si="18"/>
        <v>KEEP</v>
      </c>
    </row>
    <row r="1209" spans="1:15" x14ac:dyDescent="0.25">
      <c r="A1209" s="53">
        <v>42512.346099537041</v>
      </c>
      <c r="B1209" s="54" t="s">
        <v>1453</v>
      </c>
      <c r="C1209" s="54" t="s">
        <v>2365</v>
      </c>
      <c r="D1209" s="54" t="s">
        <v>1390</v>
      </c>
      <c r="E1209" s="54" t="s">
        <v>1422</v>
      </c>
      <c r="F1209" s="54">
        <v>0</v>
      </c>
      <c r="G1209" s="54">
        <v>569</v>
      </c>
      <c r="H1209" s="54">
        <v>195775</v>
      </c>
      <c r="I1209" s="54" t="s">
        <v>1423</v>
      </c>
      <c r="J1209" s="54">
        <v>191723</v>
      </c>
      <c r="K1209" s="55" t="s">
        <v>1393</v>
      </c>
      <c r="L1209" s="55" t="str">
        <f>VLOOKUP(C1209,'[31]Trips&amp;Operators'!$C$1:$E$9999,3,FALSE)</f>
        <v>REBOLETTI</v>
      </c>
      <c r="M1209" s="56" t="s">
        <v>1401</v>
      </c>
      <c r="N1209" s="55" t="s">
        <v>2293</v>
      </c>
      <c r="O1209" s="59" t="str">
        <f t="shared" si="18"/>
        <v>KEEP</v>
      </c>
    </row>
    <row r="1210" spans="1:15" x14ac:dyDescent="0.25">
      <c r="A1210" s="53">
        <v>42512.41238425926</v>
      </c>
      <c r="B1210" s="54" t="s">
        <v>1408</v>
      </c>
      <c r="C1210" s="54" t="s">
        <v>2367</v>
      </c>
      <c r="D1210" s="54" t="s">
        <v>1390</v>
      </c>
      <c r="E1210" s="54" t="s">
        <v>1422</v>
      </c>
      <c r="F1210" s="54">
        <v>0</v>
      </c>
      <c r="G1210" s="54">
        <v>571</v>
      </c>
      <c r="H1210" s="54">
        <v>131611</v>
      </c>
      <c r="I1210" s="54" t="s">
        <v>1423</v>
      </c>
      <c r="J1210" s="54">
        <v>127587</v>
      </c>
      <c r="K1210" s="55" t="s">
        <v>1393</v>
      </c>
      <c r="L1210" s="55" t="str">
        <f>VLOOKUP(C1210,'[31]Trips&amp;Operators'!$C$1:$E$9999,3,FALSE)</f>
        <v>LEVIN</v>
      </c>
      <c r="M1210" s="56" t="s">
        <v>1401</v>
      </c>
      <c r="N1210" s="55" t="s">
        <v>2291</v>
      </c>
      <c r="O1210" s="59" t="str">
        <f t="shared" si="18"/>
        <v>KEEP</v>
      </c>
    </row>
    <row r="1211" spans="1:15" x14ac:dyDescent="0.25">
      <c r="A1211" s="53">
        <v>42512.454131944447</v>
      </c>
      <c r="B1211" s="54" t="s">
        <v>1511</v>
      </c>
      <c r="C1211" s="54" t="s">
        <v>2381</v>
      </c>
      <c r="D1211" s="54" t="s">
        <v>1390</v>
      </c>
      <c r="E1211" s="54" t="s">
        <v>1422</v>
      </c>
      <c r="F1211" s="54">
        <v>0</v>
      </c>
      <c r="G1211" s="54">
        <v>524</v>
      </c>
      <c r="H1211" s="54">
        <v>130454</v>
      </c>
      <c r="I1211" s="54" t="s">
        <v>1423</v>
      </c>
      <c r="J1211" s="54">
        <v>127587</v>
      </c>
      <c r="K1211" s="55" t="s">
        <v>1393</v>
      </c>
      <c r="L1211" s="55" t="str">
        <f>VLOOKUP(C1211,'[31]Trips&amp;Operators'!$C$1:$E$9999,3,FALSE)</f>
        <v>DE LA ROSA</v>
      </c>
      <c r="M1211" s="56" t="s">
        <v>1401</v>
      </c>
      <c r="N1211" s="55" t="s">
        <v>2291</v>
      </c>
      <c r="O1211" s="59" t="str">
        <f t="shared" si="18"/>
        <v>KEEP</v>
      </c>
    </row>
    <row r="1212" spans="1:15" x14ac:dyDescent="0.25">
      <c r="A1212" s="53">
        <v>42512.496053240742</v>
      </c>
      <c r="B1212" s="54" t="s">
        <v>1453</v>
      </c>
      <c r="C1212" s="54" t="s">
        <v>2375</v>
      </c>
      <c r="D1212" s="54" t="s">
        <v>1390</v>
      </c>
      <c r="E1212" s="54" t="s">
        <v>1422</v>
      </c>
      <c r="F1212" s="54">
        <v>0</v>
      </c>
      <c r="G1212" s="54">
        <v>352</v>
      </c>
      <c r="H1212" s="54">
        <v>128940</v>
      </c>
      <c r="I1212" s="54" t="s">
        <v>1423</v>
      </c>
      <c r="J1212" s="54">
        <v>127587</v>
      </c>
      <c r="K1212" s="55" t="s">
        <v>1393</v>
      </c>
      <c r="L1212" s="55" t="str">
        <f>VLOOKUP(C1212,'[31]Trips&amp;Operators'!$C$1:$E$9999,3,FALSE)</f>
        <v>YORK</v>
      </c>
      <c r="M1212" s="56" t="s">
        <v>1401</v>
      </c>
      <c r="N1212" s="55" t="s">
        <v>2291</v>
      </c>
      <c r="O1212" s="59" t="str">
        <f t="shared" si="18"/>
        <v>KEEP</v>
      </c>
    </row>
    <row r="1213" spans="1:15" x14ac:dyDescent="0.25">
      <c r="A1213" s="53">
        <v>42512.528425925928</v>
      </c>
      <c r="B1213" s="54" t="s">
        <v>1511</v>
      </c>
      <c r="C1213" s="54" t="s">
        <v>288</v>
      </c>
      <c r="D1213" s="54" t="s">
        <v>1390</v>
      </c>
      <c r="E1213" s="54" t="s">
        <v>1422</v>
      </c>
      <c r="F1213" s="54">
        <v>0</v>
      </c>
      <c r="G1213" s="54">
        <v>106</v>
      </c>
      <c r="H1213" s="54">
        <v>127944</v>
      </c>
      <c r="I1213" s="54" t="s">
        <v>1423</v>
      </c>
      <c r="J1213" s="54">
        <v>127587</v>
      </c>
      <c r="K1213" s="55" t="s">
        <v>1393</v>
      </c>
      <c r="L1213" s="55" t="str">
        <f>VLOOKUP(C1213,'[31]Trips&amp;Operators'!$C$1:$E$9999,3,FALSE)</f>
        <v>BONDS</v>
      </c>
      <c r="M1213" s="56" t="s">
        <v>1401</v>
      </c>
      <c r="N1213" s="55" t="s">
        <v>2291</v>
      </c>
      <c r="O1213" s="59" t="str">
        <f t="shared" si="18"/>
        <v>KEEP</v>
      </c>
    </row>
    <row r="1214" spans="1:15" x14ac:dyDescent="0.25">
      <c r="A1214" s="53">
        <v>42512.672731481478</v>
      </c>
      <c r="B1214" s="54" t="s">
        <v>1498</v>
      </c>
      <c r="C1214" s="54" t="s">
        <v>2382</v>
      </c>
      <c r="D1214" s="54" t="s">
        <v>1390</v>
      </c>
      <c r="E1214" s="54" t="s">
        <v>1422</v>
      </c>
      <c r="F1214" s="54">
        <v>0</v>
      </c>
      <c r="G1214" s="54">
        <v>396</v>
      </c>
      <c r="H1214" s="54">
        <v>129379</v>
      </c>
      <c r="I1214" s="54" t="s">
        <v>1423</v>
      </c>
      <c r="J1214" s="54">
        <v>127587</v>
      </c>
      <c r="K1214" s="55" t="s">
        <v>1393</v>
      </c>
      <c r="L1214" s="55" t="str">
        <f>VLOOKUP(C1214,'[31]Trips&amp;Operators'!$C$1:$E$9999,3,FALSE)</f>
        <v>BUTLER</v>
      </c>
      <c r="M1214" s="56" t="s">
        <v>1401</v>
      </c>
      <c r="N1214" s="55" t="s">
        <v>2291</v>
      </c>
      <c r="O1214" s="59" t="str">
        <f t="shared" si="18"/>
        <v>KEEP</v>
      </c>
    </row>
    <row r="1215" spans="1:15" x14ac:dyDescent="0.25">
      <c r="A1215" s="53">
        <v>42512.755729166667</v>
      </c>
      <c r="B1215" s="54" t="s">
        <v>1511</v>
      </c>
      <c r="C1215" s="54" t="s">
        <v>2383</v>
      </c>
      <c r="D1215" s="54" t="s">
        <v>1390</v>
      </c>
      <c r="E1215" s="54" t="s">
        <v>1422</v>
      </c>
      <c r="F1215" s="54">
        <v>0</v>
      </c>
      <c r="G1215" s="54">
        <v>752</v>
      </c>
      <c r="H1215" s="54">
        <v>137621</v>
      </c>
      <c r="I1215" s="54" t="s">
        <v>1423</v>
      </c>
      <c r="J1215" s="54">
        <v>133166</v>
      </c>
      <c r="K1215" s="55" t="s">
        <v>1393</v>
      </c>
      <c r="L1215" s="55" t="str">
        <f>VLOOKUP(C1215,'[31]Trips&amp;Operators'!$C$1:$E$9999,3,FALSE)</f>
        <v>BRUDER</v>
      </c>
      <c r="M1215" s="56" t="s">
        <v>1394</v>
      </c>
      <c r="N1215" s="55" t="s">
        <v>183</v>
      </c>
      <c r="O1215" s="59" t="str">
        <f t="shared" si="18"/>
        <v>KEEP</v>
      </c>
    </row>
    <row r="1216" spans="1:15" x14ac:dyDescent="0.25">
      <c r="A1216" s="53">
        <v>42512.779444444444</v>
      </c>
      <c r="B1216" s="54" t="s">
        <v>1396</v>
      </c>
      <c r="C1216" s="54" t="s">
        <v>2384</v>
      </c>
      <c r="D1216" s="54" t="s">
        <v>1390</v>
      </c>
      <c r="E1216" s="54" t="s">
        <v>1422</v>
      </c>
      <c r="F1216" s="54">
        <v>0</v>
      </c>
      <c r="G1216" s="54">
        <v>625</v>
      </c>
      <c r="H1216" s="54">
        <v>194583</v>
      </c>
      <c r="I1216" s="54" t="s">
        <v>1423</v>
      </c>
      <c r="J1216" s="54">
        <v>198242</v>
      </c>
      <c r="K1216" s="55" t="s">
        <v>1400</v>
      </c>
      <c r="L1216" s="55" t="str">
        <f>VLOOKUP(C1216,'[31]Trips&amp;Operators'!$C$1:$E$9999,3,FALSE)</f>
        <v>GOODNIGHT</v>
      </c>
      <c r="M1216" s="56" t="s">
        <v>1394</v>
      </c>
      <c r="N1216" s="55" t="s">
        <v>2385</v>
      </c>
      <c r="O1216" s="59" t="str">
        <f t="shared" si="18"/>
        <v>KEEP</v>
      </c>
    </row>
    <row r="1217" spans="1:15" x14ac:dyDescent="0.25">
      <c r="A1217" s="53">
        <v>42513.050671296296</v>
      </c>
      <c r="B1217" s="54" t="s">
        <v>1548</v>
      </c>
      <c r="C1217" s="54" t="s">
        <v>2378</v>
      </c>
      <c r="D1217" s="54" t="s">
        <v>1390</v>
      </c>
      <c r="E1217" s="54" t="s">
        <v>1434</v>
      </c>
      <c r="F1217" s="54">
        <v>0</v>
      </c>
      <c r="G1217" s="54">
        <v>524</v>
      </c>
      <c r="H1217" s="54">
        <v>130349</v>
      </c>
      <c r="I1217" s="54" t="s">
        <v>1435</v>
      </c>
      <c r="J1217" s="54">
        <v>127587</v>
      </c>
      <c r="K1217" s="55" t="s">
        <v>1393</v>
      </c>
      <c r="L1217" s="55" t="str">
        <f>VLOOKUP(C1217,'[31]Trips&amp;Operators'!$C$1:$E$9999,3,FALSE)</f>
        <v>HELVIE</v>
      </c>
      <c r="M1217" s="56" t="s">
        <v>1394</v>
      </c>
      <c r="N1217" s="55" t="s">
        <v>183</v>
      </c>
      <c r="O1217" s="59" t="str">
        <f t="shared" si="18"/>
        <v>KEEP</v>
      </c>
    </row>
    <row r="1218" spans="1:15" x14ac:dyDescent="0.25">
      <c r="A1218" s="53">
        <v>42512.182881944442</v>
      </c>
      <c r="B1218" s="54" t="s">
        <v>1396</v>
      </c>
      <c r="C1218" s="54" t="s">
        <v>2386</v>
      </c>
      <c r="D1218" s="54" t="s">
        <v>1390</v>
      </c>
      <c r="E1218" s="54" t="s">
        <v>1438</v>
      </c>
      <c r="F1218" s="54">
        <v>0</v>
      </c>
      <c r="G1218" s="54">
        <v>7</v>
      </c>
      <c r="H1218" s="54">
        <v>233297</v>
      </c>
      <c r="I1218" s="54" t="s">
        <v>1439</v>
      </c>
      <c r="J1218" s="54">
        <v>233491</v>
      </c>
      <c r="K1218" s="55" t="s">
        <v>1400</v>
      </c>
      <c r="L1218" s="55" t="str">
        <f>VLOOKUP(C1218,'[31]Trips&amp;Operators'!$C$1:$E$9999,3,FALSE)</f>
        <v>STRICKLAND</v>
      </c>
      <c r="M1218" s="56" t="s">
        <v>1401</v>
      </c>
      <c r="N1218" s="55"/>
      <c r="O1218" s="59" t="str">
        <f t="shared" si="18"/>
        <v>OMIT</v>
      </c>
    </row>
    <row r="1219" spans="1:15" x14ac:dyDescent="0.25">
      <c r="A1219" s="53">
        <v>42512.227002314816</v>
      </c>
      <c r="B1219" s="54" t="s">
        <v>1428</v>
      </c>
      <c r="C1219" s="54" t="s">
        <v>2387</v>
      </c>
      <c r="D1219" s="54" t="s">
        <v>1390</v>
      </c>
      <c r="E1219" s="54" t="s">
        <v>1438</v>
      </c>
      <c r="F1219" s="54">
        <v>0</v>
      </c>
      <c r="G1219" s="54">
        <v>8</v>
      </c>
      <c r="H1219" s="54">
        <v>233303</v>
      </c>
      <c r="I1219" s="54" t="s">
        <v>1439</v>
      </c>
      <c r="J1219" s="54">
        <v>233491</v>
      </c>
      <c r="K1219" s="55" t="s">
        <v>1400</v>
      </c>
      <c r="L1219" s="55" t="str">
        <f>VLOOKUP(C1219,'[31]Trips&amp;Operators'!$C$1:$E$9999,3,FALSE)</f>
        <v>COCA</v>
      </c>
      <c r="M1219" s="56" t="s">
        <v>1401</v>
      </c>
      <c r="N1219" s="55"/>
      <c r="O1219" s="59" t="str">
        <f t="shared" ref="O1219:O1282" si="19">IF(AND(E1219="TRACK WARRANT AUTHORITY",G1219&lt;10),"OMIT","KEEP")</f>
        <v>OMIT</v>
      </c>
    </row>
    <row r="1220" spans="1:15" x14ac:dyDescent="0.25">
      <c r="A1220" s="53">
        <v>42512.307835648149</v>
      </c>
      <c r="B1220" s="54" t="s">
        <v>1445</v>
      </c>
      <c r="C1220" s="54" t="s">
        <v>2388</v>
      </c>
      <c r="D1220" s="54" t="s">
        <v>1390</v>
      </c>
      <c r="E1220" s="54" t="s">
        <v>1438</v>
      </c>
      <c r="F1220" s="54">
        <v>0</v>
      </c>
      <c r="G1220" s="54">
        <v>4</v>
      </c>
      <c r="H1220" s="54">
        <v>132</v>
      </c>
      <c r="I1220" s="54" t="s">
        <v>1439</v>
      </c>
      <c r="J1220" s="54">
        <v>1</v>
      </c>
      <c r="K1220" s="55" t="s">
        <v>1393</v>
      </c>
      <c r="L1220" s="55" t="str">
        <f>VLOOKUP(C1220,'[31]Trips&amp;Operators'!$C$1:$E$9999,3,FALSE)</f>
        <v>STRICKLAND</v>
      </c>
      <c r="M1220" s="56" t="s">
        <v>1401</v>
      </c>
      <c r="N1220" s="55"/>
      <c r="O1220" s="59" t="str">
        <f t="shared" si="19"/>
        <v>OMIT</v>
      </c>
    </row>
    <row r="1221" spans="1:15" x14ac:dyDescent="0.25">
      <c r="A1221" s="53">
        <v>42512.316365740742</v>
      </c>
      <c r="B1221" s="54" t="s">
        <v>1498</v>
      </c>
      <c r="C1221" s="54" t="s">
        <v>2389</v>
      </c>
      <c r="D1221" s="54" t="s">
        <v>1390</v>
      </c>
      <c r="E1221" s="54" t="s">
        <v>1438</v>
      </c>
      <c r="F1221" s="54">
        <v>0</v>
      </c>
      <c r="G1221" s="54">
        <v>9</v>
      </c>
      <c r="H1221" s="54">
        <v>138</v>
      </c>
      <c r="I1221" s="54" t="s">
        <v>1439</v>
      </c>
      <c r="J1221" s="54">
        <v>1</v>
      </c>
      <c r="K1221" s="55" t="s">
        <v>1393</v>
      </c>
      <c r="L1221" s="55" t="str">
        <f>VLOOKUP(C1221,'[31]Trips&amp;Operators'!$C$1:$E$9999,3,FALSE)</f>
        <v>LEDERHAUSE</v>
      </c>
      <c r="M1221" s="56" t="s">
        <v>1401</v>
      </c>
      <c r="N1221" s="55"/>
      <c r="O1221" s="59" t="str">
        <f t="shared" si="19"/>
        <v>OMIT</v>
      </c>
    </row>
    <row r="1222" spans="1:15" x14ac:dyDescent="0.25">
      <c r="A1222" s="53">
        <v>42512.340208333335</v>
      </c>
      <c r="B1222" s="54" t="s">
        <v>1416</v>
      </c>
      <c r="C1222" s="54" t="s">
        <v>2372</v>
      </c>
      <c r="D1222" s="54" t="s">
        <v>1390</v>
      </c>
      <c r="E1222" s="54" t="s">
        <v>1438</v>
      </c>
      <c r="F1222" s="54">
        <v>0</v>
      </c>
      <c r="G1222" s="54">
        <v>9</v>
      </c>
      <c r="H1222" s="54">
        <v>233329</v>
      </c>
      <c r="I1222" s="54" t="s">
        <v>1439</v>
      </c>
      <c r="J1222" s="54">
        <v>233491</v>
      </c>
      <c r="K1222" s="55" t="s">
        <v>1400</v>
      </c>
      <c r="L1222" s="55" t="str">
        <f>VLOOKUP(C1222,'[31]Trips&amp;Operators'!$C$1:$E$9999,3,FALSE)</f>
        <v>STRICKLAND</v>
      </c>
      <c r="M1222" s="56" t="s">
        <v>1401</v>
      </c>
      <c r="N1222" s="55"/>
      <c r="O1222" s="59" t="str">
        <f t="shared" si="19"/>
        <v>OMIT</v>
      </c>
    </row>
    <row r="1223" spans="1:15" x14ac:dyDescent="0.25">
      <c r="A1223" s="53">
        <v>42512.387094907404</v>
      </c>
      <c r="B1223" s="54" t="s">
        <v>1546</v>
      </c>
      <c r="C1223" s="54" t="s">
        <v>2390</v>
      </c>
      <c r="D1223" s="54" t="s">
        <v>1390</v>
      </c>
      <c r="E1223" s="54" t="s">
        <v>1438</v>
      </c>
      <c r="F1223" s="54">
        <v>0</v>
      </c>
      <c r="G1223" s="54">
        <v>6</v>
      </c>
      <c r="H1223" s="54">
        <v>233349</v>
      </c>
      <c r="I1223" s="54" t="s">
        <v>1439</v>
      </c>
      <c r="J1223" s="54">
        <v>233491</v>
      </c>
      <c r="K1223" s="55" t="s">
        <v>1400</v>
      </c>
      <c r="L1223" s="55" t="str">
        <f>VLOOKUP(C1223,'[31]Trips&amp;Operators'!$C$1:$E$9999,3,FALSE)</f>
        <v>GEBRETEKLE</v>
      </c>
      <c r="M1223" s="56" t="s">
        <v>1401</v>
      </c>
      <c r="N1223" s="55"/>
      <c r="O1223" s="59" t="str">
        <f t="shared" si="19"/>
        <v>OMIT</v>
      </c>
    </row>
    <row r="1224" spans="1:15" x14ac:dyDescent="0.25">
      <c r="A1224" s="53">
        <v>42512.467326388891</v>
      </c>
      <c r="B1224" s="54" t="s">
        <v>1498</v>
      </c>
      <c r="C1224" s="54" t="s">
        <v>2391</v>
      </c>
      <c r="D1224" s="54" t="s">
        <v>1390</v>
      </c>
      <c r="E1224" s="54" t="s">
        <v>1438</v>
      </c>
      <c r="F1224" s="54">
        <v>0</v>
      </c>
      <c r="G1224" s="54">
        <v>40</v>
      </c>
      <c r="H1224" s="54">
        <v>149</v>
      </c>
      <c r="I1224" s="54" t="s">
        <v>1439</v>
      </c>
      <c r="J1224" s="54">
        <v>1</v>
      </c>
      <c r="K1224" s="55" t="s">
        <v>1393</v>
      </c>
      <c r="L1224" s="55" t="str">
        <f>VLOOKUP(C1224,'[31]Trips&amp;Operators'!$C$1:$E$9999,3,FALSE)</f>
        <v>LEDERHAUSE</v>
      </c>
      <c r="M1224" s="56" t="s">
        <v>1401</v>
      </c>
      <c r="N1224" s="55"/>
      <c r="O1224" s="59" t="str">
        <f t="shared" si="19"/>
        <v>KEEP</v>
      </c>
    </row>
    <row r="1225" spans="1:15" x14ac:dyDescent="0.25">
      <c r="A1225" s="53">
        <v>42512.518993055557</v>
      </c>
      <c r="B1225" s="54" t="s">
        <v>1428</v>
      </c>
      <c r="C1225" s="54" t="s">
        <v>2392</v>
      </c>
      <c r="D1225" s="54" t="s">
        <v>1390</v>
      </c>
      <c r="E1225" s="54" t="s">
        <v>1438</v>
      </c>
      <c r="F1225" s="54">
        <v>0</v>
      </c>
      <c r="G1225" s="54">
        <v>7</v>
      </c>
      <c r="H1225" s="54">
        <v>233410</v>
      </c>
      <c r="I1225" s="54" t="s">
        <v>1439</v>
      </c>
      <c r="J1225" s="54">
        <v>233491</v>
      </c>
      <c r="K1225" s="55" t="s">
        <v>1400</v>
      </c>
      <c r="L1225" s="55" t="str">
        <f>VLOOKUP(C1225,'[31]Trips&amp;Operators'!$C$1:$E$9999,3,FALSE)</f>
        <v>LOCKLEAR</v>
      </c>
      <c r="M1225" s="56" t="s">
        <v>1401</v>
      </c>
      <c r="N1225" s="55"/>
      <c r="O1225" s="59" t="str">
        <f t="shared" si="19"/>
        <v>OMIT</v>
      </c>
    </row>
    <row r="1226" spans="1:15" x14ac:dyDescent="0.25">
      <c r="A1226" s="53">
        <v>42512.549050925925</v>
      </c>
      <c r="B1226" s="54" t="s">
        <v>1396</v>
      </c>
      <c r="C1226" s="54" t="s">
        <v>2393</v>
      </c>
      <c r="D1226" s="54" t="s">
        <v>1390</v>
      </c>
      <c r="E1226" s="54" t="s">
        <v>1438</v>
      </c>
      <c r="F1226" s="54">
        <v>0</v>
      </c>
      <c r="G1226" s="54">
        <v>8</v>
      </c>
      <c r="H1226" s="54">
        <v>233347</v>
      </c>
      <c r="I1226" s="54" t="s">
        <v>1439</v>
      </c>
      <c r="J1226" s="54">
        <v>233491</v>
      </c>
      <c r="K1226" s="55" t="s">
        <v>1400</v>
      </c>
      <c r="L1226" s="55" t="str">
        <f>VLOOKUP(C1226,'[31]Trips&amp;Operators'!$C$1:$E$9999,3,FALSE)</f>
        <v>YORK</v>
      </c>
      <c r="M1226" s="56" t="s">
        <v>1401</v>
      </c>
      <c r="N1226" s="55"/>
      <c r="O1226" s="59" t="str">
        <f t="shared" si="19"/>
        <v>OMIT</v>
      </c>
    </row>
    <row r="1227" spans="1:15" x14ac:dyDescent="0.25">
      <c r="A1227" s="53">
        <v>42512.569687499999</v>
      </c>
      <c r="B1227" s="54" t="s">
        <v>1728</v>
      </c>
      <c r="C1227" s="54" t="s">
        <v>2394</v>
      </c>
      <c r="D1227" s="54" t="s">
        <v>1390</v>
      </c>
      <c r="E1227" s="54" t="s">
        <v>1438</v>
      </c>
      <c r="F1227" s="54">
        <v>0</v>
      </c>
      <c r="G1227" s="54">
        <v>54</v>
      </c>
      <c r="H1227" s="54">
        <v>147</v>
      </c>
      <c r="I1227" s="54" t="s">
        <v>1439</v>
      </c>
      <c r="J1227" s="54">
        <v>1</v>
      </c>
      <c r="K1227" s="55" t="s">
        <v>1393</v>
      </c>
      <c r="L1227" s="55" t="str">
        <f>VLOOKUP(C1227,'[31]Trips&amp;Operators'!$C$1:$E$9999,3,FALSE)</f>
        <v>ACKERMAN</v>
      </c>
      <c r="M1227" s="56" t="s">
        <v>1401</v>
      </c>
      <c r="N1227" s="55"/>
      <c r="O1227" s="59" t="str">
        <f t="shared" si="19"/>
        <v>KEEP</v>
      </c>
    </row>
    <row r="1228" spans="1:15" x14ac:dyDescent="0.25">
      <c r="A1228" s="53">
        <v>42512.574074074073</v>
      </c>
      <c r="B1228" s="54" t="s">
        <v>1552</v>
      </c>
      <c r="C1228" s="54" t="s">
        <v>2395</v>
      </c>
      <c r="D1228" s="54" t="s">
        <v>1390</v>
      </c>
      <c r="E1228" s="54" t="s">
        <v>1438</v>
      </c>
      <c r="F1228" s="54">
        <v>0</v>
      </c>
      <c r="G1228" s="54">
        <v>9</v>
      </c>
      <c r="H1228" s="54">
        <v>233331</v>
      </c>
      <c r="I1228" s="54" t="s">
        <v>1439</v>
      </c>
      <c r="J1228" s="54">
        <v>233491</v>
      </c>
      <c r="K1228" s="55" t="s">
        <v>1400</v>
      </c>
      <c r="L1228" s="55" t="str">
        <f>VLOOKUP(C1228,'[31]Trips&amp;Operators'!$C$1:$E$9999,3,FALSE)</f>
        <v>WEBSTER</v>
      </c>
      <c r="M1228" s="56" t="s">
        <v>1401</v>
      </c>
      <c r="N1228" s="55"/>
      <c r="O1228" s="59" t="str">
        <f t="shared" si="19"/>
        <v>OMIT</v>
      </c>
    </row>
    <row r="1229" spans="1:15" x14ac:dyDescent="0.25">
      <c r="A1229" s="53">
        <v>42512.598368055558</v>
      </c>
      <c r="B1229" s="54" t="s">
        <v>1428</v>
      </c>
      <c r="C1229" s="54" t="s">
        <v>2396</v>
      </c>
      <c r="D1229" s="54" t="s">
        <v>1390</v>
      </c>
      <c r="E1229" s="54" t="s">
        <v>1438</v>
      </c>
      <c r="F1229" s="54">
        <v>0</v>
      </c>
      <c r="G1229" s="54">
        <v>5</v>
      </c>
      <c r="H1229" s="54">
        <v>233405</v>
      </c>
      <c r="I1229" s="54" t="s">
        <v>1439</v>
      </c>
      <c r="J1229" s="54">
        <v>233491</v>
      </c>
      <c r="K1229" s="55" t="s">
        <v>1400</v>
      </c>
      <c r="L1229" s="55" t="str">
        <f>VLOOKUP(C1229,'[31]Trips&amp;Operators'!$C$1:$E$9999,3,FALSE)</f>
        <v>LOCKLEAR</v>
      </c>
      <c r="M1229" s="56" t="s">
        <v>1401</v>
      </c>
      <c r="N1229" s="55"/>
      <c r="O1229" s="59" t="str">
        <f t="shared" si="19"/>
        <v>OMIT</v>
      </c>
    </row>
    <row r="1230" spans="1:15" x14ac:dyDescent="0.25">
      <c r="A1230" s="53">
        <v>42512.629490740743</v>
      </c>
      <c r="B1230" s="54" t="s">
        <v>1511</v>
      </c>
      <c r="C1230" s="54" t="s">
        <v>2397</v>
      </c>
      <c r="D1230" s="54" t="s">
        <v>1390</v>
      </c>
      <c r="E1230" s="54" t="s">
        <v>1438</v>
      </c>
      <c r="F1230" s="54">
        <v>0</v>
      </c>
      <c r="G1230" s="54">
        <v>7</v>
      </c>
      <c r="H1230" s="54">
        <v>112</v>
      </c>
      <c r="I1230" s="54" t="s">
        <v>1439</v>
      </c>
      <c r="J1230" s="54">
        <v>1</v>
      </c>
      <c r="K1230" s="55" t="s">
        <v>1393</v>
      </c>
      <c r="L1230" s="55" t="str">
        <f>VLOOKUP(C1230,'[31]Trips&amp;Operators'!$C$1:$E$9999,3,FALSE)</f>
        <v>BRUDER</v>
      </c>
      <c r="M1230" s="56" t="s">
        <v>1401</v>
      </c>
      <c r="N1230" s="55"/>
      <c r="O1230" s="59" t="str">
        <f t="shared" si="19"/>
        <v>OMIT</v>
      </c>
    </row>
    <row r="1231" spans="1:15" x14ac:dyDescent="0.25">
      <c r="A1231" s="53">
        <v>42512.632685185185</v>
      </c>
      <c r="B1231" s="54" t="s">
        <v>1396</v>
      </c>
      <c r="C1231" s="54" t="s">
        <v>289</v>
      </c>
      <c r="D1231" s="54" t="s">
        <v>1390</v>
      </c>
      <c r="E1231" s="54" t="s">
        <v>1438</v>
      </c>
      <c r="F1231" s="54">
        <v>0</v>
      </c>
      <c r="G1231" s="54">
        <v>9</v>
      </c>
      <c r="H1231" s="54">
        <v>233334</v>
      </c>
      <c r="I1231" s="54" t="s">
        <v>1439</v>
      </c>
      <c r="J1231" s="54">
        <v>233491</v>
      </c>
      <c r="K1231" s="55" t="s">
        <v>1400</v>
      </c>
      <c r="L1231" s="55" t="str">
        <f>VLOOKUP(C1231,'[31]Trips&amp;Operators'!$C$1:$E$9999,3,FALSE)</f>
        <v>YORK</v>
      </c>
      <c r="M1231" s="56" t="s">
        <v>1401</v>
      </c>
      <c r="N1231" s="55"/>
      <c r="O1231" s="59" t="str">
        <f t="shared" si="19"/>
        <v>OMIT</v>
      </c>
    </row>
    <row r="1232" spans="1:15" x14ac:dyDescent="0.25">
      <c r="A1232" s="53">
        <v>42512.647847222222</v>
      </c>
      <c r="B1232" s="54" t="s">
        <v>1552</v>
      </c>
      <c r="C1232" s="54" t="s">
        <v>2398</v>
      </c>
      <c r="D1232" s="54" t="s">
        <v>1390</v>
      </c>
      <c r="E1232" s="54" t="s">
        <v>1438</v>
      </c>
      <c r="F1232" s="54">
        <v>0</v>
      </c>
      <c r="G1232" s="54">
        <v>7</v>
      </c>
      <c r="H1232" s="54">
        <v>233328</v>
      </c>
      <c r="I1232" s="54" t="s">
        <v>1439</v>
      </c>
      <c r="J1232" s="54">
        <v>233491</v>
      </c>
      <c r="K1232" s="55" t="s">
        <v>1400</v>
      </c>
      <c r="L1232" s="55" t="str">
        <f>VLOOKUP(C1232,'[31]Trips&amp;Operators'!$C$1:$E$9999,3,FALSE)</f>
        <v>WEBSTER</v>
      </c>
      <c r="M1232" s="56" t="s">
        <v>1401</v>
      </c>
      <c r="N1232" s="55"/>
      <c r="O1232" s="59" t="str">
        <f t="shared" si="19"/>
        <v>OMIT</v>
      </c>
    </row>
    <row r="1233" spans="1:15" x14ac:dyDescent="0.25">
      <c r="A1233" s="53">
        <v>42512.661562499998</v>
      </c>
      <c r="B1233" s="54" t="s">
        <v>1541</v>
      </c>
      <c r="C1233" s="54" t="s">
        <v>2399</v>
      </c>
      <c r="D1233" s="54" t="s">
        <v>1390</v>
      </c>
      <c r="E1233" s="54" t="s">
        <v>1438</v>
      </c>
      <c r="F1233" s="54">
        <v>0</v>
      </c>
      <c r="G1233" s="54">
        <v>6</v>
      </c>
      <c r="H1233" s="54">
        <v>233328</v>
      </c>
      <c r="I1233" s="54" t="s">
        <v>1439</v>
      </c>
      <c r="J1233" s="54">
        <v>233491</v>
      </c>
      <c r="K1233" s="55" t="s">
        <v>1400</v>
      </c>
      <c r="L1233" s="55" t="str">
        <f>VLOOKUP(C1233,'[31]Trips&amp;Operators'!$C$1:$E$9999,3,FALSE)</f>
        <v>BRUDER</v>
      </c>
      <c r="M1233" s="56" t="s">
        <v>1401</v>
      </c>
      <c r="N1233" s="55"/>
      <c r="O1233" s="59" t="str">
        <f t="shared" si="19"/>
        <v>OMIT</v>
      </c>
    </row>
    <row r="1234" spans="1:15" x14ac:dyDescent="0.25">
      <c r="A1234" s="53">
        <v>42512.724872685183</v>
      </c>
      <c r="B1234" s="54" t="s">
        <v>1728</v>
      </c>
      <c r="C1234" s="54" t="s">
        <v>2400</v>
      </c>
      <c r="D1234" s="54" t="s">
        <v>1390</v>
      </c>
      <c r="E1234" s="54" t="s">
        <v>1438</v>
      </c>
      <c r="F1234" s="54">
        <v>0</v>
      </c>
      <c r="G1234" s="54">
        <v>60</v>
      </c>
      <c r="H1234" s="54">
        <v>174</v>
      </c>
      <c r="I1234" s="54" t="s">
        <v>1439</v>
      </c>
      <c r="J1234" s="54">
        <v>1</v>
      </c>
      <c r="K1234" s="55" t="s">
        <v>1393</v>
      </c>
      <c r="L1234" s="55" t="str">
        <f>VLOOKUP(C1234,'[31]Trips&amp;Operators'!$C$1:$E$9999,3,FALSE)</f>
        <v>ACKERMAN</v>
      </c>
      <c r="M1234" s="56" t="s">
        <v>1401</v>
      </c>
      <c r="N1234" s="55"/>
      <c r="O1234" s="59" t="str">
        <f t="shared" si="19"/>
        <v>KEEP</v>
      </c>
    </row>
    <row r="1235" spans="1:15" x14ac:dyDescent="0.25">
      <c r="A1235" s="53">
        <v>42512.77516203704</v>
      </c>
      <c r="B1235" s="54" t="s">
        <v>1511</v>
      </c>
      <c r="C1235" s="54" t="s">
        <v>2383</v>
      </c>
      <c r="D1235" s="54" t="s">
        <v>1390</v>
      </c>
      <c r="E1235" s="54" t="s">
        <v>1438</v>
      </c>
      <c r="F1235" s="54">
        <v>0</v>
      </c>
      <c r="G1235" s="54">
        <v>2</v>
      </c>
      <c r="H1235" s="54">
        <v>172</v>
      </c>
      <c r="I1235" s="54" t="s">
        <v>1439</v>
      </c>
      <c r="J1235" s="54">
        <v>1</v>
      </c>
      <c r="K1235" s="55" t="s">
        <v>1393</v>
      </c>
      <c r="L1235" s="55" t="str">
        <f>VLOOKUP(C1235,'[31]Trips&amp;Operators'!$C$1:$E$9999,3,FALSE)</f>
        <v>BRUDER</v>
      </c>
      <c r="M1235" s="56" t="s">
        <v>1401</v>
      </c>
      <c r="N1235" s="55"/>
      <c r="O1235" s="59" t="str">
        <f t="shared" si="19"/>
        <v>OMIT</v>
      </c>
    </row>
    <row r="1236" spans="1:15" x14ac:dyDescent="0.25">
      <c r="A1236" s="53">
        <v>42512.829062500001</v>
      </c>
      <c r="B1236" s="54" t="s">
        <v>1548</v>
      </c>
      <c r="C1236" s="54" t="s">
        <v>2401</v>
      </c>
      <c r="D1236" s="54" t="s">
        <v>1390</v>
      </c>
      <c r="E1236" s="54" t="s">
        <v>1438</v>
      </c>
      <c r="F1236" s="54">
        <v>0</v>
      </c>
      <c r="G1236" s="54">
        <v>79</v>
      </c>
      <c r="H1236" s="54">
        <v>267</v>
      </c>
      <c r="I1236" s="54" t="s">
        <v>1439</v>
      </c>
      <c r="J1236" s="54">
        <v>1</v>
      </c>
      <c r="K1236" s="55" t="s">
        <v>1393</v>
      </c>
      <c r="L1236" s="55" t="str">
        <f>VLOOKUP(C1236,'[31]Trips&amp;Operators'!$C$1:$E$9999,3,FALSE)</f>
        <v>HELVIE</v>
      </c>
      <c r="M1236" s="56" t="s">
        <v>1401</v>
      </c>
      <c r="N1236" s="55"/>
      <c r="O1236" s="59" t="str">
        <f t="shared" si="19"/>
        <v>KEEP</v>
      </c>
    </row>
    <row r="1237" spans="1:15" x14ac:dyDescent="0.25">
      <c r="A1237" s="53">
        <v>42512.991122685184</v>
      </c>
      <c r="B1237" s="54" t="s">
        <v>1548</v>
      </c>
      <c r="C1237" s="54" t="s">
        <v>2402</v>
      </c>
      <c r="D1237" s="54" t="s">
        <v>1390</v>
      </c>
      <c r="E1237" s="54" t="s">
        <v>1438</v>
      </c>
      <c r="F1237" s="54">
        <v>0</v>
      </c>
      <c r="G1237" s="54">
        <v>8</v>
      </c>
      <c r="H1237" s="54">
        <v>375</v>
      </c>
      <c r="I1237" s="54" t="s">
        <v>1439</v>
      </c>
      <c r="J1237" s="54">
        <v>1</v>
      </c>
      <c r="K1237" s="55" t="s">
        <v>1393</v>
      </c>
      <c r="L1237" s="55" t="str">
        <f>VLOOKUP(C1237,'[31]Trips&amp;Operators'!$C$1:$E$9999,3,FALSE)</f>
        <v>HELVIE</v>
      </c>
      <c r="M1237" s="56" t="s">
        <v>1401</v>
      </c>
      <c r="N1237" s="55"/>
      <c r="O1237" s="59" t="str">
        <f t="shared" si="19"/>
        <v>OMIT</v>
      </c>
    </row>
    <row r="1238" spans="1:15" x14ac:dyDescent="0.25">
      <c r="A1238" s="53">
        <v>42513.574814814812</v>
      </c>
      <c r="B1238" s="54" t="s">
        <v>1483</v>
      </c>
      <c r="C1238" s="54" t="s">
        <v>299</v>
      </c>
      <c r="D1238" s="54" t="s">
        <v>1390</v>
      </c>
      <c r="E1238" s="54" t="s">
        <v>1391</v>
      </c>
      <c r="F1238" s="54">
        <v>790</v>
      </c>
      <c r="G1238" s="54">
        <v>27</v>
      </c>
      <c r="H1238" s="54">
        <v>53799</v>
      </c>
      <c r="I1238" s="54" t="s">
        <v>1392</v>
      </c>
      <c r="J1238" s="54">
        <v>103864</v>
      </c>
      <c r="K1238" s="55" t="s">
        <v>1393</v>
      </c>
      <c r="L1238" s="55" t="str">
        <f>VLOOKUP(C1238,'[32]Trips&amp;Operators'!$C$1:$E$9999,3,FALSE)</f>
        <v>RIVERA</v>
      </c>
      <c r="M1238" s="56" t="s">
        <v>1394</v>
      </c>
      <c r="N1238" s="55" t="s">
        <v>2146</v>
      </c>
      <c r="O1238" s="59" t="str">
        <f t="shared" si="19"/>
        <v>KEEP</v>
      </c>
    </row>
    <row r="1239" spans="1:15" x14ac:dyDescent="0.25">
      <c r="A1239" s="53">
        <v>42513.693935185183</v>
      </c>
      <c r="B1239" s="54" t="s">
        <v>1445</v>
      </c>
      <c r="C1239" s="54" t="s">
        <v>301</v>
      </c>
      <c r="D1239" s="54" t="s">
        <v>1390</v>
      </c>
      <c r="E1239" s="54" t="s">
        <v>1391</v>
      </c>
      <c r="F1239" s="54">
        <v>790</v>
      </c>
      <c r="G1239" s="54">
        <v>220</v>
      </c>
      <c r="H1239" s="54">
        <v>31111</v>
      </c>
      <c r="I1239" s="54" t="s">
        <v>1392</v>
      </c>
      <c r="J1239" s="54">
        <v>68497</v>
      </c>
      <c r="K1239" s="55" t="s">
        <v>1393</v>
      </c>
      <c r="L1239" s="55" t="str">
        <f>VLOOKUP(C1239,'[32]Trips&amp;Operators'!$C$1:$E$9999,3,FALSE)</f>
        <v>LOZA</v>
      </c>
      <c r="M1239" s="56" t="s">
        <v>1394</v>
      </c>
      <c r="N1239" s="55" t="s">
        <v>2146</v>
      </c>
      <c r="O1239" s="59" t="str">
        <f t="shared" si="19"/>
        <v>KEEP</v>
      </c>
    </row>
    <row r="1240" spans="1:15" x14ac:dyDescent="0.25">
      <c r="A1240" s="53">
        <v>42513.296319444446</v>
      </c>
      <c r="B1240" s="54" t="s">
        <v>1411</v>
      </c>
      <c r="C1240" s="54" t="s">
        <v>2403</v>
      </c>
      <c r="D1240" s="54" t="s">
        <v>1407</v>
      </c>
      <c r="E1240" s="54" t="s">
        <v>1398</v>
      </c>
      <c r="F1240" s="54">
        <v>150</v>
      </c>
      <c r="G1240" s="54">
        <v>214</v>
      </c>
      <c r="H1240" s="54">
        <v>53149</v>
      </c>
      <c r="I1240" s="54" t="s">
        <v>1399</v>
      </c>
      <c r="J1240" s="54">
        <v>53277</v>
      </c>
      <c r="K1240" s="55" t="s">
        <v>1393</v>
      </c>
      <c r="L1240" s="55" t="str">
        <f>VLOOKUP(C1240,'[32]Trips&amp;Operators'!$C$1:$E$9999,3,FALSE)</f>
        <v>COOLAHAN</v>
      </c>
      <c r="M1240" s="56" t="s">
        <v>1401</v>
      </c>
      <c r="N1240" s="55" t="s">
        <v>2148</v>
      </c>
      <c r="O1240" s="59" t="str">
        <f t="shared" si="19"/>
        <v>KEEP</v>
      </c>
    </row>
    <row r="1241" spans="1:15" x14ac:dyDescent="0.25">
      <c r="A1241" s="53">
        <v>42513.54178240741</v>
      </c>
      <c r="B1241" s="54" t="s">
        <v>1411</v>
      </c>
      <c r="C1241" s="54" t="s">
        <v>2404</v>
      </c>
      <c r="D1241" s="54" t="s">
        <v>1390</v>
      </c>
      <c r="E1241" s="54" t="s">
        <v>1398</v>
      </c>
      <c r="F1241" s="54">
        <v>0</v>
      </c>
      <c r="G1241" s="54">
        <v>137</v>
      </c>
      <c r="H1241" s="54">
        <v>53795</v>
      </c>
      <c r="I1241" s="54" t="s">
        <v>1399</v>
      </c>
      <c r="J1241" s="54">
        <v>53277</v>
      </c>
      <c r="K1241" s="55" t="s">
        <v>1393</v>
      </c>
      <c r="L1241" s="55" t="str">
        <f>VLOOKUP(C1241,'[32]Trips&amp;Operators'!$C$1:$E$9999,3,FALSE)</f>
        <v>ADANE</v>
      </c>
      <c r="M1241" s="56" t="s">
        <v>1401</v>
      </c>
      <c r="N1241" s="55" t="s">
        <v>2148</v>
      </c>
      <c r="O1241" s="59" t="str">
        <f t="shared" si="19"/>
        <v>KEEP</v>
      </c>
    </row>
    <row r="1242" spans="1:15" x14ac:dyDescent="0.25">
      <c r="A1242" s="53">
        <v>42513.599502314813</v>
      </c>
      <c r="B1242" s="54" t="s">
        <v>1483</v>
      </c>
      <c r="C1242" s="54" t="s">
        <v>299</v>
      </c>
      <c r="D1242" s="54" t="s">
        <v>1390</v>
      </c>
      <c r="E1242" s="54" t="s">
        <v>1398</v>
      </c>
      <c r="F1242" s="54">
        <v>0</v>
      </c>
      <c r="G1242" s="54">
        <v>148</v>
      </c>
      <c r="H1242" s="54">
        <v>53717</v>
      </c>
      <c r="I1242" s="54" t="s">
        <v>1399</v>
      </c>
      <c r="J1242" s="54">
        <v>53277</v>
      </c>
      <c r="K1242" s="55" t="s">
        <v>1393</v>
      </c>
      <c r="L1242" s="55" t="str">
        <f>VLOOKUP(C1242,'[32]Trips&amp;Operators'!$C$1:$E$9999,3,FALSE)</f>
        <v>RIVERA</v>
      </c>
      <c r="M1242" s="56" t="s">
        <v>1401</v>
      </c>
      <c r="N1242" s="55" t="s">
        <v>2148</v>
      </c>
      <c r="O1242" s="59" t="str">
        <f t="shared" si="19"/>
        <v>KEEP</v>
      </c>
    </row>
    <row r="1243" spans="1:15" x14ac:dyDescent="0.25">
      <c r="A1243" s="53">
        <v>42513.610185185185</v>
      </c>
      <c r="B1243" s="54" t="s">
        <v>1411</v>
      </c>
      <c r="C1243" s="54" t="s">
        <v>2405</v>
      </c>
      <c r="D1243" s="54" t="s">
        <v>1390</v>
      </c>
      <c r="E1243" s="54" t="s">
        <v>1398</v>
      </c>
      <c r="F1243" s="54">
        <v>0</v>
      </c>
      <c r="G1243" s="54">
        <v>269</v>
      </c>
      <c r="H1243" s="54">
        <v>54820</v>
      </c>
      <c r="I1243" s="54" t="s">
        <v>1399</v>
      </c>
      <c r="J1243" s="54">
        <v>53277</v>
      </c>
      <c r="K1243" s="55" t="s">
        <v>1393</v>
      </c>
      <c r="L1243" s="55" t="str">
        <f>VLOOKUP(C1243,'[32]Trips&amp;Operators'!$C$1:$E$9999,3,FALSE)</f>
        <v>ADANE</v>
      </c>
      <c r="M1243" s="56" t="s">
        <v>1401</v>
      </c>
      <c r="N1243" s="55" t="s">
        <v>2148</v>
      </c>
      <c r="O1243" s="59" t="str">
        <f t="shared" si="19"/>
        <v>KEEP</v>
      </c>
    </row>
    <row r="1244" spans="1:15" x14ac:dyDescent="0.25">
      <c r="A1244" s="53">
        <v>42513.633449074077</v>
      </c>
      <c r="B1244" s="54" t="s">
        <v>1428</v>
      </c>
      <c r="C1244" s="54" t="s">
        <v>2406</v>
      </c>
      <c r="D1244" s="54" t="s">
        <v>1390</v>
      </c>
      <c r="E1244" s="54" t="s">
        <v>1398</v>
      </c>
      <c r="F1244" s="54">
        <v>0</v>
      </c>
      <c r="G1244" s="54">
        <v>323</v>
      </c>
      <c r="H1244" s="54">
        <v>51715</v>
      </c>
      <c r="I1244" s="54" t="s">
        <v>1399</v>
      </c>
      <c r="J1244" s="54">
        <v>53155</v>
      </c>
      <c r="K1244" s="55" t="s">
        <v>1400</v>
      </c>
      <c r="L1244" s="55" t="str">
        <f>VLOOKUP(C1244,'[32]Trips&amp;Operators'!$C$1:$E$9999,3,FALSE)</f>
        <v>ADANE</v>
      </c>
      <c r="M1244" s="56" t="s">
        <v>1401</v>
      </c>
      <c r="N1244" s="55" t="s">
        <v>2148</v>
      </c>
      <c r="O1244" s="59" t="str">
        <f t="shared" si="19"/>
        <v>KEEP</v>
      </c>
    </row>
    <row r="1245" spans="1:15" x14ac:dyDescent="0.25">
      <c r="A1245" s="53">
        <v>42513.781967592593</v>
      </c>
      <c r="B1245" s="54" t="s">
        <v>1428</v>
      </c>
      <c r="C1245" s="54" t="s">
        <v>2407</v>
      </c>
      <c r="D1245" s="54" t="s">
        <v>1390</v>
      </c>
      <c r="E1245" s="54" t="s">
        <v>1398</v>
      </c>
      <c r="F1245" s="54">
        <v>0</v>
      </c>
      <c r="G1245" s="54">
        <v>272</v>
      </c>
      <c r="H1245" s="54">
        <v>52088</v>
      </c>
      <c r="I1245" s="54" t="s">
        <v>1399</v>
      </c>
      <c r="J1245" s="54">
        <v>53155</v>
      </c>
      <c r="K1245" s="55" t="s">
        <v>1400</v>
      </c>
      <c r="L1245" s="55" t="str">
        <f>VLOOKUP(C1245,'[32]Trips&amp;Operators'!$C$1:$E$9999,3,FALSE)</f>
        <v>BARTLETT</v>
      </c>
      <c r="M1245" s="56" t="s">
        <v>1401</v>
      </c>
      <c r="N1245" s="55" t="s">
        <v>2148</v>
      </c>
      <c r="O1245" s="59" t="str">
        <f t="shared" si="19"/>
        <v>KEEP</v>
      </c>
    </row>
    <row r="1246" spans="1:15" x14ac:dyDescent="0.25">
      <c r="A1246" s="53">
        <v>42513.821261574078</v>
      </c>
      <c r="B1246" s="54" t="s">
        <v>1451</v>
      </c>
      <c r="C1246" s="54" t="s">
        <v>2408</v>
      </c>
      <c r="D1246" s="54" t="s">
        <v>1390</v>
      </c>
      <c r="E1246" s="54" t="s">
        <v>1398</v>
      </c>
      <c r="F1246" s="54">
        <v>0</v>
      </c>
      <c r="G1246" s="54">
        <v>216</v>
      </c>
      <c r="H1246" s="54">
        <v>52345</v>
      </c>
      <c r="I1246" s="54" t="s">
        <v>1399</v>
      </c>
      <c r="J1246" s="54">
        <v>53155</v>
      </c>
      <c r="K1246" s="55" t="s">
        <v>1400</v>
      </c>
      <c r="L1246" s="55" t="str">
        <f>VLOOKUP(C1246,'[32]Trips&amp;Operators'!$C$1:$E$9999,3,FALSE)</f>
        <v>JACKSON</v>
      </c>
      <c r="M1246" s="56" t="s">
        <v>1401</v>
      </c>
      <c r="N1246" s="55" t="s">
        <v>2148</v>
      </c>
      <c r="O1246" s="59" t="str">
        <f t="shared" si="19"/>
        <v>KEEP</v>
      </c>
    </row>
    <row r="1247" spans="1:15" x14ac:dyDescent="0.25">
      <c r="A1247" s="53">
        <v>42513.884826388887</v>
      </c>
      <c r="B1247" s="54" t="s">
        <v>1420</v>
      </c>
      <c r="C1247" s="54" t="s">
        <v>2409</v>
      </c>
      <c r="D1247" s="54" t="s">
        <v>1390</v>
      </c>
      <c r="E1247" s="54" t="s">
        <v>1398</v>
      </c>
      <c r="F1247" s="54">
        <v>0</v>
      </c>
      <c r="G1247" s="54">
        <v>26</v>
      </c>
      <c r="H1247" s="54">
        <v>53092</v>
      </c>
      <c r="I1247" s="54" t="s">
        <v>1399</v>
      </c>
      <c r="J1247" s="54">
        <v>53155</v>
      </c>
      <c r="K1247" s="55" t="s">
        <v>1400</v>
      </c>
      <c r="L1247" s="55" t="str">
        <f>VLOOKUP(C1247,'[32]Trips&amp;Operators'!$C$1:$E$9999,3,FALSE)</f>
        <v>CHANDLER</v>
      </c>
      <c r="M1247" s="56" t="s">
        <v>1401</v>
      </c>
      <c r="N1247" s="55" t="s">
        <v>2148</v>
      </c>
      <c r="O1247" s="59" t="str">
        <f t="shared" si="19"/>
        <v>KEEP</v>
      </c>
    </row>
    <row r="1248" spans="1:15" x14ac:dyDescent="0.25">
      <c r="A1248" s="53">
        <v>42513.9137962963</v>
      </c>
      <c r="B1248" s="54" t="s">
        <v>1411</v>
      </c>
      <c r="C1248" s="54" t="s">
        <v>2410</v>
      </c>
      <c r="D1248" s="54" t="s">
        <v>1390</v>
      </c>
      <c r="E1248" s="54" t="s">
        <v>1398</v>
      </c>
      <c r="F1248" s="54">
        <v>0</v>
      </c>
      <c r="G1248" s="54">
        <v>84</v>
      </c>
      <c r="H1248" s="54">
        <v>53616</v>
      </c>
      <c r="I1248" s="54" t="s">
        <v>1399</v>
      </c>
      <c r="J1248" s="54">
        <v>53277</v>
      </c>
      <c r="K1248" s="55" t="s">
        <v>1393</v>
      </c>
      <c r="L1248" s="55" t="str">
        <f>VLOOKUP(C1248,'[32]Trips&amp;Operators'!$C$1:$E$9999,3,FALSE)</f>
        <v>BARTLETT</v>
      </c>
      <c r="M1248" s="56" t="s">
        <v>1401</v>
      </c>
      <c r="N1248" s="55" t="s">
        <v>2148</v>
      </c>
      <c r="O1248" s="59" t="str">
        <f t="shared" si="19"/>
        <v>KEEP</v>
      </c>
    </row>
    <row r="1249" spans="1:15" x14ac:dyDescent="0.25">
      <c r="A1249" s="53">
        <v>42513.247835648152</v>
      </c>
      <c r="B1249" s="54" t="s">
        <v>1445</v>
      </c>
      <c r="C1249" s="54" t="s">
        <v>2411</v>
      </c>
      <c r="D1249" s="54" t="s">
        <v>1407</v>
      </c>
      <c r="E1249" s="54" t="s">
        <v>1405</v>
      </c>
      <c r="F1249" s="54">
        <v>700</v>
      </c>
      <c r="G1249" s="54">
        <v>750</v>
      </c>
      <c r="H1249" s="54">
        <v>170434</v>
      </c>
      <c r="I1249" s="54" t="s">
        <v>1392</v>
      </c>
      <c r="J1249" s="54">
        <v>183829</v>
      </c>
      <c r="K1249" s="55" t="s">
        <v>1393</v>
      </c>
      <c r="L1249" s="55" t="str">
        <f>VLOOKUP(C1249,'[32]Trips&amp;Operators'!$C$1:$E$9999,3,FALSE)</f>
        <v>LEVIN</v>
      </c>
      <c r="M1249" s="56" t="s">
        <v>1401</v>
      </c>
      <c r="N1249" s="55"/>
      <c r="O1249" s="59" t="str">
        <f t="shared" si="19"/>
        <v>KEEP</v>
      </c>
    </row>
    <row r="1250" spans="1:15" x14ac:dyDescent="0.25">
      <c r="A1250" s="53">
        <v>42513.395219907405</v>
      </c>
      <c r="B1250" s="54" t="s">
        <v>1448</v>
      </c>
      <c r="C1250" s="54" t="s">
        <v>2412</v>
      </c>
      <c r="D1250" s="54" t="s">
        <v>1407</v>
      </c>
      <c r="E1250" s="54" t="s">
        <v>1405</v>
      </c>
      <c r="F1250" s="54">
        <v>350</v>
      </c>
      <c r="G1250" s="54">
        <v>401</v>
      </c>
      <c r="H1250" s="54">
        <v>225948</v>
      </c>
      <c r="I1250" s="54" t="s">
        <v>1392</v>
      </c>
      <c r="J1250" s="54">
        <v>228668</v>
      </c>
      <c r="K1250" s="55" t="s">
        <v>1393</v>
      </c>
      <c r="L1250" s="55" t="str">
        <f>VLOOKUP(C1250,'[32]Trips&amp;Operators'!$C$1:$E$9999,3,FALSE)</f>
        <v>DE LA ROSA</v>
      </c>
      <c r="M1250" s="56" t="s">
        <v>1401</v>
      </c>
      <c r="N1250" s="55"/>
      <c r="O1250" s="59" t="str">
        <f t="shared" si="19"/>
        <v>KEEP</v>
      </c>
    </row>
    <row r="1251" spans="1:15" x14ac:dyDescent="0.25">
      <c r="A1251" s="53">
        <v>42513.397002314814</v>
      </c>
      <c r="B1251" s="54" t="s">
        <v>1411</v>
      </c>
      <c r="C1251" s="54" t="s">
        <v>297</v>
      </c>
      <c r="D1251" s="54" t="s">
        <v>1390</v>
      </c>
      <c r="E1251" s="54" t="s">
        <v>1405</v>
      </c>
      <c r="F1251" s="54">
        <v>200</v>
      </c>
      <c r="G1251" s="54">
        <v>317</v>
      </c>
      <c r="H1251" s="54">
        <v>6477</v>
      </c>
      <c r="I1251" s="54" t="s">
        <v>1392</v>
      </c>
      <c r="J1251" s="54">
        <v>5439</v>
      </c>
      <c r="K1251" s="55" t="s">
        <v>1393</v>
      </c>
      <c r="L1251" s="55" t="str">
        <f>VLOOKUP(C1251,'[32]Trips&amp;Operators'!$C$1:$E$9999,3,FALSE)</f>
        <v>COOLAHAN</v>
      </c>
      <c r="M1251" s="56" t="s">
        <v>1401</v>
      </c>
      <c r="N1251" s="55"/>
      <c r="O1251" s="59" t="str">
        <f t="shared" si="19"/>
        <v>KEEP</v>
      </c>
    </row>
    <row r="1252" spans="1:15" x14ac:dyDescent="0.25">
      <c r="A1252" s="53">
        <v>42513.397546296299</v>
      </c>
      <c r="B1252" s="54" t="s">
        <v>1411</v>
      </c>
      <c r="C1252" s="54" t="s">
        <v>297</v>
      </c>
      <c r="D1252" s="54" t="s">
        <v>1390</v>
      </c>
      <c r="E1252" s="54" t="s">
        <v>1405</v>
      </c>
      <c r="F1252" s="54">
        <v>150</v>
      </c>
      <c r="G1252" s="54">
        <v>141</v>
      </c>
      <c r="H1252" s="54">
        <v>5670</v>
      </c>
      <c r="I1252" s="54" t="s">
        <v>1392</v>
      </c>
      <c r="J1252" s="54">
        <v>4677</v>
      </c>
      <c r="K1252" s="55" t="s">
        <v>1393</v>
      </c>
      <c r="L1252" s="55" t="str">
        <f>VLOOKUP(C1252,'[32]Trips&amp;Operators'!$C$1:$E$9999,3,FALSE)</f>
        <v>COOLAHAN</v>
      </c>
      <c r="M1252" s="56" t="s">
        <v>1401</v>
      </c>
      <c r="N1252" s="55"/>
      <c r="O1252" s="59" t="str">
        <f t="shared" si="19"/>
        <v>KEEP</v>
      </c>
    </row>
    <row r="1253" spans="1:15" x14ac:dyDescent="0.25">
      <c r="A1253" s="53">
        <v>42513.398101851853</v>
      </c>
      <c r="B1253" s="54" t="s">
        <v>1411</v>
      </c>
      <c r="C1253" s="54" t="s">
        <v>297</v>
      </c>
      <c r="D1253" s="54" t="s">
        <v>1390</v>
      </c>
      <c r="E1253" s="54" t="s">
        <v>1405</v>
      </c>
      <c r="F1253" s="54">
        <v>150</v>
      </c>
      <c r="G1253" s="54">
        <v>119</v>
      </c>
      <c r="H1253" s="54">
        <v>5204</v>
      </c>
      <c r="I1253" s="54" t="s">
        <v>1392</v>
      </c>
      <c r="J1253" s="54">
        <v>4677</v>
      </c>
      <c r="K1253" s="55" t="s">
        <v>1393</v>
      </c>
      <c r="L1253" s="55" t="str">
        <f>VLOOKUP(C1253,'[32]Trips&amp;Operators'!$C$1:$E$9999,3,FALSE)</f>
        <v>COOLAHAN</v>
      </c>
      <c r="M1253" s="56" t="s">
        <v>1401</v>
      </c>
      <c r="N1253" s="55"/>
      <c r="O1253" s="59" t="str">
        <f t="shared" si="19"/>
        <v>KEEP</v>
      </c>
    </row>
    <row r="1254" spans="1:15" x14ac:dyDescent="0.25">
      <c r="A1254" s="53">
        <v>42513.47079861111</v>
      </c>
      <c r="B1254" s="54" t="s">
        <v>1448</v>
      </c>
      <c r="C1254" s="54" t="s">
        <v>2413</v>
      </c>
      <c r="D1254" s="54" t="s">
        <v>1407</v>
      </c>
      <c r="E1254" s="54" t="s">
        <v>1405</v>
      </c>
      <c r="F1254" s="54">
        <v>700</v>
      </c>
      <c r="G1254" s="54">
        <v>750</v>
      </c>
      <c r="H1254" s="54">
        <v>180371</v>
      </c>
      <c r="I1254" s="54" t="s">
        <v>1392</v>
      </c>
      <c r="J1254" s="54">
        <v>183829</v>
      </c>
      <c r="K1254" s="55" t="s">
        <v>1393</v>
      </c>
      <c r="L1254" s="55" t="str">
        <f>VLOOKUP(C1254,'[32]Trips&amp;Operators'!$C$1:$E$9999,3,FALSE)</f>
        <v>COCA</v>
      </c>
      <c r="M1254" s="56" t="s">
        <v>1401</v>
      </c>
      <c r="N1254" s="55"/>
      <c r="O1254" s="59" t="str">
        <f t="shared" si="19"/>
        <v>KEEP</v>
      </c>
    </row>
    <row r="1255" spans="1:15" x14ac:dyDescent="0.25">
      <c r="A1255" s="53">
        <v>42513.546736111108</v>
      </c>
      <c r="B1255" s="54" t="s">
        <v>1411</v>
      </c>
      <c r="C1255" s="54" t="s">
        <v>2404</v>
      </c>
      <c r="D1255" s="54" t="s">
        <v>1390</v>
      </c>
      <c r="E1255" s="54" t="s">
        <v>1405</v>
      </c>
      <c r="F1255" s="54">
        <v>300</v>
      </c>
      <c r="G1255" s="54">
        <v>366</v>
      </c>
      <c r="H1255" s="54">
        <v>22899</v>
      </c>
      <c r="I1255" s="54" t="s">
        <v>1392</v>
      </c>
      <c r="J1255" s="54">
        <v>21848</v>
      </c>
      <c r="K1255" s="55" t="s">
        <v>1393</v>
      </c>
      <c r="L1255" s="55" t="str">
        <f>VLOOKUP(C1255,'[32]Trips&amp;Operators'!$C$1:$E$9999,3,FALSE)</f>
        <v>ADANE</v>
      </c>
      <c r="M1255" s="56" t="s">
        <v>1401</v>
      </c>
      <c r="N1255" s="55"/>
      <c r="O1255" s="59" t="str">
        <f t="shared" si="19"/>
        <v>KEEP</v>
      </c>
    </row>
    <row r="1256" spans="1:15" x14ac:dyDescent="0.25">
      <c r="A1256" s="53">
        <v>42513.643923611111</v>
      </c>
      <c r="B1256" s="54" t="s">
        <v>1445</v>
      </c>
      <c r="C1256" s="54" t="s">
        <v>2414</v>
      </c>
      <c r="D1256" s="54" t="s">
        <v>1390</v>
      </c>
      <c r="E1256" s="54" t="s">
        <v>1405</v>
      </c>
      <c r="F1256" s="54">
        <v>200</v>
      </c>
      <c r="G1256" s="54">
        <v>242</v>
      </c>
      <c r="H1256" s="54">
        <v>31066</v>
      </c>
      <c r="I1256" s="54" t="s">
        <v>1392</v>
      </c>
      <c r="J1256" s="54">
        <v>30562</v>
      </c>
      <c r="K1256" s="55" t="s">
        <v>1393</v>
      </c>
      <c r="L1256" s="55" t="str">
        <f>VLOOKUP(C1256,'[32]Trips&amp;Operators'!$C$1:$E$9999,3,FALSE)</f>
        <v>LOZA</v>
      </c>
      <c r="M1256" s="56" t="s">
        <v>1401</v>
      </c>
      <c r="N1256" s="55"/>
      <c r="O1256" s="59" t="str">
        <f t="shared" si="19"/>
        <v>KEEP</v>
      </c>
    </row>
    <row r="1257" spans="1:15" x14ac:dyDescent="0.25">
      <c r="A1257" s="53">
        <v>42514.052106481482</v>
      </c>
      <c r="B1257" s="54" t="s">
        <v>1428</v>
      </c>
      <c r="C1257" s="54" t="s">
        <v>2415</v>
      </c>
      <c r="D1257" s="54" t="s">
        <v>1390</v>
      </c>
      <c r="E1257" s="54" t="s">
        <v>1405</v>
      </c>
      <c r="F1257" s="54">
        <v>450</v>
      </c>
      <c r="G1257" s="54">
        <v>468</v>
      </c>
      <c r="H1257" s="54">
        <v>67319</v>
      </c>
      <c r="I1257" s="54" t="s">
        <v>1392</v>
      </c>
      <c r="J1257" s="54">
        <v>68497</v>
      </c>
      <c r="K1257" s="55" t="s">
        <v>1400</v>
      </c>
      <c r="L1257" s="55" t="str">
        <f>VLOOKUP(C1257,'[32]Trips&amp;Operators'!$C$1:$E$9999,3,FALSE)</f>
        <v>BARTLETT</v>
      </c>
      <c r="M1257" s="56" t="s">
        <v>1401</v>
      </c>
      <c r="N1257" s="55"/>
      <c r="O1257" s="59" t="str">
        <f t="shared" si="19"/>
        <v>KEEP</v>
      </c>
    </row>
    <row r="1258" spans="1:15" x14ac:dyDescent="0.25">
      <c r="A1258" s="53">
        <v>42513.454942129632</v>
      </c>
      <c r="B1258" s="54" t="s">
        <v>1416</v>
      </c>
      <c r="C1258" s="54" t="s">
        <v>2416</v>
      </c>
      <c r="D1258" s="54" t="s">
        <v>1390</v>
      </c>
      <c r="E1258" s="54" t="s">
        <v>1422</v>
      </c>
      <c r="F1258" s="54">
        <v>0</v>
      </c>
      <c r="G1258" s="54">
        <v>474</v>
      </c>
      <c r="H1258" s="54">
        <v>130634</v>
      </c>
      <c r="I1258" s="54" t="s">
        <v>1423</v>
      </c>
      <c r="J1258" s="54">
        <v>133155</v>
      </c>
      <c r="K1258" s="55" t="s">
        <v>1400</v>
      </c>
      <c r="L1258" s="55" t="str">
        <f>VLOOKUP(C1258,'[32]Trips&amp;Operators'!$C$1:$E$9999,3,FALSE)</f>
        <v>DE LA ROSA</v>
      </c>
      <c r="M1258" s="56" t="s">
        <v>1394</v>
      </c>
      <c r="N1258" s="55" t="s">
        <v>183</v>
      </c>
      <c r="O1258" s="59" t="str">
        <f t="shared" si="19"/>
        <v>KEEP</v>
      </c>
    </row>
    <row r="1259" spans="1:15" x14ac:dyDescent="0.25">
      <c r="A1259" s="53">
        <v>42513.657141203701</v>
      </c>
      <c r="B1259" s="54" t="s">
        <v>1483</v>
      </c>
      <c r="C1259" s="54" t="s">
        <v>2417</v>
      </c>
      <c r="D1259" s="54" t="s">
        <v>1390</v>
      </c>
      <c r="E1259" s="54" t="s">
        <v>1422</v>
      </c>
      <c r="F1259" s="54">
        <v>0</v>
      </c>
      <c r="G1259" s="54">
        <v>557</v>
      </c>
      <c r="H1259" s="54">
        <v>195699</v>
      </c>
      <c r="I1259" s="54" t="s">
        <v>1423</v>
      </c>
      <c r="J1259" s="54">
        <v>191723</v>
      </c>
      <c r="K1259" s="55" t="s">
        <v>1393</v>
      </c>
      <c r="L1259" s="55" t="str">
        <f>VLOOKUP(C1259,'[32]Trips&amp;Operators'!$C$1:$E$9999,3,FALSE)</f>
        <v>RIVERA</v>
      </c>
      <c r="M1259" s="56" t="s">
        <v>1401</v>
      </c>
      <c r="N1259" s="55" t="s">
        <v>332</v>
      </c>
      <c r="O1259" s="59" t="str">
        <f t="shared" si="19"/>
        <v>KEEP</v>
      </c>
    </row>
    <row r="1260" spans="1:15" x14ac:dyDescent="0.25">
      <c r="A1260" s="53">
        <v>42513.769687499997</v>
      </c>
      <c r="B1260" s="54" t="s">
        <v>1478</v>
      </c>
      <c r="C1260" s="54" t="s">
        <v>2418</v>
      </c>
      <c r="D1260" s="54" t="s">
        <v>1390</v>
      </c>
      <c r="E1260" s="54" t="s">
        <v>1422</v>
      </c>
      <c r="F1260" s="54">
        <v>0</v>
      </c>
      <c r="G1260" s="54">
        <v>285</v>
      </c>
      <c r="H1260" s="54">
        <v>49890</v>
      </c>
      <c r="I1260" s="54" t="s">
        <v>1423</v>
      </c>
      <c r="J1260" s="54">
        <v>50746</v>
      </c>
      <c r="K1260" s="55" t="s">
        <v>1400</v>
      </c>
      <c r="L1260" s="55" t="str">
        <f>VLOOKUP(C1260,'[32]Trips&amp;Operators'!$C$1:$E$9999,3,FALSE)</f>
        <v>REBOLETTI</v>
      </c>
      <c r="M1260" s="56" t="s">
        <v>1394</v>
      </c>
      <c r="N1260" s="55" t="s">
        <v>2419</v>
      </c>
      <c r="O1260" s="59" t="str">
        <f t="shared" si="19"/>
        <v>KEEP</v>
      </c>
    </row>
    <row r="1261" spans="1:15" x14ac:dyDescent="0.25">
      <c r="A1261" s="53">
        <v>42513.77138888889</v>
      </c>
      <c r="B1261" s="54" t="s">
        <v>1432</v>
      </c>
      <c r="C1261" s="54" t="s">
        <v>2420</v>
      </c>
      <c r="D1261" s="54" t="s">
        <v>1390</v>
      </c>
      <c r="E1261" s="54" t="s">
        <v>1422</v>
      </c>
      <c r="F1261" s="54">
        <v>0</v>
      </c>
      <c r="G1261" s="54">
        <v>693</v>
      </c>
      <c r="H1261" s="54">
        <v>169933</v>
      </c>
      <c r="I1261" s="54" t="s">
        <v>1423</v>
      </c>
      <c r="J1261" s="54">
        <v>175383</v>
      </c>
      <c r="K1261" s="55" t="s">
        <v>1400</v>
      </c>
      <c r="L1261" s="55" t="str">
        <f>VLOOKUP(C1261,'[32]Trips&amp;Operators'!$C$1:$E$9999,3,FALSE)</f>
        <v>WEBSTER</v>
      </c>
      <c r="M1261" s="56" t="s">
        <v>1394</v>
      </c>
      <c r="N1261" s="55" t="s">
        <v>183</v>
      </c>
      <c r="O1261" s="59" t="str">
        <f t="shared" si="19"/>
        <v>KEEP</v>
      </c>
    </row>
    <row r="1262" spans="1:15" x14ac:dyDescent="0.25">
      <c r="A1262" s="53">
        <v>42513.996296296296</v>
      </c>
      <c r="B1262" s="54" t="s">
        <v>1451</v>
      </c>
      <c r="C1262" s="54" t="s">
        <v>303</v>
      </c>
      <c r="D1262" s="54" t="s">
        <v>1390</v>
      </c>
      <c r="E1262" s="54" t="s">
        <v>1422</v>
      </c>
      <c r="F1262" s="54">
        <v>0</v>
      </c>
      <c r="G1262" s="54">
        <v>414</v>
      </c>
      <c r="H1262" s="54">
        <v>125563</v>
      </c>
      <c r="I1262" s="54" t="s">
        <v>1423</v>
      </c>
      <c r="J1262" s="54">
        <v>126585</v>
      </c>
      <c r="K1262" s="55" t="s">
        <v>1400</v>
      </c>
      <c r="L1262" s="55" t="str">
        <f>VLOOKUP(C1262,'[32]Trips&amp;Operators'!$C$1:$E$9999,3,FALSE)</f>
        <v>JACKSON</v>
      </c>
      <c r="M1262" s="56" t="s">
        <v>1401</v>
      </c>
      <c r="N1262" s="55" t="s">
        <v>304</v>
      </c>
      <c r="O1262" s="59" t="str">
        <f t="shared" si="19"/>
        <v>KEEP</v>
      </c>
    </row>
    <row r="1263" spans="1:15" x14ac:dyDescent="0.25">
      <c r="A1263" s="53">
        <v>42513.661076388889</v>
      </c>
      <c r="B1263" s="54" t="s">
        <v>1420</v>
      </c>
      <c r="C1263" s="54" t="s">
        <v>2421</v>
      </c>
      <c r="D1263" s="54" t="s">
        <v>1407</v>
      </c>
      <c r="E1263" s="54" t="s">
        <v>1434</v>
      </c>
      <c r="F1263" s="54">
        <v>0</v>
      </c>
      <c r="G1263" s="54">
        <v>659</v>
      </c>
      <c r="H1263" s="54">
        <v>108304</v>
      </c>
      <c r="I1263" s="54" t="s">
        <v>1435</v>
      </c>
      <c r="J1263" s="54">
        <v>107939</v>
      </c>
      <c r="K1263" s="55" t="s">
        <v>1400</v>
      </c>
      <c r="L1263" s="55" t="str">
        <f>VLOOKUP(C1263,'[32]Trips&amp;Operators'!$C$1:$E$9999,3,FALSE)</f>
        <v>COCA</v>
      </c>
      <c r="M1263" s="56" t="s">
        <v>1394</v>
      </c>
      <c r="N1263" s="55" t="s">
        <v>183</v>
      </c>
      <c r="O1263" s="59" t="str">
        <f t="shared" si="19"/>
        <v>KEEP</v>
      </c>
    </row>
    <row r="1264" spans="1:15" x14ac:dyDescent="0.25">
      <c r="A1264" s="53">
        <v>42513.269166666665</v>
      </c>
      <c r="B1264" s="54" t="s">
        <v>1445</v>
      </c>
      <c r="C1264" s="54" t="s">
        <v>2411</v>
      </c>
      <c r="D1264" s="54" t="s">
        <v>1390</v>
      </c>
      <c r="E1264" s="54" t="s">
        <v>1438</v>
      </c>
      <c r="F1264" s="54">
        <v>0</v>
      </c>
      <c r="G1264" s="54">
        <v>75</v>
      </c>
      <c r="H1264" s="54">
        <v>313</v>
      </c>
      <c r="I1264" s="54" t="s">
        <v>1439</v>
      </c>
      <c r="J1264" s="54">
        <v>1</v>
      </c>
      <c r="K1264" s="55" t="s">
        <v>1393</v>
      </c>
      <c r="L1264" s="55" t="str">
        <f>VLOOKUP(C1264,'[32]Trips&amp;Operators'!$C$1:$E$9999,3,FALSE)</f>
        <v>LEVIN</v>
      </c>
      <c r="M1264" s="56" t="s">
        <v>1401</v>
      </c>
      <c r="N1264" s="55"/>
      <c r="O1264" s="59" t="str">
        <f t="shared" si="19"/>
        <v>KEEP</v>
      </c>
    </row>
    <row r="1265" spans="1:15" x14ac:dyDescent="0.25">
      <c r="A1265" s="53">
        <v>42513.306307870371</v>
      </c>
      <c r="B1265" s="54" t="s">
        <v>1411</v>
      </c>
      <c r="C1265" s="54" t="s">
        <v>2403</v>
      </c>
      <c r="D1265" s="54" t="s">
        <v>1390</v>
      </c>
      <c r="E1265" s="54" t="s">
        <v>1438</v>
      </c>
      <c r="F1265" s="54">
        <v>0</v>
      </c>
      <c r="G1265" s="54">
        <v>50</v>
      </c>
      <c r="H1265" s="54">
        <v>152</v>
      </c>
      <c r="I1265" s="54" t="s">
        <v>1439</v>
      </c>
      <c r="J1265" s="54">
        <v>1</v>
      </c>
      <c r="K1265" s="55" t="s">
        <v>1393</v>
      </c>
      <c r="L1265" s="55" t="str">
        <f>VLOOKUP(C1265,'[32]Trips&amp;Operators'!$C$1:$E$9999,3,FALSE)</f>
        <v>COOLAHAN</v>
      </c>
      <c r="M1265" s="56" t="s">
        <v>1401</v>
      </c>
      <c r="N1265" s="55"/>
      <c r="O1265" s="59" t="str">
        <f t="shared" si="19"/>
        <v>KEEP</v>
      </c>
    </row>
    <row r="1266" spans="1:15" x14ac:dyDescent="0.25">
      <c r="A1266" s="53">
        <v>42513.320069444446</v>
      </c>
      <c r="B1266" s="54" t="s">
        <v>1498</v>
      </c>
      <c r="C1266" s="54" t="s">
        <v>2422</v>
      </c>
      <c r="D1266" s="54" t="s">
        <v>1390</v>
      </c>
      <c r="E1266" s="54" t="s">
        <v>1438</v>
      </c>
      <c r="F1266" s="54">
        <v>0</v>
      </c>
      <c r="G1266" s="54">
        <v>9</v>
      </c>
      <c r="H1266" s="54">
        <v>147</v>
      </c>
      <c r="I1266" s="54" t="s">
        <v>1439</v>
      </c>
      <c r="J1266" s="54">
        <v>1</v>
      </c>
      <c r="K1266" s="55" t="s">
        <v>1393</v>
      </c>
      <c r="L1266" s="55" t="str">
        <f>VLOOKUP(C1266,'[32]Trips&amp;Operators'!$C$1:$E$9999,3,FALSE)</f>
        <v>SPECTOR</v>
      </c>
      <c r="M1266" s="56" t="s">
        <v>1401</v>
      </c>
      <c r="N1266" s="55"/>
      <c r="O1266" s="59" t="str">
        <f t="shared" si="19"/>
        <v>OMIT</v>
      </c>
    </row>
    <row r="1267" spans="1:15" x14ac:dyDescent="0.25">
      <c r="A1267" s="53">
        <v>42513.344849537039</v>
      </c>
      <c r="B1267" s="54" t="s">
        <v>1480</v>
      </c>
      <c r="C1267" s="54" t="s">
        <v>2423</v>
      </c>
      <c r="D1267" s="54" t="s">
        <v>1390</v>
      </c>
      <c r="E1267" s="54" t="s">
        <v>1438</v>
      </c>
      <c r="F1267" s="54">
        <v>0</v>
      </c>
      <c r="G1267" s="54">
        <v>6</v>
      </c>
      <c r="H1267" s="54">
        <v>233278</v>
      </c>
      <c r="I1267" s="54" t="s">
        <v>1439</v>
      </c>
      <c r="J1267" s="54">
        <v>233491</v>
      </c>
      <c r="K1267" s="55" t="s">
        <v>1400</v>
      </c>
      <c r="L1267" s="55" t="str">
        <f>VLOOKUP(C1267,'[32]Trips&amp;Operators'!$C$1:$E$9999,3,FALSE)</f>
        <v>STURGEON</v>
      </c>
      <c r="M1267" s="56" t="s">
        <v>1401</v>
      </c>
      <c r="N1267" s="55"/>
      <c r="O1267" s="59" t="str">
        <f t="shared" si="19"/>
        <v>OMIT</v>
      </c>
    </row>
    <row r="1268" spans="1:15" x14ac:dyDescent="0.25">
      <c r="A1268" s="53">
        <v>42513.348437499997</v>
      </c>
      <c r="B1268" s="54" t="s">
        <v>1830</v>
      </c>
      <c r="C1268" s="54" t="s">
        <v>2424</v>
      </c>
      <c r="D1268" s="54" t="s">
        <v>1390</v>
      </c>
      <c r="E1268" s="54" t="s">
        <v>1438</v>
      </c>
      <c r="F1268" s="54">
        <v>0</v>
      </c>
      <c r="G1268" s="54">
        <v>7</v>
      </c>
      <c r="H1268" s="54">
        <v>233346</v>
      </c>
      <c r="I1268" s="54" t="s">
        <v>1439</v>
      </c>
      <c r="J1268" s="54">
        <v>233491</v>
      </c>
      <c r="K1268" s="55" t="s">
        <v>1400</v>
      </c>
      <c r="L1268" s="55" t="str">
        <f>VLOOKUP(C1268,'[32]Trips&amp;Operators'!$C$1:$E$9999,3,FALSE)</f>
        <v>ROCHA</v>
      </c>
      <c r="M1268" s="56" t="s">
        <v>1401</v>
      </c>
      <c r="N1268" s="55"/>
      <c r="O1268" s="59" t="str">
        <f t="shared" si="19"/>
        <v>OMIT</v>
      </c>
    </row>
    <row r="1269" spans="1:15" x14ac:dyDescent="0.25">
      <c r="A1269" s="53">
        <v>42513.357951388891</v>
      </c>
      <c r="B1269" s="54" t="s">
        <v>1428</v>
      </c>
      <c r="C1269" s="54" t="s">
        <v>2425</v>
      </c>
      <c r="D1269" s="54" t="s">
        <v>1390</v>
      </c>
      <c r="E1269" s="54" t="s">
        <v>1438</v>
      </c>
      <c r="F1269" s="54">
        <v>0</v>
      </c>
      <c r="G1269" s="54">
        <v>5</v>
      </c>
      <c r="H1269" s="54">
        <v>233337</v>
      </c>
      <c r="I1269" s="54" t="s">
        <v>1439</v>
      </c>
      <c r="J1269" s="54">
        <v>233491</v>
      </c>
      <c r="K1269" s="55" t="s">
        <v>1400</v>
      </c>
      <c r="L1269" s="55" t="str">
        <f>VLOOKUP(C1269,'[32]Trips&amp;Operators'!$C$1:$E$9999,3,FALSE)</f>
        <v>COOLAHAN</v>
      </c>
      <c r="M1269" s="56" t="s">
        <v>1401</v>
      </c>
      <c r="N1269" s="55"/>
      <c r="O1269" s="59" t="str">
        <f t="shared" si="19"/>
        <v>OMIT</v>
      </c>
    </row>
    <row r="1270" spans="1:15" x14ac:dyDescent="0.25">
      <c r="A1270" s="53">
        <v>42513.401944444442</v>
      </c>
      <c r="B1270" s="54" t="s">
        <v>1451</v>
      </c>
      <c r="C1270" s="54" t="s">
        <v>2426</v>
      </c>
      <c r="D1270" s="54" t="s">
        <v>1390</v>
      </c>
      <c r="E1270" s="54" t="s">
        <v>1438</v>
      </c>
      <c r="F1270" s="54">
        <v>0</v>
      </c>
      <c r="G1270" s="54">
        <v>5</v>
      </c>
      <c r="H1270" s="54">
        <v>233330</v>
      </c>
      <c r="I1270" s="54" t="s">
        <v>1439</v>
      </c>
      <c r="J1270" s="54">
        <v>233491</v>
      </c>
      <c r="K1270" s="55" t="s">
        <v>1400</v>
      </c>
      <c r="L1270" s="55" t="str">
        <f>VLOOKUP(C1270,'[32]Trips&amp;Operators'!$C$1:$E$9999,3,FALSE)</f>
        <v>NELSON</v>
      </c>
      <c r="M1270" s="56" t="s">
        <v>1401</v>
      </c>
      <c r="N1270" s="55"/>
      <c r="O1270" s="59" t="str">
        <f t="shared" si="19"/>
        <v>OMIT</v>
      </c>
    </row>
    <row r="1271" spans="1:15" x14ac:dyDescent="0.25">
      <c r="A1271" s="53">
        <v>42513.421215277776</v>
      </c>
      <c r="B1271" s="54" t="s">
        <v>1830</v>
      </c>
      <c r="C1271" s="54" t="s">
        <v>2427</v>
      </c>
      <c r="D1271" s="54" t="s">
        <v>1390</v>
      </c>
      <c r="E1271" s="54" t="s">
        <v>1438</v>
      </c>
      <c r="F1271" s="54">
        <v>0</v>
      </c>
      <c r="G1271" s="54">
        <v>5</v>
      </c>
      <c r="H1271" s="54">
        <v>233324</v>
      </c>
      <c r="I1271" s="54" t="s">
        <v>1439</v>
      </c>
      <c r="J1271" s="54">
        <v>233491</v>
      </c>
      <c r="K1271" s="55" t="s">
        <v>1400</v>
      </c>
      <c r="L1271" s="55" t="str">
        <f>VLOOKUP(C1271,'[32]Trips&amp;Operators'!$C$1:$E$9999,3,FALSE)</f>
        <v>ROCHA</v>
      </c>
      <c r="M1271" s="56" t="s">
        <v>1401</v>
      </c>
      <c r="N1271" s="55"/>
      <c r="O1271" s="59" t="str">
        <f t="shared" si="19"/>
        <v>OMIT</v>
      </c>
    </row>
    <row r="1272" spans="1:15" x14ac:dyDescent="0.25">
      <c r="A1272" s="53">
        <v>42513.470011574071</v>
      </c>
      <c r="B1272" s="54" t="s">
        <v>1823</v>
      </c>
      <c r="C1272" s="54" t="s">
        <v>2428</v>
      </c>
      <c r="D1272" s="54" t="s">
        <v>1390</v>
      </c>
      <c r="E1272" s="54" t="s">
        <v>1438</v>
      </c>
      <c r="F1272" s="54">
        <v>0</v>
      </c>
      <c r="G1272" s="54">
        <v>4</v>
      </c>
      <c r="H1272" s="54">
        <v>1167</v>
      </c>
      <c r="I1272" s="54" t="s">
        <v>1439</v>
      </c>
      <c r="J1272" s="54">
        <v>839</v>
      </c>
      <c r="K1272" s="55" t="s">
        <v>1393</v>
      </c>
      <c r="L1272" s="55" t="str">
        <f>VLOOKUP(C1272,'[32]Trips&amp;Operators'!$C$1:$E$9999,3,FALSE)</f>
        <v>ROCHA</v>
      </c>
      <c r="M1272" s="56" t="s">
        <v>1401</v>
      </c>
      <c r="N1272" s="55"/>
      <c r="O1272" s="59" t="str">
        <f t="shared" si="19"/>
        <v>OMIT</v>
      </c>
    </row>
    <row r="1273" spans="1:15" x14ac:dyDescent="0.25">
      <c r="A1273" s="53">
        <v>42513.473587962966</v>
      </c>
      <c r="B1273" s="54" t="s">
        <v>1411</v>
      </c>
      <c r="C1273" s="54" t="s">
        <v>2429</v>
      </c>
      <c r="D1273" s="54" t="s">
        <v>1390</v>
      </c>
      <c r="E1273" s="54" t="s">
        <v>1438</v>
      </c>
      <c r="F1273" s="54">
        <v>0</v>
      </c>
      <c r="G1273" s="54">
        <v>39</v>
      </c>
      <c r="H1273" s="54">
        <v>139</v>
      </c>
      <c r="I1273" s="54" t="s">
        <v>1439</v>
      </c>
      <c r="J1273" s="54">
        <v>1</v>
      </c>
      <c r="K1273" s="55" t="s">
        <v>1393</v>
      </c>
      <c r="L1273" s="55" t="str">
        <f>VLOOKUP(C1273,'[32]Trips&amp;Operators'!$C$1:$E$9999,3,FALSE)</f>
        <v>COOLAHAN</v>
      </c>
      <c r="M1273" s="56" t="s">
        <v>1401</v>
      </c>
      <c r="N1273" s="55"/>
      <c r="O1273" s="59" t="str">
        <f t="shared" si="19"/>
        <v>KEEP</v>
      </c>
    </row>
    <row r="1274" spans="1:15" x14ac:dyDescent="0.25">
      <c r="A1274" s="53">
        <v>42513.485324074078</v>
      </c>
      <c r="B1274" s="54" t="s">
        <v>1498</v>
      </c>
      <c r="C1274" s="54" t="s">
        <v>2430</v>
      </c>
      <c r="D1274" s="54" t="s">
        <v>1390</v>
      </c>
      <c r="E1274" s="54" t="s">
        <v>1438</v>
      </c>
      <c r="F1274" s="54">
        <v>0</v>
      </c>
      <c r="G1274" s="54">
        <v>7</v>
      </c>
      <c r="H1274" s="54">
        <v>119</v>
      </c>
      <c r="I1274" s="54" t="s">
        <v>1439</v>
      </c>
      <c r="J1274" s="54">
        <v>1</v>
      </c>
      <c r="K1274" s="55" t="s">
        <v>1393</v>
      </c>
      <c r="L1274" s="55" t="str">
        <f>VLOOKUP(C1274,'[32]Trips&amp;Operators'!$C$1:$E$9999,3,FALSE)</f>
        <v>SPECTOR</v>
      </c>
      <c r="M1274" s="56" t="s">
        <v>1401</v>
      </c>
      <c r="N1274" s="55"/>
      <c r="O1274" s="59" t="str">
        <f t="shared" si="19"/>
        <v>OMIT</v>
      </c>
    </row>
    <row r="1275" spans="1:15" x14ac:dyDescent="0.25">
      <c r="A1275" s="53">
        <v>42513.491377314815</v>
      </c>
      <c r="B1275" s="54" t="s">
        <v>1480</v>
      </c>
      <c r="C1275" s="54" t="s">
        <v>2431</v>
      </c>
      <c r="D1275" s="54" t="s">
        <v>1390</v>
      </c>
      <c r="E1275" s="54" t="s">
        <v>1438</v>
      </c>
      <c r="F1275" s="54">
        <v>0</v>
      </c>
      <c r="G1275" s="54">
        <v>5</v>
      </c>
      <c r="H1275" s="54">
        <v>233326</v>
      </c>
      <c r="I1275" s="54" t="s">
        <v>1439</v>
      </c>
      <c r="J1275" s="54">
        <v>233491</v>
      </c>
      <c r="K1275" s="55" t="s">
        <v>1400</v>
      </c>
      <c r="L1275" s="55" t="str">
        <f>VLOOKUP(C1275,'[32]Trips&amp;Operators'!$C$1:$E$9999,3,FALSE)</f>
        <v>NELSON</v>
      </c>
      <c r="M1275" s="56" t="s">
        <v>1401</v>
      </c>
      <c r="N1275" s="55"/>
      <c r="O1275" s="59" t="str">
        <f t="shared" si="19"/>
        <v>OMIT</v>
      </c>
    </row>
    <row r="1276" spans="1:15" x14ac:dyDescent="0.25">
      <c r="A1276" s="53">
        <v>42513.515486111108</v>
      </c>
      <c r="B1276" s="54" t="s">
        <v>1500</v>
      </c>
      <c r="C1276" s="54" t="s">
        <v>2432</v>
      </c>
      <c r="D1276" s="54" t="s">
        <v>1390</v>
      </c>
      <c r="E1276" s="54" t="s">
        <v>1438</v>
      </c>
      <c r="F1276" s="54">
        <v>0</v>
      </c>
      <c r="G1276" s="54">
        <v>47</v>
      </c>
      <c r="H1276" s="54">
        <v>233327</v>
      </c>
      <c r="I1276" s="54" t="s">
        <v>1439</v>
      </c>
      <c r="J1276" s="54">
        <v>233491</v>
      </c>
      <c r="K1276" s="55" t="s">
        <v>1400</v>
      </c>
      <c r="L1276" s="55" t="str">
        <f>VLOOKUP(C1276,'[32]Trips&amp;Operators'!$C$1:$E$9999,3,FALSE)</f>
        <v>LOCKLEAR</v>
      </c>
      <c r="M1276" s="56" t="s">
        <v>1401</v>
      </c>
      <c r="N1276" s="55"/>
      <c r="O1276" s="59" t="str">
        <f t="shared" si="19"/>
        <v>KEEP</v>
      </c>
    </row>
    <row r="1277" spans="1:15" x14ac:dyDescent="0.25">
      <c r="A1277" s="53">
        <v>42513.557638888888</v>
      </c>
      <c r="B1277" s="54" t="s">
        <v>1480</v>
      </c>
      <c r="C1277" s="54" t="s">
        <v>2433</v>
      </c>
      <c r="D1277" s="54" t="s">
        <v>1390</v>
      </c>
      <c r="E1277" s="54" t="s">
        <v>1438</v>
      </c>
      <c r="F1277" s="54">
        <v>0</v>
      </c>
      <c r="G1277" s="54">
        <v>9</v>
      </c>
      <c r="H1277" s="54">
        <v>233338</v>
      </c>
      <c r="I1277" s="54" t="s">
        <v>1439</v>
      </c>
      <c r="J1277" s="54">
        <v>233491</v>
      </c>
      <c r="K1277" s="55" t="s">
        <v>1400</v>
      </c>
      <c r="L1277" s="55" t="str">
        <f>VLOOKUP(C1277,'[32]Trips&amp;Operators'!$C$1:$E$9999,3,FALSE)</f>
        <v>WEBSTER</v>
      </c>
      <c r="M1277" s="56" t="s">
        <v>1401</v>
      </c>
      <c r="N1277" s="55"/>
      <c r="O1277" s="59" t="str">
        <f t="shared" si="19"/>
        <v>OMIT</v>
      </c>
    </row>
    <row r="1278" spans="1:15" x14ac:dyDescent="0.25">
      <c r="A1278" s="53">
        <v>42513.56653935185</v>
      </c>
      <c r="B1278" s="54" t="s">
        <v>1448</v>
      </c>
      <c r="C1278" s="54" t="s">
        <v>2434</v>
      </c>
      <c r="D1278" s="54" t="s">
        <v>1390</v>
      </c>
      <c r="E1278" s="54" t="s">
        <v>1438</v>
      </c>
      <c r="F1278" s="54">
        <v>0</v>
      </c>
      <c r="G1278" s="54">
        <v>117</v>
      </c>
      <c r="H1278" s="54">
        <v>446</v>
      </c>
      <c r="I1278" s="54" t="s">
        <v>1439</v>
      </c>
      <c r="J1278" s="54">
        <v>1</v>
      </c>
      <c r="K1278" s="55" t="s">
        <v>1393</v>
      </c>
      <c r="L1278" s="55" t="str">
        <f>VLOOKUP(C1278,'[32]Trips&amp;Operators'!$C$1:$E$9999,3,FALSE)</f>
        <v>COCA</v>
      </c>
      <c r="M1278" s="56" t="s">
        <v>1401</v>
      </c>
      <c r="N1278" s="55"/>
      <c r="O1278" s="59" t="str">
        <f t="shared" si="19"/>
        <v>KEEP</v>
      </c>
    </row>
    <row r="1279" spans="1:15" x14ac:dyDescent="0.25">
      <c r="A1279" s="53">
        <v>42513.58865740741</v>
      </c>
      <c r="B1279" s="54" t="s">
        <v>1413</v>
      </c>
      <c r="C1279" s="54" t="s">
        <v>2435</v>
      </c>
      <c r="D1279" s="54" t="s">
        <v>1390</v>
      </c>
      <c r="E1279" s="54" t="s">
        <v>1438</v>
      </c>
      <c r="F1279" s="54">
        <v>0</v>
      </c>
      <c r="G1279" s="54">
        <v>8</v>
      </c>
      <c r="H1279" s="54">
        <v>116</v>
      </c>
      <c r="I1279" s="54" t="s">
        <v>1439</v>
      </c>
      <c r="J1279" s="54">
        <v>1</v>
      </c>
      <c r="K1279" s="55" t="s">
        <v>1393</v>
      </c>
      <c r="L1279" s="55" t="str">
        <f>VLOOKUP(C1279,'[32]Trips&amp;Operators'!$C$1:$E$9999,3,FALSE)</f>
        <v>BRANNON</v>
      </c>
      <c r="M1279" s="56" t="s">
        <v>1401</v>
      </c>
      <c r="N1279" s="55"/>
      <c r="O1279" s="59" t="str">
        <f t="shared" si="19"/>
        <v>OMIT</v>
      </c>
    </row>
    <row r="1280" spans="1:15" x14ac:dyDescent="0.25">
      <c r="A1280" s="53">
        <v>42513.639675925922</v>
      </c>
      <c r="B1280" s="54" t="s">
        <v>1478</v>
      </c>
      <c r="C1280" s="54" t="s">
        <v>2436</v>
      </c>
      <c r="D1280" s="54" t="s">
        <v>1390</v>
      </c>
      <c r="E1280" s="54" t="s">
        <v>1438</v>
      </c>
      <c r="F1280" s="54">
        <v>0</v>
      </c>
      <c r="G1280" s="54">
        <v>9</v>
      </c>
      <c r="H1280" s="54">
        <v>233331</v>
      </c>
      <c r="I1280" s="54" t="s">
        <v>1439</v>
      </c>
      <c r="J1280" s="54">
        <v>233491</v>
      </c>
      <c r="K1280" s="55" t="s">
        <v>1400</v>
      </c>
      <c r="L1280" s="55" t="str">
        <f>VLOOKUP(C1280,'[32]Trips&amp;Operators'!$C$1:$E$9999,3,FALSE)</f>
        <v>RIVERA</v>
      </c>
      <c r="M1280" s="56" t="s">
        <v>1401</v>
      </c>
      <c r="N1280" s="55"/>
      <c r="O1280" s="59" t="str">
        <f t="shared" si="19"/>
        <v>OMIT</v>
      </c>
    </row>
    <row r="1281" spans="1:15" x14ac:dyDescent="0.25">
      <c r="A1281" s="53">
        <v>42513.650567129633</v>
      </c>
      <c r="B1281" s="54" t="s">
        <v>1428</v>
      </c>
      <c r="C1281" s="54" t="s">
        <v>2406</v>
      </c>
      <c r="D1281" s="54" t="s">
        <v>1390</v>
      </c>
      <c r="E1281" s="54" t="s">
        <v>1438</v>
      </c>
      <c r="F1281" s="54">
        <v>0</v>
      </c>
      <c r="G1281" s="54">
        <v>9</v>
      </c>
      <c r="H1281" s="54">
        <v>233318</v>
      </c>
      <c r="I1281" s="54" t="s">
        <v>1439</v>
      </c>
      <c r="J1281" s="54">
        <v>233491</v>
      </c>
      <c r="K1281" s="55" t="s">
        <v>1400</v>
      </c>
      <c r="L1281" s="55" t="str">
        <f>VLOOKUP(C1281,'[32]Trips&amp;Operators'!$C$1:$E$9999,3,FALSE)</f>
        <v>ADANE</v>
      </c>
      <c r="M1281" s="56" t="s">
        <v>1401</v>
      </c>
      <c r="N1281" s="55"/>
      <c r="O1281" s="59" t="str">
        <f t="shared" si="19"/>
        <v>OMIT</v>
      </c>
    </row>
    <row r="1282" spans="1:15" x14ac:dyDescent="0.25">
      <c r="A1282" s="53">
        <v>42513.659074074072</v>
      </c>
      <c r="B1282" s="54" t="s">
        <v>1413</v>
      </c>
      <c r="C1282" s="54" t="s">
        <v>2437</v>
      </c>
      <c r="D1282" s="54" t="s">
        <v>1390</v>
      </c>
      <c r="E1282" s="54" t="s">
        <v>1438</v>
      </c>
      <c r="F1282" s="54">
        <v>0</v>
      </c>
      <c r="G1282" s="54">
        <v>8</v>
      </c>
      <c r="H1282" s="54">
        <v>121</v>
      </c>
      <c r="I1282" s="54" t="s">
        <v>1439</v>
      </c>
      <c r="J1282" s="54">
        <v>1</v>
      </c>
      <c r="K1282" s="55" t="s">
        <v>1393</v>
      </c>
      <c r="L1282" s="55" t="str">
        <f>VLOOKUP(C1282,'[32]Trips&amp;Operators'!$C$1:$E$9999,3,FALSE)</f>
        <v>BRANNON</v>
      </c>
      <c r="M1282" s="56" t="s">
        <v>1401</v>
      </c>
      <c r="N1282" s="55"/>
      <c r="O1282" s="59" t="str">
        <f t="shared" si="19"/>
        <v>OMIT</v>
      </c>
    </row>
    <row r="1283" spans="1:15" x14ac:dyDescent="0.25">
      <c r="A1283" s="53">
        <v>42513.693877314814</v>
      </c>
      <c r="B1283" s="54" t="s">
        <v>1411</v>
      </c>
      <c r="C1283" s="54" t="s">
        <v>2438</v>
      </c>
      <c r="D1283" s="54" t="s">
        <v>1390</v>
      </c>
      <c r="E1283" s="54" t="s">
        <v>1438</v>
      </c>
      <c r="F1283" s="54">
        <v>0</v>
      </c>
      <c r="G1283" s="54">
        <v>126</v>
      </c>
      <c r="H1283" s="54">
        <v>579</v>
      </c>
      <c r="I1283" s="54" t="s">
        <v>1439</v>
      </c>
      <c r="J1283" s="54">
        <v>1</v>
      </c>
      <c r="K1283" s="55" t="s">
        <v>1393</v>
      </c>
      <c r="L1283" s="55" t="str">
        <f>VLOOKUP(C1283,'[32]Trips&amp;Operators'!$C$1:$E$9999,3,FALSE)</f>
        <v>ADANE</v>
      </c>
      <c r="M1283" s="56" t="s">
        <v>1401</v>
      </c>
      <c r="N1283" s="55"/>
      <c r="O1283" s="59" t="str">
        <f t="shared" ref="O1283:O1346" si="20">IF(AND(E1283="TRACK WARRANT AUTHORITY",G1283&lt;10),"OMIT","KEEP")</f>
        <v>KEEP</v>
      </c>
    </row>
    <row r="1284" spans="1:15" x14ac:dyDescent="0.25">
      <c r="A1284" s="53">
        <v>42513.69425925926</v>
      </c>
      <c r="B1284" s="54" t="s">
        <v>1411</v>
      </c>
      <c r="C1284" s="54" t="s">
        <v>2438</v>
      </c>
      <c r="D1284" s="54" t="s">
        <v>1390</v>
      </c>
      <c r="E1284" s="54" t="s">
        <v>1438</v>
      </c>
      <c r="F1284" s="54">
        <v>0</v>
      </c>
      <c r="G1284" s="54">
        <v>45</v>
      </c>
      <c r="H1284" s="54">
        <v>191</v>
      </c>
      <c r="I1284" s="54" t="s">
        <v>1439</v>
      </c>
      <c r="J1284" s="54">
        <v>1</v>
      </c>
      <c r="K1284" s="55" t="s">
        <v>1393</v>
      </c>
      <c r="L1284" s="55" t="str">
        <f>VLOOKUP(C1284,'[32]Trips&amp;Operators'!$C$1:$E$9999,3,FALSE)</f>
        <v>ADANE</v>
      </c>
      <c r="M1284" s="56" t="s">
        <v>1401</v>
      </c>
      <c r="N1284" s="55"/>
      <c r="O1284" s="59" t="str">
        <f t="shared" si="20"/>
        <v>KEEP</v>
      </c>
    </row>
    <row r="1285" spans="1:15" x14ac:dyDescent="0.25">
      <c r="A1285" s="53">
        <v>42513.748298611114</v>
      </c>
      <c r="B1285" s="54" t="s">
        <v>1420</v>
      </c>
      <c r="C1285" s="54" t="s">
        <v>2439</v>
      </c>
      <c r="D1285" s="54" t="s">
        <v>1390</v>
      </c>
      <c r="E1285" s="54" t="s">
        <v>1438</v>
      </c>
      <c r="F1285" s="54">
        <v>0</v>
      </c>
      <c r="G1285" s="54">
        <v>6</v>
      </c>
      <c r="H1285" s="54">
        <v>233338</v>
      </c>
      <c r="I1285" s="54" t="s">
        <v>1439</v>
      </c>
      <c r="J1285" s="54">
        <v>233491</v>
      </c>
      <c r="K1285" s="55" t="s">
        <v>1400</v>
      </c>
      <c r="L1285" s="55" t="str">
        <f>VLOOKUP(C1285,'[32]Trips&amp;Operators'!$C$1:$E$9999,3,FALSE)</f>
        <v>YOUNG</v>
      </c>
      <c r="M1285" s="56" t="s">
        <v>1401</v>
      </c>
      <c r="N1285" s="55"/>
      <c r="O1285" s="59" t="str">
        <f t="shared" si="20"/>
        <v>OMIT</v>
      </c>
    </row>
    <row r="1286" spans="1:15" x14ac:dyDescent="0.25">
      <c r="A1286" s="53">
        <v>42513.768125000002</v>
      </c>
      <c r="B1286" s="54" t="s">
        <v>1411</v>
      </c>
      <c r="C1286" s="54" t="s">
        <v>2440</v>
      </c>
      <c r="D1286" s="54" t="s">
        <v>1390</v>
      </c>
      <c r="E1286" s="54" t="s">
        <v>1438</v>
      </c>
      <c r="F1286" s="54">
        <v>0</v>
      </c>
      <c r="G1286" s="54">
        <v>38</v>
      </c>
      <c r="H1286" s="54">
        <v>149</v>
      </c>
      <c r="I1286" s="54" t="s">
        <v>1439</v>
      </c>
      <c r="J1286" s="54">
        <v>1</v>
      </c>
      <c r="K1286" s="55" t="s">
        <v>1393</v>
      </c>
      <c r="L1286" s="55" t="str">
        <f>VLOOKUP(C1286,'[32]Trips&amp;Operators'!$C$1:$E$9999,3,FALSE)</f>
        <v>ADANE</v>
      </c>
      <c r="M1286" s="56" t="s">
        <v>1401</v>
      </c>
      <c r="N1286" s="55"/>
      <c r="O1286" s="59" t="str">
        <f t="shared" si="20"/>
        <v>KEEP</v>
      </c>
    </row>
    <row r="1287" spans="1:15" x14ac:dyDescent="0.25">
      <c r="A1287" s="53">
        <v>42513.818356481483</v>
      </c>
      <c r="B1287" s="54" t="s">
        <v>1408</v>
      </c>
      <c r="C1287" s="54" t="s">
        <v>2441</v>
      </c>
      <c r="D1287" s="54" t="s">
        <v>1390</v>
      </c>
      <c r="E1287" s="54" t="s">
        <v>1438</v>
      </c>
      <c r="F1287" s="54">
        <v>0</v>
      </c>
      <c r="G1287" s="54">
        <v>4</v>
      </c>
      <c r="H1287" s="54">
        <v>129</v>
      </c>
      <c r="I1287" s="54" t="s">
        <v>1439</v>
      </c>
      <c r="J1287" s="54">
        <v>1</v>
      </c>
      <c r="K1287" s="55" t="s">
        <v>1393</v>
      </c>
      <c r="L1287" s="55" t="str">
        <f>VLOOKUP(C1287,'[32]Trips&amp;Operators'!$C$1:$E$9999,3,FALSE)</f>
        <v>WEBSTER</v>
      </c>
      <c r="M1287" s="56" t="s">
        <v>1401</v>
      </c>
      <c r="N1287" s="55"/>
      <c r="O1287" s="59" t="str">
        <f t="shared" si="20"/>
        <v>OMIT</v>
      </c>
    </row>
    <row r="1288" spans="1:15" x14ac:dyDescent="0.25">
      <c r="A1288" s="53">
        <v>42513.839085648149</v>
      </c>
      <c r="B1288" s="54" t="s">
        <v>1451</v>
      </c>
      <c r="C1288" s="54" t="s">
        <v>2408</v>
      </c>
      <c r="D1288" s="54" t="s">
        <v>1390</v>
      </c>
      <c r="E1288" s="54" t="s">
        <v>1438</v>
      </c>
      <c r="F1288" s="54">
        <v>0</v>
      </c>
      <c r="G1288" s="54">
        <v>5</v>
      </c>
      <c r="H1288" s="54">
        <v>233314</v>
      </c>
      <c r="I1288" s="54" t="s">
        <v>1439</v>
      </c>
      <c r="J1288" s="54">
        <v>233491</v>
      </c>
      <c r="K1288" s="55" t="s">
        <v>1400</v>
      </c>
      <c r="L1288" s="55" t="str">
        <f>VLOOKUP(C1288,'[32]Trips&amp;Operators'!$C$1:$E$9999,3,FALSE)</f>
        <v>JACKSON</v>
      </c>
      <c r="M1288" s="56" t="s">
        <v>1401</v>
      </c>
      <c r="N1288" s="55"/>
      <c r="O1288" s="59" t="str">
        <f t="shared" si="20"/>
        <v>OMIT</v>
      </c>
    </row>
    <row r="1289" spans="1:15" x14ac:dyDescent="0.25">
      <c r="A1289" s="53">
        <v>42513.862337962964</v>
      </c>
      <c r="B1289" s="54" t="s">
        <v>1448</v>
      </c>
      <c r="C1289" s="54" t="s">
        <v>2442</v>
      </c>
      <c r="D1289" s="54" t="s">
        <v>1390</v>
      </c>
      <c r="E1289" s="54" t="s">
        <v>1438</v>
      </c>
      <c r="F1289" s="54">
        <v>0</v>
      </c>
      <c r="G1289" s="54">
        <v>8</v>
      </c>
      <c r="H1289" s="54">
        <v>134</v>
      </c>
      <c r="I1289" s="54" t="s">
        <v>1439</v>
      </c>
      <c r="J1289" s="54">
        <v>1</v>
      </c>
      <c r="K1289" s="55" t="s">
        <v>1393</v>
      </c>
      <c r="L1289" s="55" t="str">
        <f>VLOOKUP(C1289,'[32]Trips&amp;Operators'!$C$1:$E$9999,3,FALSE)</f>
        <v>CHANDLER</v>
      </c>
      <c r="M1289" s="56" t="s">
        <v>1401</v>
      </c>
      <c r="N1289" s="55"/>
      <c r="O1289" s="59" t="str">
        <f t="shared" si="20"/>
        <v>OMIT</v>
      </c>
    </row>
    <row r="1290" spans="1:15" x14ac:dyDescent="0.25">
      <c r="A1290" s="53">
        <v>42513.984872685185</v>
      </c>
      <c r="B1290" s="54" t="s">
        <v>1420</v>
      </c>
      <c r="C1290" s="54" t="s">
        <v>2443</v>
      </c>
      <c r="D1290" s="54" t="s">
        <v>1390</v>
      </c>
      <c r="E1290" s="54" t="s">
        <v>1438</v>
      </c>
      <c r="F1290" s="54">
        <v>0</v>
      </c>
      <c r="G1290" s="54">
        <v>3</v>
      </c>
      <c r="H1290" s="54">
        <v>233311</v>
      </c>
      <c r="I1290" s="54" t="s">
        <v>1439</v>
      </c>
      <c r="J1290" s="54">
        <v>233491</v>
      </c>
      <c r="K1290" s="55" t="s">
        <v>1400</v>
      </c>
      <c r="L1290" s="55" t="str">
        <f>VLOOKUP(C1290,'[32]Trips&amp;Operators'!$C$1:$E$9999,3,FALSE)</f>
        <v>CHANDLER</v>
      </c>
      <c r="M1290" s="56" t="s">
        <v>1401</v>
      </c>
      <c r="N1290" s="55"/>
      <c r="O1290" s="59" t="str">
        <f t="shared" si="20"/>
        <v>OMIT</v>
      </c>
    </row>
    <row r="1291" spans="1:15" x14ac:dyDescent="0.25">
      <c r="A1291" s="53">
        <v>42514.043078703704</v>
      </c>
      <c r="B1291" s="54" t="s">
        <v>1448</v>
      </c>
      <c r="C1291" s="54" t="s">
        <v>2444</v>
      </c>
      <c r="D1291" s="54" t="s">
        <v>1390</v>
      </c>
      <c r="E1291" s="54" t="s">
        <v>1438</v>
      </c>
      <c r="F1291" s="54">
        <v>0</v>
      </c>
      <c r="G1291" s="54">
        <v>7</v>
      </c>
      <c r="H1291" s="54">
        <v>154</v>
      </c>
      <c r="I1291" s="54" t="s">
        <v>1439</v>
      </c>
      <c r="J1291" s="54">
        <v>1</v>
      </c>
      <c r="K1291" s="55" t="s">
        <v>1393</v>
      </c>
      <c r="L1291" s="55" t="str">
        <f>VLOOKUP(C1291,'[32]Trips&amp;Operators'!$C$1:$E$9999,3,FALSE)</f>
        <v>CHANDLER</v>
      </c>
      <c r="M1291" s="56" t="s">
        <v>1401</v>
      </c>
      <c r="N1291" s="55"/>
      <c r="O1291" s="59" t="str">
        <f t="shared" si="20"/>
        <v>OMIT</v>
      </c>
    </row>
    <row r="1292" spans="1:15" x14ac:dyDescent="0.25">
      <c r="A1292" s="53">
        <v>42515.037499999999</v>
      </c>
      <c r="B1292" s="54" t="s">
        <v>1413</v>
      </c>
      <c r="C1292" s="54" t="s">
        <v>336</v>
      </c>
      <c r="D1292" s="54" t="s">
        <v>1390</v>
      </c>
      <c r="E1292" s="54" t="s">
        <v>1391</v>
      </c>
      <c r="F1292" s="54">
        <v>790</v>
      </c>
      <c r="G1292" s="54">
        <v>36</v>
      </c>
      <c r="H1292" s="54">
        <v>53898</v>
      </c>
      <c r="I1292" s="54" t="s">
        <v>1392</v>
      </c>
      <c r="J1292" s="54">
        <v>103864</v>
      </c>
      <c r="K1292" s="55" t="s">
        <v>1393</v>
      </c>
      <c r="L1292" s="49" t="str">
        <f>VLOOKUP(C1292,'[33]Trips&amp;Operators'!$C$1:$E$9998,3,FALSE)</f>
        <v>LEVERE</v>
      </c>
      <c r="M1292" s="56" t="s">
        <v>1394</v>
      </c>
      <c r="N1292" s="55" t="s">
        <v>2146</v>
      </c>
      <c r="O1292" s="59" t="str">
        <f t="shared" si="20"/>
        <v>KEEP</v>
      </c>
    </row>
    <row r="1293" spans="1:15" x14ac:dyDescent="0.25">
      <c r="A1293" s="53">
        <v>42514.268912037034</v>
      </c>
      <c r="B1293" s="54" t="s">
        <v>1416</v>
      </c>
      <c r="C1293" s="54" t="s">
        <v>2445</v>
      </c>
      <c r="D1293" s="54" t="s">
        <v>1390</v>
      </c>
      <c r="E1293" s="54" t="s">
        <v>1398</v>
      </c>
      <c r="F1293" s="54">
        <v>0</v>
      </c>
      <c r="G1293" s="54">
        <v>73</v>
      </c>
      <c r="H1293" s="54">
        <v>52979</v>
      </c>
      <c r="I1293" s="54" t="s">
        <v>1399</v>
      </c>
      <c r="J1293" s="54">
        <v>53155</v>
      </c>
      <c r="K1293" s="55" t="s">
        <v>1400</v>
      </c>
      <c r="L1293" s="49" t="str">
        <f>VLOOKUP(C1293,'[33]Trips&amp;Operators'!$C$1:$E$9998,3,FALSE)</f>
        <v>GEBRETEKLE</v>
      </c>
      <c r="M1293" s="56" t="s">
        <v>1401</v>
      </c>
      <c r="N1293" s="55" t="s">
        <v>2148</v>
      </c>
      <c r="O1293" s="59" t="str">
        <f t="shared" si="20"/>
        <v>KEEP</v>
      </c>
    </row>
    <row r="1294" spans="1:15" x14ac:dyDescent="0.25">
      <c r="A1294" s="53">
        <v>42514.296863425923</v>
      </c>
      <c r="B1294" s="54" t="s">
        <v>1476</v>
      </c>
      <c r="C1294" s="54" t="s">
        <v>2446</v>
      </c>
      <c r="D1294" s="54" t="s">
        <v>1390</v>
      </c>
      <c r="E1294" s="54" t="s">
        <v>1398</v>
      </c>
      <c r="F1294" s="54">
        <v>150</v>
      </c>
      <c r="G1294" s="54">
        <v>270</v>
      </c>
      <c r="H1294" s="54">
        <v>53892</v>
      </c>
      <c r="I1294" s="54" t="s">
        <v>1399</v>
      </c>
      <c r="J1294" s="54">
        <v>53277</v>
      </c>
      <c r="K1294" s="55" t="s">
        <v>1393</v>
      </c>
      <c r="L1294" s="49" t="str">
        <f>VLOOKUP(C1294,'[33]Trips&amp;Operators'!$C$1:$E$9998,3,FALSE)</f>
        <v>COOLAHAN</v>
      </c>
      <c r="M1294" s="56" t="s">
        <v>1401</v>
      </c>
      <c r="N1294" s="55" t="s">
        <v>2148</v>
      </c>
      <c r="O1294" s="59" t="str">
        <f t="shared" si="20"/>
        <v>KEEP</v>
      </c>
    </row>
    <row r="1295" spans="1:15" x14ac:dyDescent="0.25">
      <c r="A1295" s="53">
        <v>42514.457303240742</v>
      </c>
      <c r="B1295" s="54" t="s">
        <v>1546</v>
      </c>
      <c r="C1295" s="54" t="s">
        <v>2447</v>
      </c>
      <c r="D1295" s="54" t="s">
        <v>1390</v>
      </c>
      <c r="E1295" s="54" t="s">
        <v>1398</v>
      </c>
      <c r="F1295" s="54">
        <v>0</v>
      </c>
      <c r="G1295" s="54">
        <v>116</v>
      </c>
      <c r="H1295" s="54">
        <v>52657</v>
      </c>
      <c r="I1295" s="54" t="s">
        <v>1399</v>
      </c>
      <c r="J1295" s="54">
        <v>53155</v>
      </c>
      <c r="K1295" s="55" t="s">
        <v>1400</v>
      </c>
      <c r="L1295" s="49" t="str">
        <f>VLOOKUP(C1295,'[33]Trips&amp;Operators'!$C$1:$E$9998,3,FALSE)</f>
        <v>BONDS</v>
      </c>
      <c r="M1295" s="56" t="s">
        <v>1401</v>
      </c>
      <c r="N1295" s="55" t="s">
        <v>2148</v>
      </c>
      <c r="O1295" s="59" t="str">
        <f t="shared" si="20"/>
        <v>KEEP</v>
      </c>
    </row>
    <row r="1296" spans="1:15" x14ac:dyDescent="0.25">
      <c r="A1296" s="53">
        <v>42514.468912037039</v>
      </c>
      <c r="B1296" s="54" t="s">
        <v>1480</v>
      </c>
      <c r="C1296" s="54" t="s">
        <v>2448</v>
      </c>
      <c r="D1296" s="54" t="s">
        <v>1390</v>
      </c>
      <c r="E1296" s="54" t="s">
        <v>1398</v>
      </c>
      <c r="F1296" s="54">
        <v>0</v>
      </c>
      <c r="G1296" s="54">
        <v>245</v>
      </c>
      <c r="H1296" s="54">
        <v>51753</v>
      </c>
      <c r="I1296" s="54" t="s">
        <v>1399</v>
      </c>
      <c r="J1296" s="54">
        <v>53155</v>
      </c>
      <c r="K1296" s="55" t="s">
        <v>1400</v>
      </c>
      <c r="L1296" s="49" t="str">
        <f>VLOOKUP(C1296,'[33]Trips&amp;Operators'!$C$1:$E$9998,3,FALSE)</f>
        <v>SPECTOR</v>
      </c>
      <c r="M1296" s="56" t="s">
        <v>1401</v>
      </c>
      <c r="N1296" s="55" t="s">
        <v>2148</v>
      </c>
      <c r="O1296" s="59" t="str">
        <f t="shared" si="20"/>
        <v>KEEP</v>
      </c>
    </row>
    <row r="1297" spans="1:15" x14ac:dyDescent="0.25">
      <c r="A1297" s="53">
        <v>42514.605347222219</v>
      </c>
      <c r="B1297" s="54" t="s">
        <v>1408</v>
      </c>
      <c r="C1297" s="54" t="s">
        <v>2449</v>
      </c>
      <c r="D1297" s="54" t="s">
        <v>1390</v>
      </c>
      <c r="E1297" s="54" t="s">
        <v>1398</v>
      </c>
      <c r="F1297" s="54">
        <v>40</v>
      </c>
      <c r="G1297" s="54">
        <v>183</v>
      </c>
      <c r="H1297" s="54">
        <v>63615</v>
      </c>
      <c r="I1297" s="54" t="s">
        <v>1399</v>
      </c>
      <c r="J1297" s="54">
        <v>63309</v>
      </c>
      <c r="K1297" s="55" t="s">
        <v>1393</v>
      </c>
      <c r="L1297" s="49" t="b">
        <f>VLOOKUP(C1297,'[33]Trips&amp;Operators'!$C$1:$E$9998,3,FALSE)</f>
        <v>1</v>
      </c>
      <c r="M1297" s="56" t="s">
        <v>1394</v>
      </c>
      <c r="N1297" s="55" t="s">
        <v>2450</v>
      </c>
      <c r="O1297" s="59" t="str">
        <f t="shared" si="20"/>
        <v>KEEP</v>
      </c>
    </row>
    <row r="1298" spans="1:15" x14ac:dyDescent="0.25">
      <c r="A1298" s="53">
        <v>42514.889537037037</v>
      </c>
      <c r="B1298" s="54" t="s">
        <v>1413</v>
      </c>
      <c r="C1298" s="54" t="s">
        <v>2451</v>
      </c>
      <c r="D1298" s="54" t="s">
        <v>1390</v>
      </c>
      <c r="E1298" s="54" t="s">
        <v>1398</v>
      </c>
      <c r="F1298" s="54">
        <v>50</v>
      </c>
      <c r="G1298" s="54">
        <v>128</v>
      </c>
      <c r="H1298" s="54">
        <v>63856</v>
      </c>
      <c r="I1298" s="54" t="s">
        <v>1399</v>
      </c>
      <c r="J1298" s="54">
        <v>63309</v>
      </c>
      <c r="K1298" s="55" t="s">
        <v>1393</v>
      </c>
      <c r="L1298" s="49" t="str">
        <f>VLOOKUP(C1298,'[33]Trips&amp;Operators'!$C$1:$E$9998,3,FALSE)</f>
        <v>LEVERE</v>
      </c>
      <c r="M1298" s="56" t="s">
        <v>1394</v>
      </c>
      <c r="N1298" s="55" t="s">
        <v>2450</v>
      </c>
      <c r="O1298" s="59" t="str">
        <f t="shared" si="20"/>
        <v>KEEP</v>
      </c>
    </row>
    <row r="1299" spans="1:15" x14ac:dyDescent="0.25">
      <c r="A1299" s="53">
        <v>42514.265011574076</v>
      </c>
      <c r="B1299" s="54" t="s">
        <v>1480</v>
      </c>
      <c r="C1299" s="54" t="s">
        <v>2452</v>
      </c>
      <c r="D1299" s="54" t="s">
        <v>1390</v>
      </c>
      <c r="E1299" s="54" t="s">
        <v>1405</v>
      </c>
      <c r="F1299" s="54">
        <v>150</v>
      </c>
      <c r="G1299" s="54">
        <v>129</v>
      </c>
      <c r="H1299" s="54">
        <v>231519</v>
      </c>
      <c r="I1299" s="54" t="s">
        <v>1392</v>
      </c>
      <c r="J1299" s="54">
        <v>232107</v>
      </c>
      <c r="K1299" s="55" t="s">
        <v>1400</v>
      </c>
      <c r="L1299" s="49" t="str">
        <f>VLOOKUP(C1299,'[33]Trips&amp;Operators'!$C$1:$E$9998,3,FALSE)</f>
        <v>COOLAHAN</v>
      </c>
      <c r="M1299" s="56" t="s">
        <v>1401</v>
      </c>
      <c r="N1299" s="55"/>
      <c r="O1299" s="59" t="str">
        <f t="shared" si="20"/>
        <v>KEEP</v>
      </c>
    </row>
    <row r="1300" spans="1:15" x14ac:dyDescent="0.25">
      <c r="A1300" s="53">
        <v>42514.337650462963</v>
      </c>
      <c r="B1300" s="54" t="s">
        <v>1480</v>
      </c>
      <c r="C1300" s="54" t="s">
        <v>2453</v>
      </c>
      <c r="D1300" s="54" t="s">
        <v>1390</v>
      </c>
      <c r="E1300" s="54" t="s">
        <v>1405</v>
      </c>
      <c r="F1300" s="54">
        <v>150</v>
      </c>
      <c r="G1300" s="54">
        <v>135</v>
      </c>
      <c r="H1300" s="54">
        <v>231564</v>
      </c>
      <c r="I1300" s="54" t="s">
        <v>1392</v>
      </c>
      <c r="J1300" s="54">
        <v>232080</v>
      </c>
      <c r="K1300" s="55" t="s">
        <v>1400</v>
      </c>
      <c r="L1300" s="49" t="str">
        <f>VLOOKUP(C1300,'[33]Trips&amp;Operators'!$C$1:$E$9998,3,FALSE)</f>
        <v>COOLAHAN</v>
      </c>
      <c r="M1300" s="56" t="s">
        <v>1401</v>
      </c>
      <c r="N1300" s="55"/>
      <c r="O1300" s="59" t="str">
        <f t="shared" si="20"/>
        <v>KEEP</v>
      </c>
    </row>
    <row r="1301" spans="1:15" x14ac:dyDescent="0.25">
      <c r="A1301" s="53">
        <v>42514.366018518522</v>
      </c>
      <c r="B1301" s="54" t="s">
        <v>1537</v>
      </c>
      <c r="C1301" s="54" t="s">
        <v>2454</v>
      </c>
      <c r="D1301" s="54" t="s">
        <v>1390</v>
      </c>
      <c r="E1301" s="54" t="s">
        <v>1405</v>
      </c>
      <c r="F1301" s="54">
        <v>600</v>
      </c>
      <c r="G1301" s="54">
        <v>651</v>
      </c>
      <c r="H1301" s="54">
        <v>12773</v>
      </c>
      <c r="I1301" s="54" t="s">
        <v>1392</v>
      </c>
      <c r="J1301" s="54">
        <v>10694</v>
      </c>
      <c r="K1301" s="55" t="s">
        <v>1393</v>
      </c>
      <c r="L1301" s="49" t="str">
        <f>VLOOKUP(C1301,'[33]Trips&amp;Operators'!$C$1:$E$9998,3,FALSE)</f>
        <v>SPECTOR</v>
      </c>
      <c r="M1301" s="56" t="s">
        <v>1401</v>
      </c>
      <c r="N1301" s="55"/>
      <c r="O1301" s="59" t="str">
        <f t="shared" si="20"/>
        <v>KEEP</v>
      </c>
    </row>
    <row r="1302" spans="1:15" x14ac:dyDescent="0.25">
      <c r="A1302" s="53">
        <v>42514.477303240739</v>
      </c>
      <c r="B1302" s="54" t="s">
        <v>1480</v>
      </c>
      <c r="C1302" s="54" t="s">
        <v>2448</v>
      </c>
      <c r="D1302" s="54" t="s">
        <v>1390</v>
      </c>
      <c r="E1302" s="54" t="s">
        <v>1405</v>
      </c>
      <c r="F1302" s="54">
        <v>400</v>
      </c>
      <c r="G1302" s="54">
        <v>459</v>
      </c>
      <c r="H1302" s="54">
        <v>116232</v>
      </c>
      <c r="I1302" s="54" t="s">
        <v>1392</v>
      </c>
      <c r="J1302" s="54">
        <v>116838</v>
      </c>
      <c r="K1302" s="55" t="s">
        <v>1400</v>
      </c>
      <c r="L1302" s="49" t="str">
        <f>VLOOKUP(C1302,'[33]Trips&amp;Operators'!$C$1:$E$9998,3,FALSE)</f>
        <v>SPECTOR</v>
      </c>
      <c r="M1302" s="56" t="s">
        <v>1401</v>
      </c>
      <c r="N1302" s="55"/>
      <c r="O1302" s="59" t="str">
        <f t="shared" si="20"/>
        <v>KEEP</v>
      </c>
    </row>
    <row r="1303" spans="1:15" x14ac:dyDescent="0.25">
      <c r="A1303" s="53">
        <v>42514.499039351853</v>
      </c>
      <c r="B1303" s="54" t="s">
        <v>1476</v>
      </c>
      <c r="C1303" s="54" t="s">
        <v>312</v>
      </c>
      <c r="D1303" s="54" t="s">
        <v>1390</v>
      </c>
      <c r="E1303" s="54" t="s">
        <v>1405</v>
      </c>
      <c r="F1303" s="54">
        <v>150</v>
      </c>
      <c r="G1303" s="54">
        <v>194</v>
      </c>
      <c r="H1303" s="54">
        <v>229592</v>
      </c>
      <c r="I1303" s="54" t="s">
        <v>1392</v>
      </c>
      <c r="J1303" s="54">
        <v>229055</v>
      </c>
      <c r="K1303" s="55" t="s">
        <v>1393</v>
      </c>
      <c r="L1303" s="49" t="str">
        <f>VLOOKUP(C1303,'[33]Trips&amp;Operators'!$C$1:$E$9998,3,FALSE)</f>
        <v>SPECTOR</v>
      </c>
      <c r="M1303" s="56" t="s">
        <v>1401</v>
      </c>
      <c r="N1303" s="55"/>
      <c r="O1303" s="59" t="str">
        <f t="shared" si="20"/>
        <v>KEEP</v>
      </c>
    </row>
    <row r="1304" spans="1:15" x14ac:dyDescent="0.25">
      <c r="A1304" s="53">
        <v>42514.541238425925</v>
      </c>
      <c r="B1304" s="54" t="s">
        <v>1823</v>
      </c>
      <c r="C1304" s="54" t="s">
        <v>2455</v>
      </c>
      <c r="D1304" s="54" t="s">
        <v>1407</v>
      </c>
      <c r="E1304" s="54" t="s">
        <v>1405</v>
      </c>
      <c r="F1304" s="54">
        <v>350</v>
      </c>
      <c r="G1304" s="54">
        <v>403</v>
      </c>
      <c r="H1304" s="54">
        <v>226054</v>
      </c>
      <c r="I1304" s="54" t="s">
        <v>1392</v>
      </c>
      <c r="J1304" s="54">
        <v>228668</v>
      </c>
      <c r="K1304" s="55" t="s">
        <v>1393</v>
      </c>
      <c r="L1304" s="49" t="str">
        <f>VLOOKUP(C1304,'[33]Trips&amp;Operators'!$C$1:$E$9998,3,FALSE)</f>
        <v>RIVERA</v>
      </c>
      <c r="M1304" s="56" t="s">
        <v>1401</v>
      </c>
      <c r="N1304" s="55"/>
      <c r="O1304" s="59" t="str">
        <f t="shared" si="20"/>
        <v>KEEP</v>
      </c>
    </row>
    <row r="1305" spans="1:15" x14ac:dyDescent="0.25">
      <c r="A1305" s="53">
        <v>42514.54760416667</v>
      </c>
      <c r="B1305" s="54" t="s">
        <v>1445</v>
      </c>
      <c r="C1305" s="54" t="s">
        <v>314</v>
      </c>
      <c r="D1305" s="54" t="s">
        <v>1390</v>
      </c>
      <c r="E1305" s="54" t="s">
        <v>1405</v>
      </c>
      <c r="F1305" s="54">
        <v>450</v>
      </c>
      <c r="G1305" s="54">
        <v>446</v>
      </c>
      <c r="H1305" s="54">
        <v>17634</v>
      </c>
      <c r="I1305" s="54" t="s">
        <v>1392</v>
      </c>
      <c r="J1305" s="54">
        <v>15167</v>
      </c>
      <c r="K1305" s="55" t="s">
        <v>1393</v>
      </c>
      <c r="L1305" s="49" t="str">
        <f>VLOOKUP(C1305,'[33]Trips&amp;Operators'!$C$1:$E$9998,3,FALSE)</f>
        <v>LOCKLEAR</v>
      </c>
      <c r="M1305" s="56" t="s">
        <v>1401</v>
      </c>
      <c r="N1305" s="55"/>
      <c r="O1305" s="59" t="str">
        <f t="shared" si="20"/>
        <v>KEEP</v>
      </c>
    </row>
    <row r="1306" spans="1:15" x14ac:dyDescent="0.25">
      <c r="A1306" s="53">
        <v>42514.586689814816</v>
      </c>
      <c r="B1306" s="54" t="s">
        <v>1408</v>
      </c>
      <c r="C1306" s="54" t="s">
        <v>2449</v>
      </c>
      <c r="D1306" s="54" t="s">
        <v>1407</v>
      </c>
      <c r="E1306" s="54" t="s">
        <v>1405</v>
      </c>
      <c r="F1306" s="54">
        <v>600</v>
      </c>
      <c r="G1306" s="54">
        <v>653</v>
      </c>
      <c r="H1306" s="54">
        <v>184092</v>
      </c>
      <c r="I1306" s="54" t="s">
        <v>1392</v>
      </c>
      <c r="J1306" s="54">
        <v>190834</v>
      </c>
      <c r="K1306" s="55" t="s">
        <v>1393</v>
      </c>
      <c r="L1306" s="49" t="b">
        <f>VLOOKUP(C1306,'[33]Trips&amp;Operators'!$C$1:$E$9998,3,FALSE)</f>
        <v>1</v>
      </c>
      <c r="M1306" s="56" t="s">
        <v>1401</v>
      </c>
      <c r="N1306" s="55"/>
      <c r="O1306" s="59" t="str">
        <f t="shared" si="20"/>
        <v>KEEP</v>
      </c>
    </row>
    <row r="1307" spans="1:15" x14ac:dyDescent="0.25">
      <c r="A1307" s="53">
        <v>42514.594814814816</v>
      </c>
      <c r="B1307" s="54" t="s">
        <v>1408</v>
      </c>
      <c r="C1307" s="54" t="s">
        <v>2449</v>
      </c>
      <c r="D1307" s="54" t="s">
        <v>1390</v>
      </c>
      <c r="E1307" s="54" t="s">
        <v>1405</v>
      </c>
      <c r="F1307" s="54">
        <v>400</v>
      </c>
      <c r="G1307" s="54">
        <v>417</v>
      </c>
      <c r="H1307" s="54">
        <v>120736</v>
      </c>
      <c r="I1307" s="54" t="s">
        <v>1392</v>
      </c>
      <c r="J1307" s="54">
        <v>119716</v>
      </c>
      <c r="K1307" s="55" t="s">
        <v>1393</v>
      </c>
      <c r="L1307" s="49" t="b">
        <f>VLOOKUP(C1307,'[33]Trips&amp;Operators'!$C$1:$E$9998,3,FALSE)</f>
        <v>1</v>
      </c>
      <c r="M1307" s="56" t="s">
        <v>1401</v>
      </c>
      <c r="N1307" s="55"/>
      <c r="O1307" s="59" t="str">
        <f t="shared" si="20"/>
        <v>KEEP</v>
      </c>
    </row>
    <row r="1308" spans="1:15" x14ac:dyDescent="0.25">
      <c r="A1308" s="53">
        <v>42514.614942129629</v>
      </c>
      <c r="B1308" s="54" t="s">
        <v>1541</v>
      </c>
      <c r="C1308" s="54" t="s">
        <v>320</v>
      </c>
      <c r="D1308" s="54" t="s">
        <v>1390</v>
      </c>
      <c r="E1308" s="54" t="s">
        <v>1405</v>
      </c>
      <c r="F1308" s="54">
        <v>300</v>
      </c>
      <c r="G1308" s="54">
        <v>251</v>
      </c>
      <c r="H1308" s="54">
        <v>19767</v>
      </c>
      <c r="I1308" s="54" t="s">
        <v>1392</v>
      </c>
      <c r="J1308" s="54">
        <v>20338</v>
      </c>
      <c r="K1308" s="55" t="s">
        <v>1400</v>
      </c>
      <c r="L1308" s="49" t="str">
        <f>VLOOKUP(C1308,'[33]Trips&amp;Operators'!$C$1:$E$9998,3,FALSE)</f>
        <v>COCA</v>
      </c>
      <c r="M1308" s="56" t="s">
        <v>1401</v>
      </c>
      <c r="N1308" s="55"/>
      <c r="O1308" s="59" t="str">
        <f t="shared" si="20"/>
        <v>KEEP</v>
      </c>
    </row>
    <row r="1309" spans="1:15" x14ac:dyDescent="0.25">
      <c r="A1309" s="53">
        <v>42514.858865740738</v>
      </c>
      <c r="B1309" s="54" t="s">
        <v>1451</v>
      </c>
      <c r="C1309" s="54" t="s">
        <v>2456</v>
      </c>
      <c r="D1309" s="54" t="s">
        <v>1390</v>
      </c>
      <c r="E1309" s="54" t="s">
        <v>1405</v>
      </c>
      <c r="F1309" s="54">
        <v>300</v>
      </c>
      <c r="G1309" s="54">
        <v>279</v>
      </c>
      <c r="H1309" s="54">
        <v>20221</v>
      </c>
      <c r="I1309" s="54" t="s">
        <v>1392</v>
      </c>
      <c r="J1309" s="54">
        <v>20338</v>
      </c>
      <c r="K1309" s="55" t="s">
        <v>1400</v>
      </c>
      <c r="L1309" s="49" t="str">
        <f>VLOOKUP(C1309,'[33]Trips&amp;Operators'!$C$1:$E$9998,3,FALSE)</f>
        <v>LEVERE</v>
      </c>
      <c r="M1309" s="56" t="s">
        <v>1401</v>
      </c>
      <c r="N1309" s="55"/>
      <c r="O1309" s="59" t="str">
        <f t="shared" si="20"/>
        <v>KEEP</v>
      </c>
    </row>
    <row r="1310" spans="1:15" x14ac:dyDescent="0.25">
      <c r="A1310" s="53">
        <v>42514.399039351854</v>
      </c>
      <c r="B1310" s="54" t="s">
        <v>1413</v>
      </c>
      <c r="C1310" s="54" t="s">
        <v>306</v>
      </c>
      <c r="D1310" s="54" t="s">
        <v>1390</v>
      </c>
      <c r="E1310" s="54" t="s">
        <v>1422</v>
      </c>
      <c r="F1310" s="54">
        <v>0</v>
      </c>
      <c r="G1310" s="54">
        <v>123</v>
      </c>
      <c r="H1310" s="54">
        <v>64299</v>
      </c>
      <c r="I1310" s="54" t="s">
        <v>1423</v>
      </c>
      <c r="J1310" s="54">
        <v>64008</v>
      </c>
      <c r="K1310" s="55" t="s">
        <v>1393</v>
      </c>
      <c r="L1310" s="49" t="str">
        <f>VLOOKUP(C1310,'[33]Trips&amp;Operators'!$C$1:$E$9998,3,FALSE)</f>
        <v>ACKERMAN</v>
      </c>
      <c r="M1310" s="56" t="s">
        <v>1394</v>
      </c>
      <c r="N1310" s="55" t="s">
        <v>2450</v>
      </c>
      <c r="O1310" s="59" t="str">
        <f t="shared" si="20"/>
        <v>KEEP</v>
      </c>
    </row>
    <row r="1311" spans="1:15" x14ac:dyDescent="0.25">
      <c r="A1311" s="53">
        <v>42514.505439814813</v>
      </c>
      <c r="B1311" s="54" t="s">
        <v>1476</v>
      </c>
      <c r="C1311" s="54" t="s">
        <v>312</v>
      </c>
      <c r="D1311" s="54" t="s">
        <v>1390</v>
      </c>
      <c r="E1311" s="54" t="s">
        <v>1422</v>
      </c>
      <c r="F1311" s="54">
        <v>0</v>
      </c>
      <c r="G1311" s="54">
        <v>112</v>
      </c>
      <c r="H1311" s="54">
        <v>157742</v>
      </c>
      <c r="I1311" s="54" t="s">
        <v>1423</v>
      </c>
      <c r="J1311" s="54">
        <v>157300</v>
      </c>
      <c r="K1311" s="55" t="s">
        <v>1393</v>
      </c>
      <c r="L1311" s="49" t="str">
        <f>VLOOKUP(C1311,'[33]Trips&amp;Operators'!$C$1:$E$9998,3,FALSE)</f>
        <v>SPECTOR</v>
      </c>
      <c r="M1311" s="56" t="s">
        <v>1394</v>
      </c>
      <c r="N1311" s="55" t="s">
        <v>309</v>
      </c>
      <c r="O1311" s="59" t="str">
        <f t="shared" si="20"/>
        <v>KEEP</v>
      </c>
    </row>
    <row r="1312" spans="1:15" x14ac:dyDescent="0.25">
      <c r="A1312" s="53">
        <v>42514.519456018519</v>
      </c>
      <c r="B1312" s="54" t="s">
        <v>1451</v>
      </c>
      <c r="C1312" s="54" t="s">
        <v>310</v>
      </c>
      <c r="D1312" s="54" t="s">
        <v>1390</v>
      </c>
      <c r="E1312" s="54" t="s">
        <v>1422</v>
      </c>
      <c r="F1312" s="54">
        <v>0</v>
      </c>
      <c r="G1312" s="54">
        <v>447</v>
      </c>
      <c r="H1312" s="54">
        <v>152807</v>
      </c>
      <c r="I1312" s="54" t="s">
        <v>1423</v>
      </c>
      <c r="J1312" s="54">
        <v>155600</v>
      </c>
      <c r="K1312" s="55" t="s">
        <v>1400</v>
      </c>
      <c r="L1312" s="49" t="str">
        <f>VLOOKUP(C1312,'[33]Trips&amp;Operators'!$C$1:$E$9998,3,FALSE)</f>
        <v>STORY</v>
      </c>
      <c r="M1312" s="56" t="s">
        <v>1394</v>
      </c>
      <c r="N1312" s="55" t="s">
        <v>309</v>
      </c>
      <c r="O1312" s="59" t="str">
        <f t="shared" si="20"/>
        <v>KEEP</v>
      </c>
    </row>
    <row r="1313" spans="1:15" x14ac:dyDescent="0.25">
      <c r="A1313" s="53">
        <v>42514.540763888886</v>
      </c>
      <c r="B1313" s="54" t="s">
        <v>1413</v>
      </c>
      <c r="C1313" s="54" t="s">
        <v>318</v>
      </c>
      <c r="D1313" s="54" t="s">
        <v>1390</v>
      </c>
      <c r="E1313" s="54" t="s">
        <v>1422</v>
      </c>
      <c r="F1313" s="54">
        <v>0</v>
      </c>
      <c r="G1313" s="54">
        <v>301</v>
      </c>
      <c r="H1313" s="54">
        <v>158607</v>
      </c>
      <c r="I1313" s="54" t="s">
        <v>1423</v>
      </c>
      <c r="J1313" s="54">
        <v>157300</v>
      </c>
      <c r="K1313" s="55" t="s">
        <v>1393</v>
      </c>
      <c r="L1313" s="49" t="str">
        <f>VLOOKUP(C1313,'[33]Trips&amp;Operators'!$C$1:$E$9998,3,FALSE)</f>
        <v>STORY</v>
      </c>
      <c r="M1313" s="56" t="s">
        <v>1394</v>
      </c>
      <c r="N1313" s="55" t="s">
        <v>309</v>
      </c>
      <c r="O1313" s="59" t="str">
        <f t="shared" si="20"/>
        <v>KEEP</v>
      </c>
    </row>
    <row r="1314" spans="1:15" x14ac:dyDescent="0.25">
      <c r="A1314" s="53">
        <v>42514.554409722223</v>
      </c>
      <c r="B1314" s="54" t="s">
        <v>1416</v>
      </c>
      <c r="C1314" s="54" t="s">
        <v>2457</v>
      </c>
      <c r="D1314" s="54" t="s">
        <v>1390</v>
      </c>
      <c r="E1314" s="54" t="s">
        <v>1422</v>
      </c>
      <c r="F1314" s="54">
        <v>0</v>
      </c>
      <c r="G1314" s="54">
        <v>147</v>
      </c>
      <c r="H1314" s="54">
        <v>938</v>
      </c>
      <c r="I1314" s="54" t="s">
        <v>1423</v>
      </c>
      <c r="J1314" s="54">
        <v>1692</v>
      </c>
      <c r="K1314" s="55" t="s">
        <v>1400</v>
      </c>
      <c r="L1314" s="49" t="str">
        <f>VLOOKUP(C1314,'[33]Trips&amp;Operators'!$C$1:$E$9998,3,FALSE)</f>
        <v>LOCKLEAR</v>
      </c>
      <c r="M1314" s="56" t="s">
        <v>1394</v>
      </c>
      <c r="N1314" s="55" t="s">
        <v>183</v>
      </c>
      <c r="O1314" s="59" t="str">
        <f t="shared" si="20"/>
        <v>KEEP</v>
      </c>
    </row>
    <row r="1315" spans="1:15" x14ac:dyDescent="0.25">
      <c r="A1315" s="53">
        <v>42514.627071759256</v>
      </c>
      <c r="B1315" s="54" t="s">
        <v>1541</v>
      </c>
      <c r="C1315" s="54" t="s">
        <v>320</v>
      </c>
      <c r="D1315" s="54" t="s">
        <v>1390</v>
      </c>
      <c r="E1315" s="54" t="s">
        <v>1434</v>
      </c>
      <c r="F1315" s="54">
        <v>0</v>
      </c>
      <c r="G1315" s="54">
        <v>620</v>
      </c>
      <c r="H1315" s="54">
        <v>106087</v>
      </c>
      <c r="I1315" s="54" t="s">
        <v>1435</v>
      </c>
      <c r="J1315" s="54">
        <v>107939</v>
      </c>
      <c r="K1315" s="55" t="s">
        <v>1400</v>
      </c>
      <c r="L1315" s="49" t="str">
        <f>VLOOKUP(C1315,'[33]Trips&amp;Operators'!$C$1:$E$9998,3,FALSE)</f>
        <v>COCA</v>
      </c>
      <c r="M1315" s="56" t="s">
        <v>1394</v>
      </c>
      <c r="N1315" s="55" t="s">
        <v>183</v>
      </c>
      <c r="O1315" s="59" t="str">
        <f t="shared" si="20"/>
        <v>KEEP</v>
      </c>
    </row>
    <row r="1316" spans="1:15" x14ac:dyDescent="0.25">
      <c r="A1316" s="53">
        <v>42514.163564814815</v>
      </c>
      <c r="B1316" s="54" t="s">
        <v>1830</v>
      </c>
      <c r="C1316" s="54" t="s">
        <v>2458</v>
      </c>
      <c r="D1316" s="54" t="s">
        <v>1390</v>
      </c>
      <c r="E1316" s="54" t="s">
        <v>1438</v>
      </c>
      <c r="F1316" s="54">
        <v>0</v>
      </c>
      <c r="G1316" s="54">
        <v>6</v>
      </c>
      <c r="H1316" s="54">
        <v>233281</v>
      </c>
      <c r="I1316" s="54" t="s">
        <v>1439</v>
      </c>
      <c r="J1316" s="54">
        <v>233491</v>
      </c>
      <c r="K1316" s="55" t="s">
        <v>1400</v>
      </c>
      <c r="L1316" s="49" t="str">
        <f>VLOOKUP(C1316,'[33]Trips&amp;Operators'!$C$1:$E$9998,3,FALSE)</f>
        <v>STURGEON</v>
      </c>
      <c r="M1316" s="56" t="s">
        <v>1401</v>
      </c>
      <c r="N1316" s="55"/>
      <c r="O1316" s="59" t="str">
        <f t="shared" si="20"/>
        <v>OMIT</v>
      </c>
    </row>
    <row r="1317" spans="1:15" x14ac:dyDescent="0.25">
      <c r="A1317" s="53">
        <v>42514.183668981481</v>
      </c>
      <c r="B1317" s="54" t="s">
        <v>1546</v>
      </c>
      <c r="C1317" s="54" t="s">
        <v>305</v>
      </c>
      <c r="D1317" s="54" t="s">
        <v>1390</v>
      </c>
      <c r="E1317" s="54" t="s">
        <v>1438</v>
      </c>
      <c r="F1317" s="54">
        <v>0</v>
      </c>
      <c r="G1317" s="54">
        <v>110</v>
      </c>
      <c r="H1317" s="54">
        <v>233025</v>
      </c>
      <c r="I1317" s="54" t="s">
        <v>1439</v>
      </c>
      <c r="J1317" s="54">
        <v>233491</v>
      </c>
      <c r="K1317" s="55" t="s">
        <v>1400</v>
      </c>
      <c r="L1317" s="49" t="str">
        <f>VLOOKUP(C1317,'[33]Trips&amp;Operators'!$C$1:$E$9998,3,FALSE)</f>
        <v>COOLAHAN</v>
      </c>
      <c r="M1317" s="56" t="s">
        <v>1401</v>
      </c>
      <c r="N1317" s="55"/>
      <c r="O1317" s="59" t="str">
        <f t="shared" si="20"/>
        <v>KEEP</v>
      </c>
    </row>
    <row r="1318" spans="1:15" x14ac:dyDescent="0.25">
      <c r="A1318" s="53">
        <v>42514.202673611115</v>
      </c>
      <c r="B1318" s="54" t="s">
        <v>1552</v>
      </c>
      <c r="C1318" s="54" t="s">
        <v>2459</v>
      </c>
      <c r="D1318" s="54" t="s">
        <v>1390</v>
      </c>
      <c r="E1318" s="54" t="s">
        <v>1438</v>
      </c>
      <c r="F1318" s="54">
        <v>0</v>
      </c>
      <c r="G1318" s="54">
        <v>4</v>
      </c>
      <c r="H1318" s="54">
        <v>233332</v>
      </c>
      <c r="I1318" s="54" t="s">
        <v>1439</v>
      </c>
      <c r="J1318" s="54">
        <v>233491</v>
      </c>
      <c r="K1318" s="55" t="s">
        <v>1400</v>
      </c>
      <c r="L1318" s="49" t="str">
        <f>VLOOKUP(C1318,'[33]Trips&amp;Operators'!$C$1:$E$9998,3,FALSE)</f>
        <v>ROCHA</v>
      </c>
      <c r="M1318" s="56" t="s">
        <v>1401</v>
      </c>
      <c r="N1318" s="55"/>
      <c r="O1318" s="59" t="str">
        <f t="shared" si="20"/>
        <v>OMIT</v>
      </c>
    </row>
    <row r="1319" spans="1:15" x14ac:dyDescent="0.25">
      <c r="A1319" s="53">
        <v>42514.276655092595</v>
      </c>
      <c r="B1319" s="54" t="s">
        <v>1552</v>
      </c>
      <c r="C1319" s="54" t="s">
        <v>2460</v>
      </c>
      <c r="D1319" s="54" t="s">
        <v>1390</v>
      </c>
      <c r="E1319" s="54" t="s">
        <v>1438</v>
      </c>
      <c r="F1319" s="54">
        <v>0</v>
      </c>
      <c r="G1319" s="54">
        <v>9</v>
      </c>
      <c r="H1319" s="54">
        <v>233334</v>
      </c>
      <c r="I1319" s="54" t="s">
        <v>1439</v>
      </c>
      <c r="J1319" s="54">
        <v>233491</v>
      </c>
      <c r="K1319" s="55" t="s">
        <v>1400</v>
      </c>
      <c r="L1319" s="49" t="str">
        <f>VLOOKUP(C1319,'[33]Trips&amp;Operators'!$C$1:$E$9998,3,FALSE)</f>
        <v>ROCHA</v>
      </c>
      <c r="M1319" s="56" t="s">
        <v>1401</v>
      </c>
      <c r="N1319" s="55"/>
      <c r="O1319" s="59" t="str">
        <f t="shared" si="20"/>
        <v>OMIT</v>
      </c>
    </row>
    <row r="1320" spans="1:15" x14ac:dyDescent="0.25">
      <c r="A1320" s="53">
        <v>42514.285520833335</v>
      </c>
      <c r="B1320" s="54" t="s">
        <v>1498</v>
      </c>
      <c r="C1320" s="54" t="s">
        <v>2461</v>
      </c>
      <c r="D1320" s="54" t="s">
        <v>1390</v>
      </c>
      <c r="E1320" s="54" t="s">
        <v>1438</v>
      </c>
      <c r="F1320" s="54">
        <v>0</v>
      </c>
      <c r="G1320" s="54">
        <v>8</v>
      </c>
      <c r="H1320" s="54">
        <v>125</v>
      </c>
      <c r="I1320" s="54" t="s">
        <v>1439</v>
      </c>
      <c r="J1320" s="54">
        <v>1</v>
      </c>
      <c r="K1320" s="55" t="s">
        <v>1393</v>
      </c>
      <c r="L1320" s="49" t="str">
        <f>VLOOKUP(C1320,'[33]Trips&amp;Operators'!$C$1:$E$9998,3,FALSE)</f>
        <v>STURGEON</v>
      </c>
      <c r="M1320" s="56" t="s">
        <v>1401</v>
      </c>
      <c r="N1320" s="55"/>
      <c r="O1320" s="59" t="str">
        <f t="shared" si="20"/>
        <v>OMIT</v>
      </c>
    </row>
    <row r="1321" spans="1:15" x14ac:dyDescent="0.25">
      <c r="A1321" s="53">
        <v>42514.315428240741</v>
      </c>
      <c r="B1321" s="54" t="s">
        <v>1548</v>
      </c>
      <c r="C1321" s="54" t="s">
        <v>2462</v>
      </c>
      <c r="D1321" s="54" t="s">
        <v>1390</v>
      </c>
      <c r="E1321" s="54" t="s">
        <v>1438</v>
      </c>
      <c r="F1321" s="54">
        <v>0</v>
      </c>
      <c r="G1321" s="54">
        <v>8</v>
      </c>
      <c r="H1321" s="54">
        <v>129</v>
      </c>
      <c r="I1321" s="54" t="s">
        <v>1439</v>
      </c>
      <c r="J1321" s="54">
        <v>1</v>
      </c>
      <c r="K1321" s="55" t="s">
        <v>1393</v>
      </c>
      <c r="L1321" s="49" t="str">
        <f>VLOOKUP(C1321,'[33]Trips&amp;Operators'!$C$1:$E$9998,3,FALSE)</f>
        <v>ROCHA</v>
      </c>
      <c r="M1321" s="56" t="s">
        <v>1401</v>
      </c>
      <c r="N1321" s="55"/>
      <c r="O1321" s="59" t="str">
        <f t="shared" si="20"/>
        <v>OMIT</v>
      </c>
    </row>
    <row r="1322" spans="1:15" x14ac:dyDescent="0.25">
      <c r="A1322" s="53">
        <v>42514.317754629628</v>
      </c>
      <c r="B1322" s="54" t="s">
        <v>1500</v>
      </c>
      <c r="C1322" s="54" t="s">
        <v>2463</v>
      </c>
      <c r="D1322" s="54" t="s">
        <v>1390</v>
      </c>
      <c r="E1322" s="54" t="s">
        <v>1438</v>
      </c>
      <c r="F1322" s="54">
        <v>0</v>
      </c>
      <c r="G1322" s="54">
        <v>8</v>
      </c>
      <c r="H1322" s="54">
        <v>233320</v>
      </c>
      <c r="I1322" s="54" t="s">
        <v>1439</v>
      </c>
      <c r="J1322" s="54">
        <v>233491</v>
      </c>
      <c r="K1322" s="55" t="s">
        <v>1400</v>
      </c>
      <c r="L1322" s="49" t="str">
        <f>VLOOKUP(C1322,'[33]Trips&amp;Operators'!$C$1:$E$9998,3,FALSE)</f>
        <v>STURGEON</v>
      </c>
      <c r="M1322" s="56" t="s">
        <v>1401</v>
      </c>
      <c r="N1322" s="55"/>
      <c r="O1322" s="59" t="str">
        <f t="shared" si="20"/>
        <v>OMIT</v>
      </c>
    </row>
    <row r="1323" spans="1:15" x14ac:dyDescent="0.25">
      <c r="A1323" s="53">
        <v>42514.338923611111</v>
      </c>
      <c r="B1323" s="54" t="s">
        <v>1480</v>
      </c>
      <c r="C1323" s="54" t="s">
        <v>2453</v>
      </c>
      <c r="D1323" s="54" t="s">
        <v>1390</v>
      </c>
      <c r="E1323" s="54" t="s">
        <v>1438</v>
      </c>
      <c r="F1323" s="54">
        <v>0</v>
      </c>
      <c r="G1323" s="54">
        <v>4</v>
      </c>
      <c r="H1323" s="54">
        <v>233339</v>
      </c>
      <c r="I1323" s="54" t="s">
        <v>1439</v>
      </c>
      <c r="J1323" s="54">
        <v>233491</v>
      </c>
      <c r="K1323" s="55" t="s">
        <v>1400</v>
      </c>
      <c r="L1323" s="49" t="str">
        <f>VLOOKUP(C1323,'[33]Trips&amp;Operators'!$C$1:$E$9998,3,FALSE)</f>
        <v>COOLAHAN</v>
      </c>
      <c r="M1323" s="56" t="s">
        <v>1401</v>
      </c>
      <c r="N1323" s="55"/>
      <c r="O1323" s="59" t="str">
        <f t="shared" si="20"/>
        <v>OMIT</v>
      </c>
    </row>
    <row r="1324" spans="1:15" x14ac:dyDescent="0.25">
      <c r="A1324" s="53">
        <v>42514.347303240742</v>
      </c>
      <c r="B1324" s="54" t="s">
        <v>1823</v>
      </c>
      <c r="C1324" s="54" t="s">
        <v>2464</v>
      </c>
      <c r="D1324" s="54" t="s">
        <v>1390</v>
      </c>
      <c r="E1324" s="54" t="s">
        <v>1438</v>
      </c>
      <c r="F1324" s="54">
        <v>0</v>
      </c>
      <c r="G1324" s="54">
        <v>4</v>
      </c>
      <c r="H1324" s="54">
        <v>107</v>
      </c>
      <c r="I1324" s="54" t="s">
        <v>1439</v>
      </c>
      <c r="J1324" s="54">
        <v>1</v>
      </c>
      <c r="K1324" s="55" t="s">
        <v>1393</v>
      </c>
      <c r="L1324" s="49" t="str">
        <f>VLOOKUP(C1324,'[33]Trips&amp;Operators'!$C$1:$E$9998,3,FALSE)</f>
        <v>DE LA ROSA</v>
      </c>
      <c r="M1324" s="56" t="s">
        <v>1401</v>
      </c>
      <c r="N1324" s="55"/>
      <c r="O1324" s="59" t="str">
        <f t="shared" si="20"/>
        <v>OMIT</v>
      </c>
    </row>
    <row r="1325" spans="1:15" x14ac:dyDescent="0.25">
      <c r="A1325" s="53">
        <v>42514.348101851851</v>
      </c>
      <c r="B1325" s="54" t="s">
        <v>1552</v>
      </c>
      <c r="C1325" s="54" t="s">
        <v>2465</v>
      </c>
      <c r="D1325" s="54" t="s">
        <v>1390</v>
      </c>
      <c r="E1325" s="54" t="s">
        <v>1438</v>
      </c>
      <c r="F1325" s="54">
        <v>0</v>
      </c>
      <c r="G1325" s="54">
        <v>8</v>
      </c>
      <c r="H1325" s="54">
        <v>233361</v>
      </c>
      <c r="I1325" s="54" t="s">
        <v>1439</v>
      </c>
      <c r="J1325" s="54">
        <v>233491</v>
      </c>
      <c r="K1325" s="55" t="s">
        <v>1400</v>
      </c>
      <c r="L1325" s="49" t="str">
        <f>VLOOKUP(C1325,'[33]Trips&amp;Operators'!$C$1:$E$9998,3,FALSE)</f>
        <v>ROCHA</v>
      </c>
      <c r="M1325" s="56" t="s">
        <v>1401</v>
      </c>
      <c r="N1325" s="55"/>
      <c r="O1325" s="59" t="str">
        <f t="shared" si="20"/>
        <v>OMIT</v>
      </c>
    </row>
    <row r="1326" spans="1:15" x14ac:dyDescent="0.25">
      <c r="A1326" s="53">
        <v>42514.358460648145</v>
      </c>
      <c r="B1326" s="54" t="s">
        <v>1498</v>
      </c>
      <c r="C1326" s="54" t="s">
        <v>2466</v>
      </c>
      <c r="D1326" s="54" t="s">
        <v>1390</v>
      </c>
      <c r="E1326" s="54" t="s">
        <v>1438</v>
      </c>
      <c r="F1326" s="54">
        <v>0</v>
      </c>
      <c r="G1326" s="54">
        <v>8</v>
      </c>
      <c r="H1326" s="54">
        <v>125</v>
      </c>
      <c r="I1326" s="54" t="s">
        <v>1439</v>
      </c>
      <c r="J1326" s="54">
        <v>1</v>
      </c>
      <c r="K1326" s="55" t="s">
        <v>1393</v>
      </c>
      <c r="L1326" s="49" t="str">
        <f>VLOOKUP(C1326,'[33]Trips&amp;Operators'!$C$1:$E$9998,3,FALSE)</f>
        <v>STURGEON</v>
      </c>
      <c r="M1326" s="56" t="s">
        <v>1401</v>
      </c>
      <c r="N1326" s="55"/>
      <c r="O1326" s="59" t="str">
        <f t="shared" si="20"/>
        <v>OMIT</v>
      </c>
    </row>
    <row r="1327" spans="1:15" x14ac:dyDescent="0.25">
      <c r="A1327" s="53">
        <v>42514.368969907409</v>
      </c>
      <c r="B1327" s="54" t="s">
        <v>1537</v>
      </c>
      <c r="C1327" s="54" t="s">
        <v>2454</v>
      </c>
      <c r="D1327" s="54" t="s">
        <v>1390</v>
      </c>
      <c r="E1327" s="54" t="s">
        <v>1438</v>
      </c>
      <c r="F1327" s="54">
        <v>0</v>
      </c>
      <c r="G1327" s="54">
        <v>7</v>
      </c>
      <c r="H1327" s="54">
        <v>127</v>
      </c>
      <c r="I1327" s="54" t="s">
        <v>1439</v>
      </c>
      <c r="J1327" s="54">
        <v>1</v>
      </c>
      <c r="K1327" s="55" t="s">
        <v>1393</v>
      </c>
      <c r="L1327" s="49" t="str">
        <f>VLOOKUP(C1327,'[33]Trips&amp;Operators'!$C$1:$E$9998,3,FALSE)</f>
        <v>SPECTOR</v>
      </c>
      <c r="M1327" s="56" t="s">
        <v>1401</v>
      </c>
      <c r="N1327" s="55"/>
      <c r="O1327" s="59" t="str">
        <f t="shared" si="20"/>
        <v>OMIT</v>
      </c>
    </row>
    <row r="1328" spans="1:15" x14ac:dyDescent="0.25">
      <c r="A1328" s="53">
        <v>42514.420520833337</v>
      </c>
      <c r="B1328" s="54" t="s">
        <v>1552</v>
      </c>
      <c r="C1328" s="54" t="s">
        <v>2467</v>
      </c>
      <c r="D1328" s="54" t="s">
        <v>1390</v>
      </c>
      <c r="E1328" s="54" t="s">
        <v>1438</v>
      </c>
      <c r="F1328" s="54">
        <v>0</v>
      </c>
      <c r="G1328" s="54">
        <v>9</v>
      </c>
      <c r="H1328" s="54">
        <v>233330</v>
      </c>
      <c r="I1328" s="54" t="s">
        <v>1439</v>
      </c>
      <c r="J1328" s="54">
        <v>233491</v>
      </c>
      <c r="K1328" s="55" t="s">
        <v>1400</v>
      </c>
      <c r="L1328" s="49" t="str">
        <f>VLOOKUP(C1328,'[33]Trips&amp;Operators'!$C$1:$E$9998,3,FALSE)</f>
        <v>ROCHA</v>
      </c>
      <c r="M1328" s="56" t="s">
        <v>1401</v>
      </c>
      <c r="N1328" s="55"/>
      <c r="O1328" s="59" t="str">
        <f t="shared" si="20"/>
        <v>OMIT</v>
      </c>
    </row>
    <row r="1329" spans="1:15" x14ac:dyDescent="0.25">
      <c r="A1329" s="53">
        <v>42514.441736111112</v>
      </c>
      <c r="B1329" s="54" t="s">
        <v>1537</v>
      </c>
      <c r="C1329" s="54" t="s">
        <v>2468</v>
      </c>
      <c r="D1329" s="54" t="s">
        <v>1390</v>
      </c>
      <c r="E1329" s="54" t="s">
        <v>1438</v>
      </c>
      <c r="F1329" s="54">
        <v>0</v>
      </c>
      <c r="G1329" s="54">
        <v>7</v>
      </c>
      <c r="H1329" s="54">
        <v>116</v>
      </c>
      <c r="I1329" s="54" t="s">
        <v>1439</v>
      </c>
      <c r="J1329" s="54">
        <v>1</v>
      </c>
      <c r="K1329" s="55" t="s">
        <v>1393</v>
      </c>
      <c r="L1329" s="49" t="str">
        <f>VLOOKUP(C1329,'[33]Trips&amp;Operators'!$C$1:$E$9998,3,FALSE)</f>
        <v>SPECTOR</v>
      </c>
      <c r="M1329" s="56" t="s">
        <v>1401</v>
      </c>
      <c r="N1329" s="55"/>
      <c r="O1329" s="59" t="str">
        <f t="shared" si="20"/>
        <v>OMIT</v>
      </c>
    </row>
    <row r="1330" spans="1:15" x14ac:dyDescent="0.25">
      <c r="A1330" s="53">
        <v>42514.465520833335</v>
      </c>
      <c r="B1330" s="54" t="s">
        <v>1500</v>
      </c>
      <c r="C1330" s="54" t="s">
        <v>2469</v>
      </c>
      <c r="D1330" s="54" t="s">
        <v>1390</v>
      </c>
      <c r="E1330" s="54" t="s">
        <v>1438</v>
      </c>
      <c r="F1330" s="54">
        <v>0</v>
      </c>
      <c r="G1330" s="54">
        <v>7</v>
      </c>
      <c r="H1330" s="54">
        <v>233140</v>
      </c>
      <c r="I1330" s="54" t="s">
        <v>1439</v>
      </c>
      <c r="J1330" s="54">
        <v>233491</v>
      </c>
      <c r="K1330" s="55" t="s">
        <v>1400</v>
      </c>
      <c r="L1330" s="49" t="str">
        <f>VLOOKUP(C1330,'[33]Trips&amp;Operators'!$C$1:$E$9998,3,FALSE)</f>
        <v>DE LA ROSA</v>
      </c>
      <c r="M1330" s="56" t="s">
        <v>1401</v>
      </c>
      <c r="N1330" s="55"/>
      <c r="O1330" s="59" t="str">
        <f t="shared" si="20"/>
        <v>OMIT</v>
      </c>
    </row>
    <row r="1331" spans="1:15" x14ac:dyDescent="0.25">
      <c r="A1331" s="53">
        <v>42514.474594907406</v>
      </c>
      <c r="B1331" s="54" t="s">
        <v>1445</v>
      </c>
      <c r="C1331" s="54" t="s">
        <v>2470</v>
      </c>
      <c r="D1331" s="54" t="s">
        <v>1390</v>
      </c>
      <c r="E1331" s="54" t="s">
        <v>1438</v>
      </c>
      <c r="F1331" s="54">
        <v>0</v>
      </c>
      <c r="G1331" s="54">
        <v>54</v>
      </c>
      <c r="H1331" s="54">
        <v>211</v>
      </c>
      <c r="I1331" s="54" t="s">
        <v>1439</v>
      </c>
      <c r="J1331" s="54">
        <v>1</v>
      </c>
      <c r="K1331" s="55" t="s">
        <v>1393</v>
      </c>
      <c r="L1331" s="49" t="str">
        <f>VLOOKUP(C1331,'[33]Trips&amp;Operators'!$C$1:$E$9998,3,FALSE)</f>
        <v>GEBRETEKLE</v>
      </c>
      <c r="M1331" s="56" t="s">
        <v>1401</v>
      </c>
      <c r="N1331" s="55"/>
      <c r="O1331" s="59" t="str">
        <f t="shared" si="20"/>
        <v>KEEP</v>
      </c>
    </row>
    <row r="1332" spans="1:15" x14ac:dyDescent="0.25">
      <c r="A1332" s="53">
        <v>42514.488877314812</v>
      </c>
      <c r="B1332" s="54" t="s">
        <v>1413</v>
      </c>
      <c r="C1332" s="54" t="s">
        <v>2471</v>
      </c>
      <c r="D1332" s="54" t="s">
        <v>1390</v>
      </c>
      <c r="E1332" s="54" t="s">
        <v>1438</v>
      </c>
      <c r="F1332" s="54">
        <v>0</v>
      </c>
      <c r="G1332" s="54">
        <v>82</v>
      </c>
      <c r="H1332" s="54">
        <v>316</v>
      </c>
      <c r="I1332" s="54" t="s">
        <v>1439</v>
      </c>
      <c r="J1332" s="54">
        <v>1</v>
      </c>
      <c r="K1332" s="55" t="s">
        <v>1393</v>
      </c>
      <c r="L1332" s="49" t="str">
        <f>VLOOKUP(C1332,'[33]Trips&amp;Operators'!$C$1:$E$9998,3,FALSE)</f>
        <v>ACKERMAN</v>
      </c>
      <c r="M1332" s="56" t="s">
        <v>1401</v>
      </c>
      <c r="N1332" s="55"/>
      <c r="O1332" s="59" t="str">
        <f t="shared" si="20"/>
        <v>KEEP</v>
      </c>
    </row>
    <row r="1333" spans="1:15" x14ac:dyDescent="0.25">
      <c r="A1333" s="53">
        <v>42514.508032407408</v>
      </c>
      <c r="B1333" s="54" t="s">
        <v>1498</v>
      </c>
      <c r="C1333" s="54" t="s">
        <v>2472</v>
      </c>
      <c r="D1333" s="54" t="s">
        <v>1390</v>
      </c>
      <c r="E1333" s="54" t="s">
        <v>1438</v>
      </c>
      <c r="F1333" s="54">
        <v>0</v>
      </c>
      <c r="G1333" s="54">
        <v>8</v>
      </c>
      <c r="H1333" s="54">
        <v>123</v>
      </c>
      <c r="I1333" s="54" t="s">
        <v>1439</v>
      </c>
      <c r="J1333" s="54">
        <v>1</v>
      </c>
      <c r="K1333" s="55" t="s">
        <v>1393</v>
      </c>
      <c r="L1333" s="49" t="str">
        <f>VLOOKUP(C1333,'[33]Trips&amp;Operators'!$C$1:$E$9998,3,FALSE)</f>
        <v>DE LA ROSA</v>
      </c>
      <c r="M1333" s="56" t="s">
        <v>1401</v>
      </c>
      <c r="N1333" s="55"/>
      <c r="O1333" s="59" t="str">
        <f t="shared" si="20"/>
        <v>OMIT</v>
      </c>
    </row>
    <row r="1334" spans="1:15" x14ac:dyDescent="0.25">
      <c r="A1334" s="53">
        <v>42514.56927083333</v>
      </c>
      <c r="B1334" s="54" t="s">
        <v>1823</v>
      </c>
      <c r="C1334" s="54" t="s">
        <v>2455</v>
      </c>
      <c r="D1334" s="54" t="s">
        <v>1390</v>
      </c>
      <c r="E1334" s="54" t="s">
        <v>1438</v>
      </c>
      <c r="F1334" s="54">
        <v>0</v>
      </c>
      <c r="G1334" s="54">
        <v>6</v>
      </c>
      <c r="H1334" s="54">
        <v>125</v>
      </c>
      <c r="I1334" s="54" t="s">
        <v>1439</v>
      </c>
      <c r="J1334" s="54">
        <v>1</v>
      </c>
      <c r="K1334" s="55" t="s">
        <v>1393</v>
      </c>
      <c r="L1334" s="49" t="str">
        <f>VLOOKUP(C1334,'[33]Trips&amp;Operators'!$C$1:$E$9998,3,FALSE)</f>
        <v>RIVERA</v>
      </c>
      <c r="M1334" s="56" t="s">
        <v>1401</v>
      </c>
      <c r="N1334" s="55"/>
      <c r="O1334" s="59" t="str">
        <f t="shared" si="20"/>
        <v>OMIT</v>
      </c>
    </row>
    <row r="1335" spans="1:15" x14ac:dyDescent="0.25">
      <c r="A1335" s="53">
        <v>42514.616724537038</v>
      </c>
      <c r="B1335" s="54" t="s">
        <v>1408</v>
      </c>
      <c r="C1335" s="54" t="s">
        <v>2449</v>
      </c>
      <c r="D1335" s="54" t="s">
        <v>1390</v>
      </c>
      <c r="E1335" s="54" t="s">
        <v>1438</v>
      </c>
      <c r="F1335" s="54">
        <v>0</v>
      </c>
      <c r="G1335" s="54">
        <v>93</v>
      </c>
      <c r="H1335" s="54">
        <v>336</v>
      </c>
      <c r="I1335" s="54" t="s">
        <v>1439</v>
      </c>
      <c r="J1335" s="54">
        <v>1</v>
      </c>
      <c r="K1335" s="55" t="s">
        <v>1393</v>
      </c>
      <c r="L1335" s="49" t="b">
        <f>VLOOKUP(C1335,'[33]Trips&amp;Operators'!$C$1:$E$9998,3,FALSE)</f>
        <v>1</v>
      </c>
      <c r="M1335" s="56" t="s">
        <v>1401</v>
      </c>
      <c r="N1335" s="55"/>
      <c r="O1335" s="59" t="str">
        <f t="shared" si="20"/>
        <v>KEEP</v>
      </c>
    </row>
    <row r="1336" spans="1:15" x14ac:dyDescent="0.25">
      <c r="A1336" s="53">
        <v>42514.623136574075</v>
      </c>
      <c r="B1336" s="54" t="s">
        <v>1445</v>
      </c>
      <c r="C1336" s="54" t="s">
        <v>2473</v>
      </c>
      <c r="D1336" s="54" t="s">
        <v>1390</v>
      </c>
      <c r="E1336" s="54" t="s">
        <v>1438</v>
      </c>
      <c r="F1336" s="54">
        <v>0</v>
      </c>
      <c r="G1336" s="54">
        <v>34</v>
      </c>
      <c r="H1336" s="54">
        <v>960</v>
      </c>
      <c r="I1336" s="54" t="s">
        <v>1439</v>
      </c>
      <c r="J1336" s="54">
        <v>839</v>
      </c>
      <c r="K1336" s="55" t="s">
        <v>1393</v>
      </c>
      <c r="L1336" s="49" t="str">
        <f>VLOOKUP(C1336,'[33]Trips&amp;Operators'!$C$1:$E$9998,3,FALSE)</f>
        <v>LOCKLEAR</v>
      </c>
      <c r="M1336" s="56" t="s">
        <v>1401</v>
      </c>
      <c r="N1336" s="55"/>
      <c r="O1336" s="59" t="str">
        <f t="shared" si="20"/>
        <v>KEEP</v>
      </c>
    </row>
    <row r="1337" spans="1:15" x14ac:dyDescent="0.25">
      <c r="A1337" s="53">
        <v>42514.877268518518</v>
      </c>
      <c r="B1337" s="54" t="s">
        <v>1511</v>
      </c>
      <c r="C1337" s="54" t="s">
        <v>2474</v>
      </c>
      <c r="D1337" s="54" t="s">
        <v>1390</v>
      </c>
      <c r="E1337" s="54" t="s">
        <v>1438</v>
      </c>
      <c r="F1337" s="54">
        <v>0</v>
      </c>
      <c r="G1337" s="54">
        <v>60</v>
      </c>
      <c r="H1337" s="54">
        <v>200</v>
      </c>
      <c r="I1337" s="54" t="s">
        <v>1439</v>
      </c>
      <c r="J1337" s="54">
        <v>1</v>
      </c>
      <c r="K1337" s="55" t="s">
        <v>1393</v>
      </c>
      <c r="L1337" s="49" t="str">
        <f>VLOOKUP(C1337,'[33]Trips&amp;Operators'!$C$1:$E$9998,3,FALSE)</f>
        <v>GRASTON</v>
      </c>
      <c r="M1337" s="56" t="s">
        <v>1401</v>
      </c>
      <c r="N1337" s="55"/>
      <c r="O1337" s="59" t="str">
        <f t="shared" si="20"/>
        <v>KEEP</v>
      </c>
    </row>
    <row r="1338" spans="1:15" x14ac:dyDescent="0.25">
      <c r="A1338" s="53">
        <v>42514.963935185187</v>
      </c>
      <c r="B1338" s="54" t="s">
        <v>1413</v>
      </c>
      <c r="C1338" s="54" t="s">
        <v>2475</v>
      </c>
      <c r="D1338" s="54" t="s">
        <v>1390</v>
      </c>
      <c r="E1338" s="54" t="s">
        <v>1438</v>
      </c>
      <c r="F1338" s="54">
        <v>0</v>
      </c>
      <c r="G1338" s="54">
        <v>8</v>
      </c>
      <c r="H1338" s="54">
        <v>143</v>
      </c>
      <c r="I1338" s="54" t="s">
        <v>1439</v>
      </c>
      <c r="J1338" s="54">
        <v>1</v>
      </c>
      <c r="K1338" s="55" t="s">
        <v>1393</v>
      </c>
      <c r="L1338" s="49" t="str">
        <f>VLOOKUP(C1338,'[33]Trips&amp;Operators'!$C$1:$E$9998,3,FALSE)</f>
        <v>LEVERE</v>
      </c>
      <c r="M1338" s="56" t="s">
        <v>1401</v>
      </c>
      <c r="N1338" s="55"/>
      <c r="O1338" s="59" t="str">
        <f t="shared" si="20"/>
        <v>OMIT</v>
      </c>
    </row>
    <row r="1339" spans="1:15" x14ac:dyDescent="0.25">
      <c r="A1339" s="53">
        <v>42515.251157407409</v>
      </c>
      <c r="B1339" s="54" t="s">
        <v>1403</v>
      </c>
      <c r="C1339" s="54" t="s">
        <v>2476</v>
      </c>
      <c r="D1339" s="54" t="s">
        <v>1407</v>
      </c>
      <c r="E1339" s="54" t="s">
        <v>1405</v>
      </c>
      <c r="F1339" s="54">
        <v>150</v>
      </c>
      <c r="G1339" s="54">
        <v>201</v>
      </c>
      <c r="H1339" s="54">
        <v>3270</v>
      </c>
      <c r="I1339" s="54" t="s">
        <v>1392</v>
      </c>
      <c r="J1339" s="54">
        <v>0</v>
      </c>
      <c r="K1339" s="55" t="s">
        <v>1400</v>
      </c>
      <c r="L1339" s="55" t="str">
        <f>VLOOKUP(C1339,'[34]Trips&amp;Operators'!$C$1:$E$9999,3,FALSE)</f>
        <v>GEBRETEKLE</v>
      </c>
      <c r="M1339" s="56" t="s">
        <v>1401</v>
      </c>
      <c r="N1339" s="55"/>
      <c r="O1339" s="59" t="str">
        <f t="shared" si="20"/>
        <v>KEEP</v>
      </c>
    </row>
    <row r="1340" spans="1:15" x14ac:dyDescent="0.25">
      <c r="A1340" s="53">
        <v>42515.437106481484</v>
      </c>
      <c r="B1340" s="54" t="s">
        <v>1425</v>
      </c>
      <c r="C1340" s="54" t="s">
        <v>2477</v>
      </c>
      <c r="D1340" s="54" t="s">
        <v>1390</v>
      </c>
      <c r="E1340" s="54" t="s">
        <v>1405</v>
      </c>
      <c r="F1340" s="54">
        <v>450</v>
      </c>
      <c r="G1340" s="54">
        <v>452</v>
      </c>
      <c r="H1340" s="54">
        <v>17494</v>
      </c>
      <c r="I1340" s="54" t="s">
        <v>1392</v>
      </c>
      <c r="J1340" s="54">
        <v>15167</v>
      </c>
      <c r="K1340" s="55" t="s">
        <v>1393</v>
      </c>
      <c r="L1340" s="55" t="str">
        <f>VLOOKUP(C1340,'[34]Trips&amp;Operators'!$C$1:$E$9999,3,FALSE)</f>
        <v>ROCHA</v>
      </c>
      <c r="M1340" s="56" t="s">
        <v>1401</v>
      </c>
      <c r="N1340" s="55"/>
      <c r="O1340" s="59" t="str">
        <f t="shared" si="20"/>
        <v>KEEP</v>
      </c>
    </row>
    <row r="1341" spans="1:15" x14ac:dyDescent="0.25">
      <c r="A1341" s="53">
        <v>42515.468263888892</v>
      </c>
      <c r="B1341" s="54" t="s">
        <v>1411</v>
      </c>
      <c r="C1341" s="54" t="s">
        <v>2478</v>
      </c>
      <c r="D1341" s="54" t="s">
        <v>1407</v>
      </c>
      <c r="E1341" s="54" t="s">
        <v>1405</v>
      </c>
      <c r="F1341" s="54">
        <v>550</v>
      </c>
      <c r="G1341" s="54">
        <v>600</v>
      </c>
      <c r="H1341" s="54">
        <v>222238</v>
      </c>
      <c r="I1341" s="54" t="s">
        <v>1392</v>
      </c>
      <c r="J1341" s="54">
        <v>224581</v>
      </c>
      <c r="K1341" s="55" t="s">
        <v>1393</v>
      </c>
      <c r="L1341" s="55" t="str">
        <f>VLOOKUP(C1341,'[34]Trips&amp;Operators'!$C$1:$E$9999,3,FALSE)</f>
        <v>SPECTOR</v>
      </c>
      <c r="M1341" s="56" t="s">
        <v>1401</v>
      </c>
      <c r="N1341" s="55"/>
      <c r="O1341" s="59" t="str">
        <f t="shared" si="20"/>
        <v>KEEP</v>
      </c>
    </row>
    <row r="1342" spans="1:15" x14ac:dyDescent="0.25">
      <c r="A1342" s="53">
        <v>42515.91946759259</v>
      </c>
      <c r="B1342" s="54" t="s">
        <v>1445</v>
      </c>
      <c r="C1342" s="54" t="s">
        <v>2479</v>
      </c>
      <c r="D1342" s="54" t="s">
        <v>1390</v>
      </c>
      <c r="E1342" s="54" t="s">
        <v>1405</v>
      </c>
      <c r="F1342" s="54">
        <v>450</v>
      </c>
      <c r="G1342" s="54">
        <v>441</v>
      </c>
      <c r="H1342" s="54">
        <v>192171</v>
      </c>
      <c r="I1342" s="54" t="s">
        <v>1392</v>
      </c>
      <c r="J1342" s="54">
        <v>191108</v>
      </c>
      <c r="K1342" s="55" t="s">
        <v>1393</v>
      </c>
      <c r="L1342" s="55" t="str">
        <f>VLOOKUP(C1342,'[34]Trips&amp;Operators'!$C$1:$E$9999,3,FALSE)</f>
        <v>STORY</v>
      </c>
      <c r="M1342" s="56" t="s">
        <v>1401</v>
      </c>
      <c r="N1342" s="55"/>
      <c r="O1342" s="59" t="str">
        <f t="shared" si="20"/>
        <v>KEEP</v>
      </c>
    </row>
    <row r="1343" spans="1:15" x14ac:dyDescent="0.25">
      <c r="A1343" s="53">
        <v>42515.940162037034</v>
      </c>
      <c r="B1343" s="54" t="s">
        <v>1445</v>
      </c>
      <c r="C1343" s="54" t="s">
        <v>2479</v>
      </c>
      <c r="D1343" s="54" t="s">
        <v>1390</v>
      </c>
      <c r="E1343" s="54" t="s">
        <v>1405</v>
      </c>
      <c r="F1343" s="54">
        <v>200</v>
      </c>
      <c r="G1343" s="54">
        <v>291</v>
      </c>
      <c r="H1343" s="54">
        <v>5953</v>
      </c>
      <c r="I1343" s="54" t="s">
        <v>1392</v>
      </c>
      <c r="J1343" s="54">
        <v>5457</v>
      </c>
      <c r="K1343" s="55" t="s">
        <v>1393</v>
      </c>
      <c r="L1343" s="55" t="str">
        <f>VLOOKUP(C1343,'[34]Trips&amp;Operators'!$C$1:$E$9999,3,FALSE)</f>
        <v>STORY</v>
      </c>
      <c r="M1343" s="56" t="s">
        <v>1401</v>
      </c>
      <c r="N1343" s="55"/>
      <c r="O1343" s="59" t="str">
        <f t="shared" si="20"/>
        <v>KEEP</v>
      </c>
    </row>
    <row r="1344" spans="1:15" x14ac:dyDescent="0.25">
      <c r="A1344" s="53">
        <v>42515.940706018519</v>
      </c>
      <c r="B1344" s="54" t="s">
        <v>1445</v>
      </c>
      <c r="C1344" s="54" t="s">
        <v>2479</v>
      </c>
      <c r="D1344" s="54" t="s">
        <v>1390</v>
      </c>
      <c r="E1344" s="54" t="s">
        <v>1405</v>
      </c>
      <c r="F1344" s="54">
        <v>150</v>
      </c>
      <c r="G1344" s="54">
        <v>143</v>
      </c>
      <c r="H1344" s="54">
        <v>5269</v>
      </c>
      <c r="I1344" s="54" t="s">
        <v>1392</v>
      </c>
      <c r="J1344" s="54">
        <v>4677</v>
      </c>
      <c r="K1344" s="55" t="s">
        <v>1393</v>
      </c>
      <c r="L1344" s="55" t="str">
        <f>VLOOKUP(C1344,'[34]Trips&amp;Operators'!$C$1:$E$9999,3,FALSE)</f>
        <v>STORY</v>
      </c>
      <c r="M1344" s="56" t="s">
        <v>1401</v>
      </c>
      <c r="N1344" s="55"/>
      <c r="O1344" s="59" t="str">
        <f t="shared" si="20"/>
        <v>KEEP</v>
      </c>
    </row>
    <row r="1345" spans="1:15" x14ac:dyDescent="0.25">
      <c r="A1345" s="53">
        <v>42515.941145833334</v>
      </c>
      <c r="B1345" s="54" t="s">
        <v>1445</v>
      </c>
      <c r="C1345" s="54" t="s">
        <v>2479</v>
      </c>
      <c r="D1345" s="54" t="s">
        <v>1390</v>
      </c>
      <c r="E1345" s="54" t="s">
        <v>1405</v>
      </c>
      <c r="F1345" s="54">
        <v>150</v>
      </c>
      <c r="G1345" s="54">
        <v>105</v>
      </c>
      <c r="H1345" s="54">
        <v>4836</v>
      </c>
      <c r="I1345" s="54" t="s">
        <v>1392</v>
      </c>
      <c r="J1345" s="54">
        <v>4677</v>
      </c>
      <c r="K1345" s="55" t="s">
        <v>1393</v>
      </c>
      <c r="L1345" s="55" t="str">
        <f>VLOOKUP(C1345,'[34]Trips&amp;Operators'!$C$1:$E$9999,3,FALSE)</f>
        <v>STORY</v>
      </c>
      <c r="M1345" s="56" t="s">
        <v>1401</v>
      </c>
      <c r="N1345" s="55"/>
      <c r="O1345" s="59" t="str">
        <f t="shared" si="20"/>
        <v>KEEP</v>
      </c>
    </row>
    <row r="1346" spans="1:15" x14ac:dyDescent="0.25">
      <c r="A1346" s="53">
        <v>42516.003692129627</v>
      </c>
      <c r="B1346" s="54" t="s">
        <v>1445</v>
      </c>
      <c r="C1346" s="54" t="s">
        <v>2480</v>
      </c>
      <c r="D1346" s="54" t="s">
        <v>1407</v>
      </c>
      <c r="E1346" s="54" t="s">
        <v>1405</v>
      </c>
      <c r="F1346" s="54">
        <v>600</v>
      </c>
      <c r="G1346" s="54">
        <v>654</v>
      </c>
      <c r="H1346" s="54">
        <v>184187</v>
      </c>
      <c r="I1346" s="54" t="s">
        <v>1392</v>
      </c>
      <c r="J1346" s="54">
        <v>190834</v>
      </c>
      <c r="K1346" s="55" t="s">
        <v>1393</v>
      </c>
      <c r="L1346" s="55" t="str">
        <f>VLOOKUP(C1346,'[34]Trips&amp;Operators'!$C$1:$E$9999,3,FALSE)</f>
        <v>STORY</v>
      </c>
      <c r="M1346" s="56" t="s">
        <v>1401</v>
      </c>
      <c r="N1346" s="55"/>
      <c r="O1346" s="59" t="str">
        <f t="shared" si="20"/>
        <v>KEEP</v>
      </c>
    </row>
    <row r="1347" spans="1:15" x14ac:dyDescent="0.25">
      <c r="A1347" s="53">
        <v>42516.027314814812</v>
      </c>
      <c r="B1347" s="54" t="s">
        <v>1445</v>
      </c>
      <c r="C1347" s="54" t="s">
        <v>2480</v>
      </c>
      <c r="D1347" s="54" t="s">
        <v>1390</v>
      </c>
      <c r="E1347" s="54" t="s">
        <v>1405</v>
      </c>
      <c r="F1347" s="54">
        <v>200</v>
      </c>
      <c r="G1347" s="54">
        <v>279</v>
      </c>
      <c r="H1347" s="54">
        <v>6314</v>
      </c>
      <c r="I1347" s="54" t="s">
        <v>1392</v>
      </c>
      <c r="J1347" s="54">
        <v>5457</v>
      </c>
      <c r="K1347" s="55" t="s">
        <v>1393</v>
      </c>
      <c r="L1347" s="55" t="str">
        <f>VLOOKUP(C1347,'[34]Trips&amp;Operators'!$C$1:$E$9999,3,FALSE)</f>
        <v>STORY</v>
      </c>
      <c r="M1347" s="56" t="s">
        <v>1401</v>
      </c>
      <c r="N1347" s="55"/>
      <c r="O1347" s="59" t="str">
        <f t="shared" ref="O1347:O1410" si="21">IF(AND(E1347="TRACK WARRANT AUTHORITY",G1347&lt;10),"OMIT","KEEP")</f>
        <v>KEEP</v>
      </c>
    </row>
    <row r="1348" spans="1:15" x14ac:dyDescent="0.25">
      <c r="A1348" s="53">
        <v>42515.232916666668</v>
      </c>
      <c r="B1348" s="54" t="s">
        <v>1428</v>
      </c>
      <c r="C1348" s="54" t="s">
        <v>340</v>
      </c>
      <c r="D1348" s="54" t="s">
        <v>1390</v>
      </c>
      <c r="E1348" s="54" t="s">
        <v>1422</v>
      </c>
      <c r="F1348" s="54">
        <v>0</v>
      </c>
      <c r="G1348" s="54">
        <v>508</v>
      </c>
      <c r="H1348" s="54">
        <v>222145</v>
      </c>
      <c r="I1348" s="54" t="s">
        <v>1423</v>
      </c>
      <c r="J1348" s="54">
        <v>224231</v>
      </c>
      <c r="K1348" s="55" t="s">
        <v>1400</v>
      </c>
      <c r="L1348" s="55" t="str">
        <f>VLOOKUP(C1348,'[34]Trips&amp;Operators'!$C$1:$E$9999,3,FALSE)</f>
        <v>BRANNON</v>
      </c>
      <c r="M1348" s="56" t="s">
        <v>1394</v>
      </c>
      <c r="N1348" s="55" t="s">
        <v>183</v>
      </c>
      <c r="O1348" s="59" t="str">
        <f t="shared" si="21"/>
        <v>KEEP</v>
      </c>
    </row>
    <row r="1349" spans="1:15" x14ac:dyDescent="0.25">
      <c r="A1349" s="53">
        <v>42515.309178240743</v>
      </c>
      <c r="B1349" s="54" t="s">
        <v>1432</v>
      </c>
      <c r="C1349" s="54" t="s">
        <v>2481</v>
      </c>
      <c r="D1349" s="54" t="s">
        <v>1390</v>
      </c>
      <c r="E1349" s="54" t="s">
        <v>1422</v>
      </c>
      <c r="F1349" s="54">
        <v>0</v>
      </c>
      <c r="G1349" s="54">
        <v>790</v>
      </c>
      <c r="H1349" s="54">
        <v>144288</v>
      </c>
      <c r="I1349" s="54" t="s">
        <v>1423</v>
      </c>
      <c r="J1349" s="54">
        <v>144300</v>
      </c>
      <c r="K1349" s="55" t="s">
        <v>1400</v>
      </c>
      <c r="L1349" s="55" t="str">
        <f>VLOOKUP(C1349,'[34]Trips&amp;Operators'!$C$1:$E$9999,3,FALSE)</f>
        <v>LEDERHAUSE</v>
      </c>
      <c r="M1349" s="56" t="s">
        <v>1394</v>
      </c>
      <c r="N1349" s="55" t="s">
        <v>2482</v>
      </c>
      <c r="O1349" s="59" t="str">
        <f t="shared" si="21"/>
        <v>KEEP</v>
      </c>
    </row>
    <row r="1350" spans="1:15" x14ac:dyDescent="0.25">
      <c r="A1350" s="53">
        <v>42515.606226851851</v>
      </c>
      <c r="B1350" s="54" t="s">
        <v>1416</v>
      </c>
      <c r="C1350" s="54" t="s">
        <v>2483</v>
      </c>
      <c r="D1350" s="54" t="s">
        <v>1390</v>
      </c>
      <c r="E1350" s="54" t="s">
        <v>1422</v>
      </c>
      <c r="F1350" s="54">
        <v>0</v>
      </c>
      <c r="G1350" s="54">
        <v>436</v>
      </c>
      <c r="H1350" s="54">
        <v>222227</v>
      </c>
      <c r="I1350" s="54" t="s">
        <v>1423</v>
      </c>
      <c r="J1350" s="54">
        <v>224231</v>
      </c>
      <c r="K1350" s="55" t="s">
        <v>1400</v>
      </c>
      <c r="L1350" s="55" t="str">
        <f>VLOOKUP(C1350,'[34]Trips&amp;Operators'!$C$1:$E$9999,3,FALSE)</f>
        <v>SPECTOR</v>
      </c>
      <c r="M1350" s="56" t="s">
        <v>1394</v>
      </c>
      <c r="N1350" s="55" t="s">
        <v>2484</v>
      </c>
      <c r="O1350" s="59" t="str">
        <f t="shared" si="21"/>
        <v>KEEP</v>
      </c>
    </row>
    <row r="1351" spans="1:15" x14ac:dyDescent="0.25">
      <c r="A1351" s="53">
        <v>42515.833923611113</v>
      </c>
      <c r="B1351" s="54" t="s">
        <v>1785</v>
      </c>
      <c r="C1351" s="54" t="s">
        <v>2485</v>
      </c>
      <c r="D1351" s="54" t="s">
        <v>1390</v>
      </c>
      <c r="E1351" s="54" t="s">
        <v>1434</v>
      </c>
      <c r="F1351" s="54">
        <v>0</v>
      </c>
      <c r="G1351" s="54">
        <v>601</v>
      </c>
      <c r="H1351" s="54">
        <v>187503</v>
      </c>
      <c r="I1351" s="54" t="s">
        <v>1435</v>
      </c>
      <c r="J1351" s="54">
        <v>190834</v>
      </c>
      <c r="K1351" s="55" t="s">
        <v>1400</v>
      </c>
      <c r="L1351" s="55" t="str">
        <f>VLOOKUP(C1351,'[34]Trips&amp;Operators'!$C$1:$E$9999,3,FALSE)</f>
        <v>LEVERE</v>
      </c>
      <c r="M1351" s="56" t="s">
        <v>1394</v>
      </c>
      <c r="N1351" s="55" t="s">
        <v>183</v>
      </c>
      <c r="O1351" s="59" t="str">
        <f t="shared" si="21"/>
        <v>KEEP</v>
      </c>
    </row>
    <row r="1352" spans="1:15" x14ac:dyDescent="0.25">
      <c r="A1352" s="53">
        <v>42515.236030092594</v>
      </c>
      <c r="B1352" s="54" t="s">
        <v>1428</v>
      </c>
      <c r="C1352" s="54" t="s">
        <v>340</v>
      </c>
      <c r="D1352" s="54" t="s">
        <v>1390</v>
      </c>
      <c r="E1352" s="54" t="s">
        <v>1438</v>
      </c>
      <c r="F1352" s="54">
        <v>0</v>
      </c>
      <c r="G1352" s="54">
        <v>5</v>
      </c>
      <c r="H1352" s="54">
        <v>233330</v>
      </c>
      <c r="I1352" s="54" t="s">
        <v>1439</v>
      </c>
      <c r="J1352" s="54">
        <v>233491</v>
      </c>
      <c r="K1352" s="55" t="s">
        <v>1400</v>
      </c>
      <c r="L1352" s="55" t="str">
        <f>VLOOKUP(C1352,'[34]Trips&amp;Operators'!$C$1:$E$9999,3,FALSE)</f>
        <v>BRANNON</v>
      </c>
      <c r="M1352" s="56" t="s">
        <v>1401</v>
      </c>
      <c r="N1352" s="55"/>
      <c r="O1352" s="59" t="str">
        <f t="shared" si="21"/>
        <v>OMIT</v>
      </c>
    </row>
    <row r="1353" spans="1:15" x14ac:dyDescent="0.25">
      <c r="A1353" s="53">
        <v>42515.243125000001</v>
      </c>
      <c r="B1353" s="54" t="s">
        <v>1445</v>
      </c>
      <c r="C1353" s="54" t="s">
        <v>2486</v>
      </c>
      <c r="D1353" s="54" t="s">
        <v>1390</v>
      </c>
      <c r="E1353" s="54" t="s">
        <v>1438</v>
      </c>
      <c r="F1353" s="54">
        <v>0</v>
      </c>
      <c r="G1353" s="54">
        <v>9</v>
      </c>
      <c r="H1353" s="54">
        <v>83</v>
      </c>
      <c r="I1353" s="54" t="s">
        <v>1439</v>
      </c>
      <c r="J1353" s="54">
        <v>1</v>
      </c>
      <c r="K1353" s="55" t="s">
        <v>1393</v>
      </c>
      <c r="L1353" s="55" t="str">
        <f>VLOOKUP(C1353,'[34]Trips&amp;Operators'!$C$1:$E$9999,3,FALSE)</f>
        <v>GEBRETEKLE</v>
      </c>
      <c r="M1353" s="56" t="s">
        <v>1401</v>
      </c>
      <c r="N1353" s="55"/>
      <c r="O1353" s="59" t="str">
        <f t="shared" si="21"/>
        <v>OMIT</v>
      </c>
    </row>
    <row r="1354" spans="1:15" x14ac:dyDescent="0.25">
      <c r="A1354" s="53">
        <v>42515.274733796294</v>
      </c>
      <c r="B1354" s="54" t="s">
        <v>1403</v>
      </c>
      <c r="C1354" s="54" t="s">
        <v>2476</v>
      </c>
      <c r="D1354" s="54" t="s">
        <v>1390</v>
      </c>
      <c r="E1354" s="54" t="s">
        <v>1438</v>
      </c>
      <c r="F1354" s="54">
        <v>0</v>
      </c>
      <c r="G1354" s="54">
        <v>7</v>
      </c>
      <c r="H1354" s="54">
        <v>233324</v>
      </c>
      <c r="I1354" s="54" t="s">
        <v>1439</v>
      </c>
      <c r="J1354" s="54">
        <v>233491</v>
      </c>
      <c r="K1354" s="55" t="s">
        <v>1400</v>
      </c>
      <c r="L1354" s="55" t="str">
        <f>VLOOKUP(C1354,'[34]Trips&amp;Operators'!$C$1:$E$9999,3,FALSE)</f>
        <v>GEBRETEKLE</v>
      </c>
      <c r="M1354" s="56" t="s">
        <v>1401</v>
      </c>
      <c r="N1354" s="55"/>
      <c r="O1354" s="59" t="str">
        <f t="shared" si="21"/>
        <v>OMIT</v>
      </c>
    </row>
    <row r="1355" spans="1:15" x14ac:dyDescent="0.25">
      <c r="A1355" s="53">
        <v>42515.283877314818</v>
      </c>
      <c r="B1355" s="54" t="s">
        <v>1408</v>
      </c>
      <c r="C1355" s="54" t="s">
        <v>2487</v>
      </c>
      <c r="D1355" s="54" t="s">
        <v>1390</v>
      </c>
      <c r="E1355" s="54" t="s">
        <v>1438</v>
      </c>
      <c r="F1355" s="54">
        <v>0</v>
      </c>
      <c r="G1355" s="54">
        <v>6</v>
      </c>
      <c r="H1355" s="54">
        <v>116</v>
      </c>
      <c r="I1355" s="54" t="s">
        <v>1439</v>
      </c>
      <c r="J1355" s="54">
        <v>1</v>
      </c>
      <c r="K1355" s="55" t="s">
        <v>1393</v>
      </c>
      <c r="L1355" s="55" t="str">
        <f>VLOOKUP(C1355,'[34]Trips&amp;Operators'!$C$1:$E$9999,3,FALSE)</f>
        <v>LEDERHAUSE</v>
      </c>
      <c r="M1355" s="56" t="s">
        <v>1401</v>
      </c>
      <c r="N1355" s="55"/>
      <c r="O1355" s="59" t="str">
        <f t="shared" si="21"/>
        <v>OMIT</v>
      </c>
    </row>
    <row r="1356" spans="1:15" x14ac:dyDescent="0.25">
      <c r="A1356" s="53">
        <v>42515.305937500001</v>
      </c>
      <c r="B1356" s="54" t="s">
        <v>1428</v>
      </c>
      <c r="C1356" s="54" t="s">
        <v>2488</v>
      </c>
      <c r="D1356" s="54" t="s">
        <v>1390</v>
      </c>
      <c r="E1356" s="54" t="s">
        <v>1438</v>
      </c>
      <c r="F1356" s="54">
        <v>0</v>
      </c>
      <c r="G1356" s="54">
        <v>8</v>
      </c>
      <c r="H1356" s="54">
        <v>233342</v>
      </c>
      <c r="I1356" s="54" t="s">
        <v>1439</v>
      </c>
      <c r="J1356" s="54">
        <v>233491</v>
      </c>
      <c r="K1356" s="55" t="s">
        <v>1400</v>
      </c>
      <c r="L1356" s="55" t="str">
        <f>VLOOKUP(C1356,'[34]Trips&amp;Operators'!$C$1:$E$9999,3,FALSE)</f>
        <v>BRANNON</v>
      </c>
      <c r="M1356" s="56" t="s">
        <v>1401</v>
      </c>
      <c r="N1356" s="55"/>
      <c r="O1356" s="59" t="str">
        <f t="shared" si="21"/>
        <v>OMIT</v>
      </c>
    </row>
    <row r="1357" spans="1:15" x14ac:dyDescent="0.25">
      <c r="A1357" s="53">
        <v>42515.408668981479</v>
      </c>
      <c r="B1357" s="54" t="s">
        <v>1823</v>
      </c>
      <c r="C1357" s="54" t="s">
        <v>2489</v>
      </c>
      <c r="D1357" s="54" t="s">
        <v>1390</v>
      </c>
      <c r="E1357" s="54" t="s">
        <v>1438</v>
      </c>
      <c r="F1357" s="54">
        <v>0</v>
      </c>
      <c r="G1357" s="54">
        <v>62</v>
      </c>
      <c r="H1357" s="54">
        <v>229</v>
      </c>
      <c r="I1357" s="54" t="s">
        <v>1439</v>
      </c>
      <c r="J1357" s="54">
        <v>1</v>
      </c>
      <c r="K1357" s="55" t="s">
        <v>1393</v>
      </c>
      <c r="L1357" s="55" t="str">
        <f>VLOOKUP(C1357,'[34]Trips&amp;Operators'!$C$1:$E$9999,3,FALSE)</f>
        <v>ACKERMAN</v>
      </c>
      <c r="M1357" s="56" t="s">
        <v>1401</v>
      </c>
      <c r="N1357" s="55"/>
      <c r="O1357" s="59" t="str">
        <f t="shared" si="21"/>
        <v>KEEP</v>
      </c>
    </row>
    <row r="1358" spans="1:15" x14ac:dyDescent="0.25">
      <c r="A1358" s="53">
        <v>42515.492615740739</v>
      </c>
      <c r="B1358" s="54" t="s">
        <v>1411</v>
      </c>
      <c r="C1358" s="54" t="s">
        <v>2478</v>
      </c>
      <c r="D1358" s="54" t="s">
        <v>1390</v>
      </c>
      <c r="E1358" s="54" t="s">
        <v>1438</v>
      </c>
      <c r="F1358" s="54">
        <v>0</v>
      </c>
      <c r="G1358" s="54">
        <v>6</v>
      </c>
      <c r="H1358" s="54">
        <v>98</v>
      </c>
      <c r="I1358" s="54" t="s">
        <v>1439</v>
      </c>
      <c r="J1358" s="54">
        <v>1</v>
      </c>
      <c r="K1358" s="55" t="s">
        <v>1393</v>
      </c>
      <c r="L1358" s="55" t="str">
        <f>VLOOKUP(C1358,'[34]Trips&amp;Operators'!$C$1:$E$9999,3,FALSE)</f>
        <v>SPECTOR</v>
      </c>
      <c r="M1358" s="56" t="s">
        <v>1401</v>
      </c>
      <c r="N1358" s="55"/>
      <c r="O1358" s="59" t="str">
        <f t="shared" si="21"/>
        <v>OMIT</v>
      </c>
    </row>
    <row r="1359" spans="1:15" x14ac:dyDescent="0.25">
      <c r="A1359" s="53">
        <v>42515.501909722225</v>
      </c>
      <c r="B1359" s="54" t="s">
        <v>1408</v>
      </c>
      <c r="C1359" s="54" t="s">
        <v>2490</v>
      </c>
      <c r="D1359" s="54" t="s">
        <v>1390</v>
      </c>
      <c r="E1359" s="54" t="s">
        <v>1438</v>
      </c>
      <c r="F1359" s="54">
        <v>0</v>
      </c>
      <c r="G1359" s="54">
        <v>9</v>
      </c>
      <c r="H1359" s="54">
        <v>119</v>
      </c>
      <c r="I1359" s="54" t="s">
        <v>1439</v>
      </c>
      <c r="J1359" s="54">
        <v>1</v>
      </c>
      <c r="K1359" s="55" t="s">
        <v>1393</v>
      </c>
      <c r="L1359" s="55" t="str">
        <f>VLOOKUP(C1359,'[34]Trips&amp;Operators'!$C$1:$E$9999,3,FALSE)</f>
        <v>BRANNON</v>
      </c>
      <c r="M1359" s="56" t="s">
        <v>1401</v>
      </c>
      <c r="N1359" s="55"/>
      <c r="O1359" s="59" t="str">
        <f t="shared" si="21"/>
        <v>OMIT</v>
      </c>
    </row>
    <row r="1360" spans="1:15" x14ac:dyDescent="0.25">
      <c r="A1360" s="53">
        <v>42515.573935185188</v>
      </c>
      <c r="B1360" s="54" t="s">
        <v>1445</v>
      </c>
      <c r="C1360" s="54" t="s">
        <v>2491</v>
      </c>
      <c r="D1360" s="54" t="s">
        <v>1390</v>
      </c>
      <c r="E1360" s="54" t="s">
        <v>1438</v>
      </c>
      <c r="F1360" s="54">
        <v>0</v>
      </c>
      <c r="G1360" s="54">
        <v>51</v>
      </c>
      <c r="H1360" s="54">
        <v>200</v>
      </c>
      <c r="I1360" s="54" t="s">
        <v>1439</v>
      </c>
      <c r="J1360" s="54">
        <v>1</v>
      </c>
      <c r="K1360" s="55" t="s">
        <v>1393</v>
      </c>
      <c r="L1360" s="55" t="str">
        <f>VLOOKUP(C1360,'[34]Trips&amp;Operators'!$C$1:$E$9999,3,FALSE)</f>
        <v>SPECTOR</v>
      </c>
      <c r="M1360" s="56" t="s">
        <v>1401</v>
      </c>
      <c r="N1360" s="55"/>
      <c r="O1360" s="59" t="str">
        <f t="shared" si="21"/>
        <v>KEEP</v>
      </c>
    </row>
    <row r="1361" spans="1:15" x14ac:dyDescent="0.25">
      <c r="A1361" s="53">
        <v>42515.651597222219</v>
      </c>
      <c r="B1361" s="54" t="s">
        <v>1408</v>
      </c>
      <c r="C1361" s="54" t="s">
        <v>2492</v>
      </c>
      <c r="D1361" s="54" t="s">
        <v>1390</v>
      </c>
      <c r="E1361" s="54" t="s">
        <v>1438</v>
      </c>
      <c r="F1361" s="54">
        <v>0</v>
      </c>
      <c r="G1361" s="54">
        <v>46</v>
      </c>
      <c r="H1361" s="54">
        <v>143</v>
      </c>
      <c r="I1361" s="54" t="s">
        <v>1439</v>
      </c>
      <c r="J1361" s="54">
        <v>1</v>
      </c>
      <c r="K1361" s="55" t="s">
        <v>1393</v>
      </c>
      <c r="L1361" s="55" t="str">
        <f>VLOOKUP(C1361,'[34]Trips&amp;Operators'!$C$1:$E$9999,3,FALSE)</f>
        <v>STEWART</v>
      </c>
      <c r="M1361" s="56" t="s">
        <v>1401</v>
      </c>
      <c r="N1361" s="55"/>
      <c r="O1361" s="59" t="str">
        <f t="shared" si="21"/>
        <v>KEEP</v>
      </c>
    </row>
    <row r="1362" spans="1:15" x14ac:dyDescent="0.25">
      <c r="A1362" s="53">
        <v>42515.659212962964</v>
      </c>
      <c r="B1362" s="54" t="s">
        <v>1425</v>
      </c>
      <c r="C1362" s="54" t="s">
        <v>2493</v>
      </c>
      <c r="D1362" s="54" t="s">
        <v>1390</v>
      </c>
      <c r="E1362" s="54" t="s">
        <v>1438</v>
      </c>
      <c r="F1362" s="54">
        <v>0</v>
      </c>
      <c r="G1362" s="54">
        <v>66</v>
      </c>
      <c r="H1362" s="54">
        <v>234</v>
      </c>
      <c r="I1362" s="54" t="s">
        <v>1439</v>
      </c>
      <c r="J1362" s="54">
        <v>1</v>
      </c>
      <c r="K1362" s="55" t="s">
        <v>1393</v>
      </c>
      <c r="L1362" s="55" t="str">
        <f>VLOOKUP(C1362,'[34]Trips&amp;Operators'!$C$1:$E$9999,3,FALSE)</f>
        <v>RIVERA</v>
      </c>
      <c r="M1362" s="56" t="s">
        <v>1401</v>
      </c>
      <c r="N1362" s="55"/>
      <c r="O1362" s="59" t="str">
        <f t="shared" si="21"/>
        <v>KEEP</v>
      </c>
    </row>
    <row r="1363" spans="1:15" x14ac:dyDescent="0.25">
      <c r="A1363" s="53">
        <v>42515.660196759258</v>
      </c>
      <c r="B1363" s="54" t="s">
        <v>1830</v>
      </c>
      <c r="C1363" s="54" t="s">
        <v>2494</v>
      </c>
      <c r="D1363" s="54" t="s">
        <v>1390</v>
      </c>
      <c r="E1363" s="54" t="s">
        <v>1438</v>
      </c>
      <c r="F1363" s="54">
        <v>0</v>
      </c>
      <c r="G1363" s="54">
        <v>6</v>
      </c>
      <c r="H1363" s="54">
        <v>233336</v>
      </c>
      <c r="I1363" s="54" t="s">
        <v>1439</v>
      </c>
      <c r="J1363" s="54">
        <v>233491</v>
      </c>
      <c r="K1363" s="55" t="s">
        <v>1400</v>
      </c>
      <c r="L1363" s="55" t="str">
        <f>VLOOKUP(C1363,'[34]Trips&amp;Operators'!$C$1:$E$9999,3,FALSE)</f>
        <v>BUTLER</v>
      </c>
      <c r="M1363" s="56" t="s">
        <v>1401</v>
      </c>
      <c r="N1363" s="55"/>
      <c r="O1363" s="59" t="str">
        <f t="shared" si="21"/>
        <v>OMIT</v>
      </c>
    </row>
    <row r="1364" spans="1:15" x14ac:dyDescent="0.25">
      <c r="A1364" s="53">
        <v>42515.682175925926</v>
      </c>
      <c r="B1364" s="54" t="s">
        <v>1432</v>
      </c>
      <c r="C1364" s="54" t="s">
        <v>2495</v>
      </c>
      <c r="D1364" s="54" t="s">
        <v>1390</v>
      </c>
      <c r="E1364" s="54" t="s">
        <v>1438</v>
      </c>
      <c r="F1364" s="54">
        <v>0</v>
      </c>
      <c r="G1364" s="54">
        <v>105</v>
      </c>
      <c r="H1364" s="54">
        <v>233123</v>
      </c>
      <c r="I1364" s="54" t="s">
        <v>1439</v>
      </c>
      <c r="J1364" s="54">
        <v>233491</v>
      </c>
      <c r="K1364" s="55" t="s">
        <v>1400</v>
      </c>
      <c r="L1364" s="55" t="str">
        <f>VLOOKUP(C1364,'[34]Trips&amp;Operators'!$C$1:$E$9999,3,FALSE)</f>
        <v>STEWART</v>
      </c>
      <c r="M1364" s="56" t="s">
        <v>1401</v>
      </c>
      <c r="N1364" s="55"/>
      <c r="O1364" s="59" t="str">
        <f t="shared" si="21"/>
        <v>KEEP</v>
      </c>
    </row>
    <row r="1365" spans="1:15" x14ac:dyDescent="0.25">
      <c r="A1365" s="53">
        <v>42515.682314814818</v>
      </c>
      <c r="B1365" s="54" t="s">
        <v>1389</v>
      </c>
      <c r="C1365" s="54" t="s">
        <v>2496</v>
      </c>
      <c r="D1365" s="54" t="s">
        <v>1390</v>
      </c>
      <c r="E1365" s="54" t="s">
        <v>1438</v>
      </c>
      <c r="F1365" s="54">
        <v>0</v>
      </c>
      <c r="G1365" s="54">
        <v>5</v>
      </c>
      <c r="H1365" s="54">
        <v>121</v>
      </c>
      <c r="I1365" s="54" t="s">
        <v>1439</v>
      </c>
      <c r="J1365" s="54">
        <v>1</v>
      </c>
      <c r="K1365" s="55" t="s">
        <v>1393</v>
      </c>
      <c r="L1365" s="55" t="str">
        <f>VLOOKUP(C1365,'[34]Trips&amp;Operators'!$C$1:$E$9999,3,FALSE)</f>
        <v>LOZA</v>
      </c>
      <c r="M1365" s="56" t="s">
        <v>1401</v>
      </c>
      <c r="N1365" s="55"/>
      <c r="O1365" s="59" t="str">
        <f t="shared" si="21"/>
        <v>OMIT</v>
      </c>
    </row>
    <row r="1366" spans="1:15" x14ac:dyDescent="0.25">
      <c r="A1366" s="53">
        <v>42515.710902777777</v>
      </c>
      <c r="B1366" s="54" t="s">
        <v>1445</v>
      </c>
      <c r="C1366" s="54" t="s">
        <v>2497</v>
      </c>
      <c r="D1366" s="54" t="s">
        <v>1390</v>
      </c>
      <c r="E1366" s="54" t="s">
        <v>1438</v>
      </c>
      <c r="F1366" s="54">
        <v>0</v>
      </c>
      <c r="G1366" s="54">
        <v>8</v>
      </c>
      <c r="H1366" s="54">
        <v>114</v>
      </c>
      <c r="I1366" s="54" t="s">
        <v>1439</v>
      </c>
      <c r="J1366" s="54">
        <v>1</v>
      </c>
      <c r="K1366" s="55" t="s">
        <v>1393</v>
      </c>
      <c r="L1366" s="55" t="str">
        <f>VLOOKUP(C1366,'[34]Trips&amp;Operators'!$C$1:$E$9999,3,FALSE)</f>
        <v>SPECTOR</v>
      </c>
      <c r="M1366" s="56" t="s">
        <v>1401</v>
      </c>
      <c r="N1366" s="55"/>
      <c r="O1366" s="59" t="str">
        <f t="shared" si="21"/>
        <v>OMIT</v>
      </c>
    </row>
    <row r="1367" spans="1:15" x14ac:dyDescent="0.25">
      <c r="A1367" s="53">
        <v>42515.731493055559</v>
      </c>
      <c r="B1367" s="54" t="s">
        <v>1425</v>
      </c>
      <c r="C1367" s="54" t="s">
        <v>2498</v>
      </c>
      <c r="D1367" s="54" t="s">
        <v>1390</v>
      </c>
      <c r="E1367" s="54" t="s">
        <v>1438</v>
      </c>
      <c r="F1367" s="54">
        <v>0</v>
      </c>
      <c r="G1367" s="54">
        <v>7</v>
      </c>
      <c r="H1367" s="54">
        <v>114</v>
      </c>
      <c r="I1367" s="54" t="s">
        <v>1439</v>
      </c>
      <c r="J1367" s="54">
        <v>1</v>
      </c>
      <c r="K1367" s="55" t="s">
        <v>1393</v>
      </c>
      <c r="L1367" s="55" t="str">
        <f>VLOOKUP(C1367,'[34]Trips&amp;Operators'!$C$1:$E$9999,3,FALSE)</f>
        <v>RIVERA</v>
      </c>
      <c r="M1367" s="56" t="s">
        <v>1401</v>
      </c>
      <c r="N1367" s="55"/>
      <c r="O1367" s="59" t="str">
        <f t="shared" si="21"/>
        <v>OMIT</v>
      </c>
    </row>
    <row r="1368" spans="1:15" x14ac:dyDescent="0.25">
      <c r="A1368" s="53">
        <v>42515.753923611112</v>
      </c>
      <c r="B1368" s="54" t="s">
        <v>1432</v>
      </c>
      <c r="C1368" s="54" t="s">
        <v>2499</v>
      </c>
      <c r="D1368" s="54" t="s">
        <v>1390</v>
      </c>
      <c r="E1368" s="54" t="s">
        <v>1438</v>
      </c>
      <c r="F1368" s="54">
        <v>0</v>
      </c>
      <c r="G1368" s="54">
        <v>52</v>
      </c>
      <c r="H1368" s="54">
        <v>233332</v>
      </c>
      <c r="I1368" s="54" t="s">
        <v>1439</v>
      </c>
      <c r="J1368" s="54">
        <v>233491</v>
      </c>
      <c r="K1368" s="55" t="s">
        <v>1400</v>
      </c>
      <c r="L1368" s="55" t="str">
        <f>VLOOKUP(C1368,'[34]Trips&amp;Operators'!$C$1:$E$9999,3,FALSE)</f>
        <v>STEWART</v>
      </c>
      <c r="M1368" s="56" t="s">
        <v>1401</v>
      </c>
      <c r="N1368" s="55"/>
      <c r="O1368" s="59" t="str">
        <f t="shared" si="21"/>
        <v>KEEP</v>
      </c>
    </row>
    <row r="1369" spans="1:15" x14ac:dyDescent="0.25">
      <c r="A1369" s="53">
        <v>42515.764837962961</v>
      </c>
      <c r="B1369" s="54" t="s">
        <v>1785</v>
      </c>
      <c r="C1369" s="54" t="s">
        <v>2500</v>
      </c>
      <c r="D1369" s="54" t="s">
        <v>1390</v>
      </c>
      <c r="E1369" s="54" t="s">
        <v>1438</v>
      </c>
      <c r="F1369" s="54">
        <v>0</v>
      </c>
      <c r="G1369" s="54">
        <v>9</v>
      </c>
      <c r="H1369" s="54">
        <v>233310</v>
      </c>
      <c r="I1369" s="54" t="s">
        <v>1439</v>
      </c>
      <c r="J1369" s="54">
        <v>233491</v>
      </c>
      <c r="K1369" s="55" t="s">
        <v>1400</v>
      </c>
      <c r="L1369" s="55" t="str">
        <f>VLOOKUP(C1369,'[34]Trips&amp;Operators'!$C$1:$E$9999,3,FALSE)</f>
        <v>LEVERE</v>
      </c>
      <c r="M1369" s="56" t="s">
        <v>1401</v>
      </c>
      <c r="N1369" s="55"/>
      <c r="O1369" s="59" t="str">
        <f t="shared" si="21"/>
        <v>OMIT</v>
      </c>
    </row>
    <row r="1370" spans="1:15" x14ac:dyDescent="0.25">
      <c r="A1370" s="53">
        <v>42515.764861111114</v>
      </c>
      <c r="B1370" s="54" t="s">
        <v>1537</v>
      </c>
      <c r="C1370" s="54" t="s">
        <v>2501</v>
      </c>
      <c r="D1370" s="54" t="s">
        <v>1390</v>
      </c>
      <c r="E1370" s="54" t="s">
        <v>1438</v>
      </c>
      <c r="F1370" s="54">
        <v>0</v>
      </c>
      <c r="G1370" s="54">
        <v>45</v>
      </c>
      <c r="H1370" s="54">
        <v>138</v>
      </c>
      <c r="I1370" s="54" t="s">
        <v>1439</v>
      </c>
      <c r="J1370" s="54">
        <v>1</v>
      </c>
      <c r="K1370" s="55" t="s">
        <v>1393</v>
      </c>
      <c r="L1370" s="55" t="str">
        <f>VLOOKUP(C1370,'[34]Trips&amp;Operators'!$C$1:$E$9999,3,FALSE)</f>
        <v>BONDS</v>
      </c>
      <c r="M1370" s="56" t="s">
        <v>1401</v>
      </c>
      <c r="N1370" s="55"/>
      <c r="O1370" s="59" t="str">
        <f t="shared" si="21"/>
        <v>KEEP</v>
      </c>
    </row>
    <row r="1371" spans="1:15" x14ac:dyDescent="0.25">
      <c r="A1371" s="53">
        <v>42515.817673611113</v>
      </c>
      <c r="B1371" s="54" t="s">
        <v>1416</v>
      </c>
      <c r="C1371" s="54" t="s">
        <v>2502</v>
      </c>
      <c r="D1371" s="54" t="s">
        <v>1390</v>
      </c>
      <c r="E1371" s="54" t="s">
        <v>1438</v>
      </c>
      <c r="F1371" s="54">
        <v>0</v>
      </c>
      <c r="G1371" s="54">
        <v>6</v>
      </c>
      <c r="H1371" s="54">
        <v>233343</v>
      </c>
      <c r="I1371" s="54" t="s">
        <v>1439</v>
      </c>
      <c r="J1371" s="54">
        <v>233491</v>
      </c>
      <c r="K1371" s="55" t="s">
        <v>1400</v>
      </c>
      <c r="L1371" s="55" t="str">
        <f>VLOOKUP(C1371,'[34]Trips&amp;Operators'!$C$1:$E$9999,3,FALSE)</f>
        <v>STORY</v>
      </c>
      <c r="M1371" s="56" t="s">
        <v>1401</v>
      </c>
      <c r="N1371" s="55"/>
      <c r="O1371" s="59" t="str">
        <f t="shared" si="21"/>
        <v>OMIT</v>
      </c>
    </row>
    <row r="1372" spans="1:15" x14ac:dyDescent="0.25">
      <c r="A1372" s="53">
        <v>42515.81863425926</v>
      </c>
      <c r="B1372" s="54" t="s">
        <v>1476</v>
      </c>
      <c r="C1372" s="54" t="s">
        <v>2503</v>
      </c>
      <c r="D1372" s="54" t="s">
        <v>1390</v>
      </c>
      <c r="E1372" s="54" t="s">
        <v>1438</v>
      </c>
      <c r="F1372" s="54">
        <v>0</v>
      </c>
      <c r="G1372" s="54">
        <v>4</v>
      </c>
      <c r="H1372" s="54">
        <v>134</v>
      </c>
      <c r="I1372" s="54" t="s">
        <v>1439</v>
      </c>
      <c r="J1372" s="54">
        <v>1</v>
      </c>
      <c r="K1372" s="55" t="s">
        <v>1393</v>
      </c>
      <c r="L1372" s="55" t="str">
        <f>VLOOKUP(C1372,'[34]Trips&amp;Operators'!$C$1:$E$9999,3,FALSE)</f>
        <v>YOUNG</v>
      </c>
      <c r="M1372" s="56" t="s">
        <v>1401</v>
      </c>
      <c r="N1372" s="55"/>
      <c r="O1372" s="59" t="str">
        <f t="shared" si="21"/>
        <v>OMIT</v>
      </c>
    </row>
    <row r="1373" spans="1:15" x14ac:dyDescent="0.25">
      <c r="A1373" s="53">
        <v>42515.881215277775</v>
      </c>
      <c r="B1373" s="54" t="s">
        <v>1425</v>
      </c>
      <c r="C1373" s="54" t="s">
        <v>2504</v>
      </c>
      <c r="D1373" s="54" t="s">
        <v>1390</v>
      </c>
      <c r="E1373" s="54" t="s">
        <v>1438</v>
      </c>
      <c r="F1373" s="54">
        <v>0</v>
      </c>
      <c r="G1373" s="54">
        <v>8</v>
      </c>
      <c r="H1373" s="54">
        <v>119</v>
      </c>
      <c r="I1373" s="54" t="s">
        <v>1439</v>
      </c>
      <c r="J1373" s="54">
        <v>1</v>
      </c>
      <c r="K1373" s="55" t="s">
        <v>1393</v>
      </c>
      <c r="L1373" s="55" t="str">
        <f>VLOOKUP(C1373,'[34]Trips&amp;Operators'!$C$1:$E$9999,3,FALSE)</f>
        <v>LEVERE</v>
      </c>
      <c r="M1373" s="56" t="s">
        <v>1401</v>
      </c>
      <c r="N1373" s="55"/>
      <c r="O1373" s="59" t="str">
        <f t="shared" si="21"/>
        <v>OMIT</v>
      </c>
    </row>
    <row r="1374" spans="1:15" x14ac:dyDescent="0.25">
      <c r="A1374" s="53">
        <v>42515.943298611113</v>
      </c>
      <c r="B1374" s="54" t="s">
        <v>1445</v>
      </c>
      <c r="C1374" s="54" t="s">
        <v>2479</v>
      </c>
      <c r="D1374" s="54" t="s">
        <v>1390</v>
      </c>
      <c r="E1374" s="54" t="s">
        <v>1438</v>
      </c>
      <c r="F1374" s="54">
        <v>0</v>
      </c>
      <c r="G1374" s="54">
        <v>91</v>
      </c>
      <c r="H1374" s="54">
        <v>364</v>
      </c>
      <c r="I1374" s="54" t="s">
        <v>1439</v>
      </c>
      <c r="J1374" s="54">
        <v>1</v>
      </c>
      <c r="K1374" s="55" t="s">
        <v>1393</v>
      </c>
      <c r="L1374" s="55" t="str">
        <f>VLOOKUP(C1374,'[34]Trips&amp;Operators'!$C$1:$E$9999,3,FALSE)</f>
        <v>STORY</v>
      </c>
      <c r="M1374" s="56" t="s">
        <v>1401</v>
      </c>
      <c r="N1374" s="55"/>
      <c r="O1374" s="59" t="str">
        <f t="shared" si="21"/>
        <v>KEEP</v>
      </c>
    </row>
    <row r="1375" spans="1:15" x14ac:dyDescent="0.25">
      <c r="A1375" s="53">
        <v>42516.029803240737</v>
      </c>
      <c r="B1375" s="54" t="s">
        <v>1445</v>
      </c>
      <c r="C1375" s="54" t="s">
        <v>2480</v>
      </c>
      <c r="D1375" s="54" t="s">
        <v>1390</v>
      </c>
      <c r="E1375" s="54" t="s">
        <v>1438</v>
      </c>
      <c r="F1375" s="54">
        <v>0</v>
      </c>
      <c r="G1375" s="54">
        <v>8</v>
      </c>
      <c r="H1375" s="54">
        <v>134</v>
      </c>
      <c r="I1375" s="54" t="s">
        <v>1439</v>
      </c>
      <c r="J1375" s="54">
        <v>1</v>
      </c>
      <c r="K1375" s="55" t="s">
        <v>1393</v>
      </c>
      <c r="L1375" s="55" t="str">
        <f>VLOOKUP(C1375,'[34]Trips&amp;Operators'!$C$1:$E$9999,3,FALSE)</f>
        <v>STORY</v>
      </c>
      <c r="M1375" s="56" t="s">
        <v>1401</v>
      </c>
      <c r="N1375" s="55"/>
      <c r="O1375" s="59" t="str">
        <f t="shared" si="21"/>
        <v>OMIT</v>
      </c>
    </row>
    <row r="1376" spans="1:15" x14ac:dyDescent="0.25">
      <c r="A1376" s="53">
        <v>42516.050775462965</v>
      </c>
      <c r="B1376" s="54" t="s">
        <v>1425</v>
      </c>
      <c r="C1376" s="54" t="s">
        <v>2505</v>
      </c>
      <c r="D1376" s="54" t="s">
        <v>1390</v>
      </c>
      <c r="E1376" s="54" t="s">
        <v>1438</v>
      </c>
      <c r="F1376" s="54">
        <v>0</v>
      </c>
      <c r="G1376" s="54">
        <v>5</v>
      </c>
      <c r="H1376" s="54">
        <v>130</v>
      </c>
      <c r="I1376" s="54" t="s">
        <v>1439</v>
      </c>
      <c r="J1376" s="54">
        <v>1</v>
      </c>
      <c r="K1376" s="55" t="s">
        <v>1393</v>
      </c>
      <c r="L1376" s="55" t="str">
        <f>VLOOKUP(C1376,'[34]Trips&amp;Operators'!$C$1:$E$9999,3,FALSE)</f>
        <v>LEVERE</v>
      </c>
      <c r="M1376" s="56" t="s">
        <v>1401</v>
      </c>
      <c r="N1376" s="55"/>
      <c r="O1376" s="59" t="str">
        <f t="shared" si="21"/>
        <v>OMIT</v>
      </c>
    </row>
    <row r="1377" spans="1:15" x14ac:dyDescent="0.25">
      <c r="A1377" s="53">
        <v>42516.274826388886</v>
      </c>
      <c r="B1377" s="54" t="s">
        <v>1453</v>
      </c>
      <c r="C1377" s="54" t="s">
        <v>2506</v>
      </c>
      <c r="D1377" s="54" t="s">
        <v>1390</v>
      </c>
      <c r="E1377" s="54" t="s">
        <v>1398</v>
      </c>
      <c r="F1377" s="54">
        <v>370</v>
      </c>
      <c r="G1377" s="54">
        <v>452</v>
      </c>
      <c r="H1377" s="54">
        <v>58831</v>
      </c>
      <c r="I1377" s="54" t="s">
        <v>1399</v>
      </c>
      <c r="J1377" s="54">
        <v>58301</v>
      </c>
      <c r="K1377" s="55" t="s">
        <v>1393</v>
      </c>
      <c r="L1377" s="55" t="str">
        <f>VLOOKUP(C1377,'[35]Trips&amp;Operators'!$C$1:$E$9999,3,FALSE)</f>
        <v>COOLAHAN</v>
      </c>
      <c r="M1377" s="56" t="s">
        <v>1401</v>
      </c>
      <c r="N1377" s="55" t="s">
        <v>1402</v>
      </c>
      <c r="O1377" s="59" t="str">
        <f t="shared" si="21"/>
        <v>KEEP</v>
      </c>
    </row>
    <row r="1378" spans="1:15" x14ac:dyDescent="0.25">
      <c r="A1378" s="53">
        <v>42516.369398148148</v>
      </c>
      <c r="B1378" s="54" t="s">
        <v>1552</v>
      </c>
      <c r="C1378" s="54" t="s">
        <v>2507</v>
      </c>
      <c r="D1378" s="54" t="s">
        <v>1390</v>
      </c>
      <c r="E1378" s="54" t="s">
        <v>1398</v>
      </c>
      <c r="F1378" s="54">
        <v>0</v>
      </c>
      <c r="G1378" s="54">
        <v>307</v>
      </c>
      <c r="H1378" s="54">
        <v>127556</v>
      </c>
      <c r="I1378" s="54" t="s">
        <v>1399</v>
      </c>
      <c r="J1378" s="54">
        <v>127562</v>
      </c>
      <c r="K1378" s="55" t="s">
        <v>1400</v>
      </c>
      <c r="L1378" s="55" t="str">
        <f>VLOOKUP(C1378,'[35]Trips&amp;Operators'!$C$1:$E$9999,3,FALSE)</f>
        <v>GEBRETEKLE</v>
      </c>
      <c r="M1378" s="56" t="s">
        <v>1394</v>
      </c>
      <c r="N1378" s="55" t="s">
        <v>2146</v>
      </c>
      <c r="O1378" s="59" t="str">
        <f t="shared" si="21"/>
        <v>KEEP</v>
      </c>
    </row>
    <row r="1379" spans="1:15" x14ac:dyDescent="0.25">
      <c r="A1379" s="53">
        <v>42516.662835648145</v>
      </c>
      <c r="B1379" s="54" t="s">
        <v>1476</v>
      </c>
      <c r="C1379" s="54" t="s">
        <v>2508</v>
      </c>
      <c r="D1379" s="54" t="s">
        <v>1390</v>
      </c>
      <c r="E1379" s="54" t="s">
        <v>1398</v>
      </c>
      <c r="F1379" s="54">
        <v>410</v>
      </c>
      <c r="G1379" s="54">
        <v>464</v>
      </c>
      <c r="H1379" s="54">
        <v>58412</v>
      </c>
      <c r="I1379" s="54" t="s">
        <v>1399</v>
      </c>
      <c r="J1379" s="54">
        <v>58301</v>
      </c>
      <c r="K1379" s="55" t="s">
        <v>1393</v>
      </c>
      <c r="L1379" s="55" t="str">
        <f>VLOOKUP(C1379,'[35]Trips&amp;Operators'!$C$1:$E$9999,3,FALSE)</f>
        <v>BARTLETT</v>
      </c>
      <c r="M1379" s="56" t="s">
        <v>1401</v>
      </c>
      <c r="N1379" s="55" t="s">
        <v>1402</v>
      </c>
      <c r="O1379" s="59" t="str">
        <f t="shared" si="21"/>
        <v>KEEP</v>
      </c>
    </row>
    <row r="1380" spans="1:15" x14ac:dyDescent="0.25">
      <c r="A1380" s="53">
        <v>42516.663541666669</v>
      </c>
      <c r="B1380" s="54" t="s">
        <v>1476</v>
      </c>
      <c r="C1380" s="54" t="s">
        <v>2508</v>
      </c>
      <c r="D1380" s="54" t="s">
        <v>1390</v>
      </c>
      <c r="E1380" s="54" t="s">
        <v>1398</v>
      </c>
      <c r="F1380" s="54">
        <v>410</v>
      </c>
      <c r="G1380" s="54">
        <v>464</v>
      </c>
      <c r="H1380" s="54">
        <v>58449</v>
      </c>
      <c r="I1380" s="54" t="s">
        <v>1399</v>
      </c>
      <c r="J1380" s="54">
        <v>58301</v>
      </c>
      <c r="K1380" s="55" t="s">
        <v>1393</v>
      </c>
      <c r="L1380" s="55" t="str">
        <f>VLOOKUP(C1380,'[35]Trips&amp;Operators'!$C$1:$E$9999,3,FALSE)</f>
        <v>BARTLETT</v>
      </c>
      <c r="M1380" s="56" t="s">
        <v>1401</v>
      </c>
      <c r="N1380" s="55" t="s">
        <v>1402</v>
      </c>
      <c r="O1380" s="59" t="str">
        <f t="shared" si="21"/>
        <v>KEEP</v>
      </c>
    </row>
    <row r="1381" spans="1:15" x14ac:dyDescent="0.25">
      <c r="A1381" s="53">
        <v>42516.684270833335</v>
      </c>
      <c r="B1381" s="54" t="s">
        <v>1411</v>
      </c>
      <c r="C1381" s="54" t="s">
        <v>2509</v>
      </c>
      <c r="D1381" s="54" t="s">
        <v>1390</v>
      </c>
      <c r="E1381" s="54" t="s">
        <v>1398</v>
      </c>
      <c r="F1381" s="54">
        <v>50</v>
      </c>
      <c r="G1381" s="54">
        <v>157</v>
      </c>
      <c r="H1381" s="54">
        <v>63945</v>
      </c>
      <c r="I1381" s="54" t="s">
        <v>1399</v>
      </c>
      <c r="J1381" s="54">
        <v>63309</v>
      </c>
      <c r="K1381" s="55" t="s">
        <v>1393</v>
      </c>
      <c r="L1381" s="55" t="str">
        <f>VLOOKUP(C1381,'[35]Trips&amp;Operators'!$C$1:$E$9999,3,FALSE)</f>
        <v>STRICKLAND</v>
      </c>
      <c r="M1381" s="56" t="s">
        <v>1401</v>
      </c>
      <c r="N1381" s="55" t="s">
        <v>1402</v>
      </c>
      <c r="O1381" s="59" t="str">
        <f t="shared" si="21"/>
        <v>KEEP</v>
      </c>
    </row>
    <row r="1382" spans="1:15" x14ac:dyDescent="0.25">
      <c r="A1382" s="53">
        <v>42516.93241898148</v>
      </c>
      <c r="B1382" s="54" t="s">
        <v>1548</v>
      </c>
      <c r="C1382" s="54" t="s">
        <v>2510</v>
      </c>
      <c r="D1382" s="54" t="s">
        <v>1390</v>
      </c>
      <c r="E1382" s="54" t="s">
        <v>1398</v>
      </c>
      <c r="F1382" s="54">
        <v>420</v>
      </c>
      <c r="G1382" s="54">
        <v>471</v>
      </c>
      <c r="H1382" s="54">
        <v>58569</v>
      </c>
      <c r="I1382" s="54" t="s">
        <v>1399</v>
      </c>
      <c r="J1382" s="54">
        <v>58301</v>
      </c>
      <c r="K1382" s="55" t="s">
        <v>1393</v>
      </c>
      <c r="L1382" s="55" t="str">
        <f>VLOOKUP(C1382,'[35]Trips&amp;Operators'!$C$1:$E$9999,3,FALSE)</f>
        <v>YORK</v>
      </c>
      <c r="M1382" s="56" t="s">
        <v>1401</v>
      </c>
      <c r="N1382" s="55" t="s">
        <v>1402</v>
      </c>
      <c r="O1382" s="59" t="str">
        <f t="shared" si="21"/>
        <v>KEEP</v>
      </c>
    </row>
    <row r="1383" spans="1:15" x14ac:dyDescent="0.25">
      <c r="A1383" s="53">
        <v>42516.27511574074</v>
      </c>
      <c r="B1383" s="54" t="s">
        <v>1478</v>
      </c>
      <c r="C1383" s="54" t="s">
        <v>2511</v>
      </c>
      <c r="D1383" s="54" t="s">
        <v>1390</v>
      </c>
      <c r="E1383" s="54" t="s">
        <v>1405</v>
      </c>
      <c r="F1383" s="54">
        <v>300</v>
      </c>
      <c r="G1383" s="54">
        <v>253</v>
      </c>
      <c r="H1383" s="54">
        <v>19739</v>
      </c>
      <c r="I1383" s="54" t="s">
        <v>1392</v>
      </c>
      <c r="J1383" s="54">
        <v>20338</v>
      </c>
      <c r="K1383" s="55" t="s">
        <v>1400</v>
      </c>
      <c r="L1383" s="55" t="str">
        <f>VLOOKUP(C1383,'[35]Trips&amp;Operators'!$C$1:$E$9999,3,FALSE)</f>
        <v>NELSON</v>
      </c>
      <c r="M1383" s="56" t="s">
        <v>1401</v>
      </c>
      <c r="N1383" s="55"/>
      <c r="O1383" s="59" t="str">
        <f t="shared" si="21"/>
        <v>KEEP</v>
      </c>
    </row>
    <row r="1384" spans="1:15" x14ac:dyDescent="0.25">
      <c r="A1384" s="53">
        <v>42516.353993055556</v>
      </c>
      <c r="B1384" s="54" t="s">
        <v>1476</v>
      </c>
      <c r="C1384" s="54" t="s">
        <v>2512</v>
      </c>
      <c r="D1384" s="54" t="s">
        <v>1407</v>
      </c>
      <c r="E1384" s="54" t="s">
        <v>1405</v>
      </c>
      <c r="F1384" s="54">
        <v>350</v>
      </c>
      <c r="G1384" s="54">
        <v>403</v>
      </c>
      <c r="H1384" s="54">
        <v>224777</v>
      </c>
      <c r="I1384" s="54" t="s">
        <v>1392</v>
      </c>
      <c r="J1384" s="54">
        <v>228668</v>
      </c>
      <c r="K1384" s="55" t="s">
        <v>1393</v>
      </c>
      <c r="L1384" s="55" t="str">
        <f>VLOOKUP(C1384,'[35]Trips&amp;Operators'!$C$1:$E$9999,3,FALSE)</f>
        <v>STARKS</v>
      </c>
      <c r="M1384" s="56" t="s">
        <v>1401</v>
      </c>
      <c r="N1384" s="55"/>
      <c r="O1384" s="59" t="str">
        <f t="shared" si="21"/>
        <v>KEEP</v>
      </c>
    </row>
    <row r="1385" spans="1:15" x14ac:dyDescent="0.25">
      <c r="A1385" s="53">
        <v>42516.362986111111</v>
      </c>
      <c r="B1385" s="54" t="s">
        <v>1476</v>
      </c>
      <c r="C1385" s="54" t="s">
        <v>2512</v>
      </c>
      <c r="D1385" s="54" t="s">
        <v>1390</v>
      </c>
      <c r="E1385" s="54" t="s">
        <v>1405</v>
      </c>
      <c r="F1385" s="54">
        <v>400</v>
      </c>
      <c r="G1385" s="54">
        <v>402</v>
      </c>
      <c r="H1385" s="54">
        <v>121175</v>
      </c>
      <c r="I1385" s="54" t="s">
        <v>1392</v>
      </c>
      <c r="J1385" s="54">
        <v>119716</v>
      </c>
      <c r="K1385" s="55" t="s">
        <v>1393</v>
      </c>
      <c r="L1385" s="55" t="str">
        <f>VLOOKUP(C1385,'[35]Trips&amp;Operators'!$C$1:$E$9999,3,FALSE)</f>
        <v>STARKS</v>
      </c>
      <c r="M1385" s="56" t="s">
        <v>1401</v>
      </c>
      <c r="N1385" s="55"/>
      <c r="O1385" s="59" t="str">
        <f t="shared" si="21"/>
        <v>KEEP</v>
      </c>
    </row>
    <row r="1386" spans="1:15" x14ac:dyDescent="0.25">
      <c r="A1386" s="53">
        <v>42516.405752314815</v>
      </c>
      <c r="B1386" s="54" t="s">
        <v>1453</v>
      </c>
      <c r="C1386" s="54" t="s">
        <v>2513</v>
      </c>
      <c r="D1386" s="54" t="s">
        <v>1407</v>
      </c>
      <c r="E1386" s="54" t="s">
        <v>1405</v>
      </c>
      <c r="F1386" s="54">
        <v>350</v>
      </c>
      <c r="G1386" s="54">
        <v>402</v>
      </c>
      <c r="H1386" s="54">
        <v>224722</v>
      </c>
      <c r="I1386" s="54" t="s">
        <v>1392</v>
      </c>
      <c r="J1386" s="54">
        <v>232107</v>
      </c>
      <c r="K1386" s="55" t="s">
        <v>1393</v>
      </c>
      <c r="L1386" s="55" t="str">
        <f>VLOOKUP(C1386,'[35]Trips&amp;Operators'!$C$1:$E$9999,3,FALSE)</f>
        <v>COOLAHAN</v>
      </c>
      <c r="M1386" s="56" t="s">
        <v>1401</v>
      </c>
      <c r="N1386" s="55"/>
      <c r="O1386" s="59" t="str">
        <f t="shared" si="21"/>
        <v>KEEP</v>
      </c>
    </row>
    <row r="1387" spans="1:15" x14ac:dyDescent="0.25">
      <c r="A1387" s="53">
        <v>42516.410312499997</v>
      </c>
      <c r="B1387" s="54" t="s">
        <v>1480</v>
      </c>
      <c r="C1387" s="54" t="s">
        <v>2514</v>
      </c>
      <c r="D1387" s="54" t="s">
        <v>1390</v>
      </c>
      <c r="E1387" s="54" t="s">
        <v>1405</v>
      </c>
      <c r="F1387" s="54">
        <v>150</v>
      </c>
      <c r="G1387" s="54">
        <v>142</v>
      </c>
      <c r="H1387" s="54">
        <v>229603</v>
      </c>
      <c r="I1387" s="54" t="s">
        <v>1392</v>
      </c>
      <c r="J1387" s="54">
        <v>230436</v>
      </c>
      <c r="K1387" s="55" t="s">
        <v>1400</v>
      </c>
      <c r="L1387" s="55" t="str">
        <f>VLOOKUP(C1387,'[35]Trips&amp;Operators'!$C$1:$E$9999,3,FALSE)</f>
        <v>STARKS</v>
      </c>
      <c r="M1387" s="56" t="s">
        <v>1401</v>
      </c>
      <c r="N1387" s="55"/>
      <c r="O1387" s="59" t="str">
        <f t="shared" si="21"/>
        <v>KEEP</v>
      </c>
    </row>
    <row r="1388" spans="1:15" x14ac:dyDescent="0.25">
      <c r="A1388" s="53">
        <v>42516.462106481478</v>
      </c>
      <c r="B1388" s="54" t="s">
        <v>1480</v>
      </c>
      <c r="C1388" s="54" t="s">
        <v>2515</v>
      </c>
      <c r="D1388" s="54" t="s">
        <v>1390</v>
      </c>
      <c r="E1388" s="54" t="s">
        <v>1405</v>
      </c>
      <c r="F1388" s="54">
        <v>300</v>
      </c>
      <c r="G1388" s="54">
        <v>216</v>
      </c>
      <c r="H1388" s="54">
        <v>19557</v>
      </c>
      <c r="I1388" s="54" t="s">
        <v>1392</v>
      </c>
      <c r="J1388" s="54">
        <v>20338</v>
      </c>
      <c r="K1388" s="55" t="s">
        <v>1400</v>
      </c>
      <c r="L1388" s="55" t="str">
        <f>VLOOKUP(C1388,'[35]Trips&amp;Operators'!$C$1:$E$9999,3,FALSE)</f>
        <v>MALAVE</v>
      </c>
      <c r="M1388" s="56" t="s">
        <v>1401</v>
      </c>
      <c r="N1388" s="55"/>
      <c r="O1388" s="59" t="str">
        <f t="shared" si="21"/>
        <v>KEEP</v>
      </c>
    </row>
    <row r="1389" spans="1:15" x14ac:dyDescent="0.25">
      <c r="A1389" s="53">
        <v>42516.463078703702</v>
      </c>
      <c r="B1389" s="54" t="s">
        <v>1480</v>
      </c>
      <c r="C1389" s="54" t="s">
        <v>2515</v>
      </c>
      <c r="D1389" s="54" t="s">
        <v>1390</v>
      </c>
      <c r="E1389" s="54" t="s">
        <v>1405</v>
      </c>
      <c r="F1389" s="54">
        <v>200</v>
      </c>
      <c r="G1389" s="54">
        <v>478</v>
      </c>
      <c r="H1389" s="54">
        <v>23729</v>
      </c>
      <c r="I1389" s="54" t="s">
        <v>1392</v>
      </c>
      <c r="J1389" s="54">
        <v>27333</v>
      </c>
      <c r="K1389" s="55" t="s">
        <v>1400</v>
      </c>
      <c r="L1389" s="55" t="str">
        <f>VLOOKUP(C1389,'[35]Trips&amp;Operators'!$C$1:$E$9999,3,FALSE)</f>
        <v>MALAVE</v>
      </c>
      <c r="M1389" s="56" t="s">
        <v>1401</v>
      </c>
      <c r="N1389" s="55"/>
      <c r="O1389" s="59" t="str">
        <f t="shared" si="21"/>
        <v>KEEP</v>
      </c>
    </row>
    <row r="1390" spans="1:15" x14ac:dyDescent="0.25">
      <c r="A1390" s="53">
        <v>42516.504803240743</v>
      </c>
      <c r="B1390" s="54" t="s">
        <v>1476</v>
      </c>
      <c r="C1390" s="54" t="s">
        <v>2516</v>
      </c>
      <c r="D1390" s="54" t="s">
        <v>1407</v>
      </c>
      <c r="E1390" s="54" t="s">
        <v>1405</v>
      </c>
      <c r="F1390" s="54">
        <v>600</v>
      </c>
      <c r="G1390" s="54">
        <v>652</v>
      </c>
      <c r="H1390" s="54">
        <v>184244</v>
      </c>
      <c r="I1390" s="54" t="s">
        <v>1392</v>
      </c>
      <c r="J1390" s="54">
        <v>190834</v>
      </c>
      <c r="K1390" s="55" t="s">
        <v>1393</v>
      </c>
      <c r="L1390" s="55" t="str">
        <f>VLOOKUP(C1390,'[35]Trips&amp;Operators'!$C$1:$E$9999,3,FALSE)</f>
        <v>MALAVE</v>
      </c>
      <c r="M1390" s="56" t="s">
        <v>1401</v>
      </c>
      <c r="N1390" s="55"/>
      <c r="O1390" s="59" t="str">
        <f t="shared" si="21"/>
        <v>KEEP</v>
      </c>
    </row>
    <row r="1391" spans="1:15" x14ac:dyDescent="0.25">
      <c r="A1391" s="53">
        <v>42516.620138888888</v>
      </c>
      <c r="B1391" s="54" t="s">
        <v>1411</v>
      </c>
      <c r="C1391" s="54" t="s">
        <v>2517</v>
      </c>
      <c r="D1391" s="54" t="s">
        <v>1390</v>
      </c>
      <c r="E1391" s="54" t="s">
        <v>1405</v>
      </c>
      <c r="F1391" s="54">
        <v>200</v>
      </c>
      <c r="G1391" s="54">
        <v>185</v>
      </c>
      <c r="H1391" s="54">
        <v>30675</v>
      </c>
      <c r="I1391" s="54" t="s">
        <v>1392</v>
      </c>
      <c r="J1391" s="54">
        <v>30562</v>
      </c>
      <c r="K1391" s="55" t="s">
        <v>1393</v>
      </c>
      <c r="L1391" s="55" t="str">
        <f>VLOOKUP(C1391,'[35]Trips&amp;Operators'!$C$1:$E$9999,3,FALSE)</f>
        <v>STRICKLAND</v>
      </c>
      <c r="M1391" s="56" t="s">
        <v>1401</v>
      </c>
      <c r="N1391" s="55"/>
      <c r="O1391" s="59" t="str">
        <f t="shared" si="21"/>
        <v>KEEP</v>
      </c>
    </row>
    <row r="1392" spans="1:15" x14ac:dyDescent="0.25">
      <c r="A1392" s="53">
        <v>42516.649201388886</v>
      </c>
      <c r="B1392" s="54" t="s">
        <v>1413</v>
      </c>
      <c r="C1392" s="54" t="s">
        <v>2518</v>
      </c>
      <c r="D1392" s="54" t="s">
        <v>1390</v>
      </c>
      <c r="E1392" s="54" t="s">
        <v>1405</v>
      </c>
      <c r="F1392" s="54">
        <v>200</v>
      </c>
      <c r="G1392" s="54">
        <v>145</v>
      </c>
      <c r="H1392" s="54">
        <v>30870</v>
      </c>
      <c r="I1392" s="54" t="s">
        <v>1392</v>
      </c>
      <c r="J1392" s="54">
        <v>30562</v>
      </c>
      <c r="K1392" s="55" t="s">
        <v>1393</v>
      </c>
      <c r="L1392" s="55" t="str">
        <f>VLOOKUP(C1392,'[35]Trips&amp;Operators'!$C$1:$E$9999,3,FALSE)</f>
        <v>HAUSER</v>
      </c>
      <c r="M1392" s="56" t="s">
        <v>1401</v>
      </c>
      <c r="N1392" s="55"/>
      <c r="O1392" s="59" t="str">
        <f t="shared" si="21"/>
        <v>KEEP</v>
      </c>
    </row>
    <row r="1393" spans="1:15" x14ac:dyDescent="0.25">
      <c r="A1393" s="53">
        <v>42516.665706018517</v>
      </c>
      <c r="B1393" s="54" t="s">
        <v>1411</v>
      </c>
      <c r="C1393" s="54" t="s">
        <v>2509</v>
      </c>
      <c r="D1393" s="54" t="s">
        <v>1390</v>
      </c>
      <c r="E1393" s="54" t="s">
        <v>1405</v>
      </c>
      <c r="F1393" s="54">
        <v>150</v>
      </c>
      <c r="G1393" s="54">
        <v>172</v>
      </c>
      <c r="H1393" s="54">
        <v>229270</v>
      </c>
      <c r="I1393" s="54" t="s">
        <v>1392</v>
      </c>
      <c r="J1393" s="54">
        <v>229055</v>
      </c>
      <c r="K1393" s="55" t="s">
        <v>1393</v>
      </c>
      <c r="L1393" s="55" t="str">
        <f>VLOOKUP(C1393,'[35]Trips&amp;Operators'!$C$1:$E$9999,3,FALSE)</f>
        <v>STRICKLAND</v>
      </c>
      <c r="M1393" s="56" t="s">
        <v>1401</v>
      </c>
      <c r="N1393" s="55"/>
      <c r="O1393" s="59" t="str">
        <f t="shared" si="21"/>
        <v>KEEP</v>
      </c>
    </row>
    <row r="1394" spans="1:15" x14ac:dyDescent="0.25">
      <c r="A1394" s="53">
        <v>42516.675810185188</v>
      </c>
      <c r="B1394" s="54" t="s">
        <v>1498</v>
      </c>
      <c r="C1394" s="54" t="s">
        <v>2519</v>
      </c>
      <c r="D1394" s="54" t="s">
        <v>1390</v>
      </c>
      <c r="E1394" s="54" t="s">
        <v>1405</v>
      </c>
      <c r="F1394" s="54">
        <v>200</v>
      </c>
      <c r="G1394" s="54">
        <v>192</v>
      </c>
      <c r="H1394" s="54">
        <v>30582</v>
      </c>
      <c r="I1394" s="54" t="s">
        <v>1392</v>
      </c>
      <c r="J1394" s="54">
        <v>30562</v>
      </c>
      <c r="K1394" s="55" t="s">
        <v>1393</v>
      </c>
      <c r="L1394" s="55" t="str">
        <f>VLOOKUP(C1394,'[35]Trips&amp;Operators'!$C$1:$E$9999,3,FALSE)</f>
        <v>SPECTOR</v>
      </c>
      <c r="M1394" s="56" t="s">
        <v>1401</v>
      </c>
      <c r="N1394" s="55"/>
      <c r="O1394" s="59" t="str">
        <f t="shared" si="21"/>
        <v>KEEP</v>
      </c>
    </row>
    <row r="1395" spans="1:15" x14ac:dyDescent="0.25">
      <c r="A1395" s="53">
        <v>42516.683032407411</v>
      </c>
      <c r="B1395" s="54" t="s">
        <v>1480</v>
      </c>
      <c r="C1395" s="54" t="s">
        <v>2520</v>
      </c>
      <c r="D1395" s="54" t="s">
        <v>1390</v>
      </c>
      <c r="E1395" s="54" t="s">
        <v>1405</v>
      </c>
      <c r="F1395" s="54">
        <v>450</v>
      </c>
      <c r="G1395" s="54">
        <v>436</v>
      </c>
      <c r="H1395" s="54">
        <v>10450</v>
      </c>
      <c r="I1395" s="54" t="s">
        <v>1392</v>
      </c>
      <c r="J1395" s="54">
        <v>11201</v>
      </c>
      <c r="K1395" s="55" t="s">
        <v>1400</v>
      </c>
      <c r="L1395" s="55" t="str">
        <f>VLOOKUP(C1395,'[35]Trips&amp;Operators'!$C$1:$E$9999,3,FALSE)</f>
        <v>BARTLETT</v>
      </c>
      <c r="M1395" s="56" t="s">
        <v>1401</v>
      </c>
      <c r="N1395" s="55"/>
      <c r="O1395" s="59" t="str">
        <f t="shared" si="21"/>
        <v>KEEP</v>
      </c>
    </row>
    <row r="1396" spans="1:15" x14ac:dyDescent="0.25">
      <c r="A1396" s="53">
        <v>42516.689687500002</v>
      </c>
      <c r="B1396" s="54" t="s">
        <v>1411</v>
      </c>
      <c r="C1396" s="54" t="s">
        <v>2509</v>
      </c>
      <c r="D1396" s="54" t="s">
        <v>1390</v>
      </c>
      <c r="E1396" s="54" t="s">
        <v>1405</v>
      </c>
      <c r="F1396" s="54">
        <v>200</v>
      </c>
      <c r="G1396" s="54">
        <v>157</v>
      </c>
      <c r="H1396" s="54">
        <v>30851</v>
      </c>
      <c r="I1396" s="54" t="s">
        <v>1392</v>
      </c>
      <c r="J1396" s="54">
        <v>30562</v>
      </c>
      <c r="K1396" s="55" t="s">
        <v>1393</v>
      </c>
      <c r="L1396" s="55" t="str">
        <f>VLOOKUP(C1396,'[35]Trips&amp;Operators'!$C$1:$E$9999,3,FALSE)</f>
        <v>STRICKLAND</v>
      </c>
      <c r="M1396" s="56" t="s">
        <v>1401</v>
      </c>
      <c r="N1396" s="55"/>
      <c r="O1396" s="59" t="str">
        <f t="shared" si="21"/>
        <v>KEEP</v>
      </c>
    </row>
    <row r="1397" spans="1:15" x14ac:dyDescent="0.25">
      <c r="A1397" s="53">
        <v>42516.729363425926</v>
      </c>
      <c r="B1397" s="54" t="s">
        <v>1448</v>
      </c>
      <c r="C1397" s="54" t="s">
        <v>2521</v>
      </c>
      <c r="D1397" s="54" t="s">
        <v>1390</v>
      </c>
      <c r="E1397" s="54" t="s">
        <v>1405</v>
      </c>
      <c r="F1397" s="54">
        <v>200</v>
      </c>
      <c r="G1397" s="54">
        <v>172</v>
      </c>
      <c r="H1397" s="54">
        <v>30810</v>
      </c>
      <c r="I1397" s="54" t="s">
        <v>1392</v>
      </c>
      <c r="J1397" s="54">
        <v>30562</v>
      </c>
      <c r="K1397" s="55" t="s">
        <v>1393</v>
      </c>
      <c r="L1397" s="55" t="str">
        <f>VLOOKUP(C1397,'[35]Trips&amp;Operators'!$C$1:$E$9999,3,FALSE)</f>
        <v>STEWART</v>
      </c>
      <c r="M1397" s="56" t="s">
        <v>1401</v>
      </c>
      <c r="N1397" s="55"/>
      <c r="O1397" s="59" t="str">
        <f t="shared" si="21"/>
        <v>KEEP</v>
      </c>
    </row>
    <row r="1398" spans="1:15" x14ac:dyDescent="0.25">
      <c r="A1398" s="53">
        <v>42516.75953703704</v>
      </c>
      <c r="B1398" s="54" t="s">
        <v>1511</v>
      </c>
      <c r="C1398" s="54" t="s">
        <v>2522</v>
      </c>
      <c r="D1398" s="54" t="s">
        <v>1390</v>
      </c>
      <c r="E1398" s="54" t="s">
        <v>1405</v>
      </c>
      <c r="F1398" s="54">
        <v>400</v>
      </c>
      <c r="G1398" s="54">
        <v>502</v>
      </c>
      <c r="H1398" s="54">
        <v>121177</v>
      </c>
      <c r="I1398" s="54" t="s">
        <v>1392</v>
      </c>
      <c r="J1398" s="54">
        <v>119716</v>
      </c>
      <c r="K1398" s="55" t="s">
        <v>1393</v>
      </c>
      <c r="L1398" s="55" t="str">
        <f>VLOOKUP(C1398,'[35]Trips&amp;Operators'!$C$1:$E$9999,3,FALSE)</f>
        <v>STORY</v>
      </c>
      <c r="M1398" s="56" t="s">
        <v>1401</v>
      </c>
      <c r="N1398" s="55"/>
      <c r="O1398" s="59" t="str">
        <f t="shared" si="21"/>
        <v>KEEP</v>
      </c>
    </row>
    <row r="1399" spans="1:15" x14ac:dyDescent="0.25">
      <c r="A1399" s="53">
        <v>42516.759606481479</v>
      </c>
      <c r="B1399" s="54" t="s">
        <v>1548</v>
      </c>
      <c r="C1399" s="54" t="s">
        <v>2523</v>
      </c>
      <c r="D1399" s="54" t="s">
        <v>1407</v>
      </c>
      <c r="E1399" s="54" t="s">
        <v>1405</v>
      </c>
      <c r="F1399" s="54">
        <v>350</v>
      </c>
      <c r="G1399" s="54">
        <v>400</v>
      </c>
      <c r="H1399" s="54">
        <v>224785</v>
      </c>
      <c r="I1399" s="54" t="s">
        <v>1392</v>
      </c>
      <c r="J1399" s="54">
        <v>232107</v>
      </c>
      <c r="K1399" s="55" t="s">
        <v>1393</v>
      </c>
      <c r="L1399" s="55" t="str">
        <f>VLOOKUP(C1399,'[35]Trips&amp;Operators'!$C$1:$E$9999,3,FALSE)</f>
        <v>YORK</v>
      </c>
      <c r="M1399" s="56" t="s">
        <v>1401</v>
      </c>
      <c r="N1399" s="55"/>
      <c r="O1399" s="59" t="str">
        <f t="shared" si="21"/>
        <v>KEEP</v>
      </c>
    </row>
    <row r="1400" spans="1:15" x14ac:dyDescent="0.25">
      <c r="A1400" s="53">
        <v>42516.763935185183</v>
      </c>
      <c r="B1400" s="54" t="s">
        <v>1548</v>
      </c>
      <c r="C1400" s="54" t="s">
        <v>2523</v>
      </c>
      <c r="D1400" s="54" t="s">
        <v>1390</v>
      </c>
      <c r="E1400" s="54" t="s">
        <v>1405</v>
      </c>
      <c r="F1400" s="54">
        <v>450</v>
      </c>
      <c r="G1400" s="54">
        <v>445</v>
      </c>
      <c r="H1400" s="54">
        <v>191972</v>
      </c>
      <c r="I1400" s="54" t="s">
        <v>1392</v>
      </c>
      <c r="J1400" s="54">
        <v>191108</v>
      </c>
      <c r="K1400" s="55" t="s">
        <v>1393</v>
      </c>
      <c r="L1400" s="55" t="str">
        <f>VLOOKUP(C1400,'[35]Trips&amp;Operators'!$C$1:$E$9999,3,FALSE)</f>
        <v>YORK</v>
      </c>
      <c r="M1400" s="56" t="s">
        <v>1401</v>
      </c>
      <c r="N1400" s="55"/>
      <c r="O1400" s="59" t="str">
        <f t="shared" si="21"/>
        <v>KEEP</v>
      </c>
    </row>
    <row r="1401" spans="1:15" x14ac:dyDescent="0.25">
      <c r="A1401" s="53">
        <v>42516.935787037037</v>
      </c>
      <c r="B1401" s="54" t="s">
        <v>1548</v>
      </c>
      <c r="C1401" s="54" t="s">
        <v>2510</v>
      </c>
      <c r="D1401" s="54" t="s">
        <v>1390</v>
      </c>
      <c r="E1401" s="54" t="s">
        <v>1405</v>
      </c>
      <c r="F1401" s="54">
        <v>200</v>
      </c>
      <c r="G1401" s="54">
        <v>268</v>
      </c>
      <c r="H1401" s="54">
        <v>36366</v>
      </c>
      <c r="I1401" s="54" t="s">
        <v>1392</v>
      </c>
      <c r="J1401" s="54">
        <v>30562</v>
      </c>
      <c r="K1401" s="55" t="s">
        <v>1393</v>
      </c>
      <c r="L1401" s="55" t="str">
        <f>VLOOKUP(C1401,'[35]Trips&amp;Operators'!$C$1:$E$9999,3,FALSE)</f>
        <v>YORK</v>
      </c>
      <c r="M1401" s="56" t="s">
        <v>1401</v>
      </c>
      <c r="N1401" s="55"/>
      <c r="O1401" s="59" t="str">
        <f t="shared" si="21"/>
        <v>KEEP</v>
      </c>
    </row>
    <row r="1402" spans="1:15" x14ac:dyDescent="0.25">
      <c r="A1402" s="53">
        <v>42516.29991898148</v>
      </c>
      <c r="B1402" s="54" t="s">
        <v>1476</v>
      </c>
      <c r="C1402" s="54" t="s">
        <v>2524</v>
      </c>
      <c r="D1402" s="54" t="s">
        <v>1390</v>
      </c>
      <c r="E1402" s="54" t="s">
        <v>1422</v>
      </c>
      <c r="F1402" s="54">
        <v>0</v>
      </c>
      <c r="G1402" s="54">
        <v>102</v>
      </c>
      <c r="H1402" s="54">
        <v>37037</v>
      </c>
      <c r="I1402" s="54" t="s">
        <v>1423</v>
      </c>
      <c r="J1402" s="54">
        <v>36657</v>
      </c>
      <c r="K1402" s="55" t="s">
        <v>1393</v>
      </c>
      <c r="L1402" s="55" t="str">
        <f>VLOOKUP(C1402,'[35]Trips&amp;Operators'!$C$1:$E$9999,3,FALSE)</f>
        <v>STARKS</v>
      </c>
      <c r="M1402" s="56" t="s">
        <v>1401</v>
      </c>
      <c r="N1402" s="55" t="s">
        <v>2525</v>
      </c>
      <c r="O1402" s="59" t="str">
        <f t="shared" si="21"/>
        <v>KEEP</v>
      </c>
    </row>
    <row r="1403" spans="1:15" x14ac:dyDescent="0.25">
      <c r="A1403" s="53">
        <v>42516.381793981483</v>
      </c>
      <c r="B1403" s="54" t="s">
        <v>1411</v>
      </c>
      <c r="C1403" s="54" t="s">
        <v>2526</v>
      </c>
      <c r="D1403" s="54" t="s">
        <v>1390</v>
      </c>
      <c r="E1403" s="54" t="s">
        <v>1422</v>
      </c>
      <c r="F1403" s="54">
        <v>0</v>
      </c>
      <c r="G1403" s="54">
        <v>746</v>
      </c>
      <c r="H1403" s="54">
        <v>136911</v>
      </c>
      <c r="I1403" s="54" t="s">
        <v>1423</v>
      </c>
      <c r="J1403" s="54">
        <v>133166</v>
      </c>
      <c r="K1403" s="55" t="s">
        <v>1393</v>
      </c>
      <c r="L1403" s="55" t="str">
        <f>VLOOKUP(C1403,'[35]Trips&amp;Operators'!$C$1:$E$9999,3,FALSE)</f>
        <v>SANTIZO</v>
      </c>
      <c r="M1403" s="56" t="s">
        <v>1394</v>
      </c>
      <c r="N1403" s="55" t="s">
        <v>183</v>
      </c>
      <c r="O1403" s="59" t="str">
        <f t="shared" si="21"/>
        <v>KEEP</v>
      </c>
    </row>
    <row r="1404" spans="1:15" x14ac:dyDescent="0.25">
      <c r="A1404" s="53">
        <v>42516.474953703706</v>
      </c>
      <c r="B1404" s="54" t="s">
        <v>1548</v>
      </c>
      <c r="C1404" s="54" t="s">
        <v>2527</v>
      </c>
      <c r="D1404" s="54" t="s">
        <v>1390</v>
      </c>
      <c r="E1404" s="54" t="s">
        <v>1422</v>
      </c>
      <c r="F1404" s="54">
        <v>0</v>
      </c>
      <c r="G1404" s="54">
        <v>481</v>
      </c>
      <c r="H1404" s="54">
        <v>129903</v>
      </c>
      <c r="I1404" s="54" t="s">
        <v>1423</v>
      </c>
      <c r="J1404" s="54">
        <v>127587</v>
      </c>
      <c r="K1404" s="55" t="s">
        <v>1393</v>
      </c>
      <c r="L1404" s="55" t="str">
        <f>VLOOKUP(C1404,'[35]Trips&amp;Operators'!$C$1:$E$9999,3,FALSE)</f>
        <v>ROCHA</v>
      </c>
      <c r="M1404" s="56" t="s">
        <v>1401</v>
      </c>
      <c r="N1404" s="55" t="s">
        <v>2528</v>
      </c>
      <c r="O1404" s="59" t="str">
        <f t="shared" si="21"/>
        <v>KEEP</v>
      </c>
    </row>
    <row r="1405" spans="1:15" x14ac:dyDescent="0.25">
      <c r="A1405" s="53">
        <v>42516.515497685185</v>
      </c>
      <c r="B1405" s="54" t="s">
        <v>1476</v>
      </c>
      <c r="C1405" s="54" t="s">
        <v>2516</v>
      </c>
      <c r="D1405" s="54" t="s">
        <v>1390</v>
      </c>
      <c r="E1405" s="54" t="s">
        <v>2125</v>
      </c>
      <c r="F1405" s="54">
        <v>300</v>
      </c>
      <c r="G1405" s="54">
        <v>790</v>
      </c>
      <c r="H1405" s="54">
        <v>71219</v>
      </c>
      <c r="I1405" s="54" t="s">
        <v>1399</v>
      </c>
      <c r="J1405" s="54">
        <v>65000</v>
      </c>
      <c r="K1405" s="55" t="s">
        <v>1393</v>
      </c>
      <c r="L1405" s="55" t="str">
        <f>VLOOKUP(C1405,'[35]Trips&amp;Operators'!$C$1:$E$9999,3,FALSE)</f>
        <v>MALAVE</v>
      </c>
      <c r="M1405" s="56" t="s">
        <v>1401</v>
      </c>
      <c r="N1405" s="55"/>
      <c r="O1405" s="59" t="str">
        <f t="shared" si="21"/>
        <v>KEEP</v>
      </c>
    </row>
    <row r="1406" spans="1:15" x14ac:dyDescent="0.25">
      <c r="A1406" s="53">
        <v>42516.265127314815</v>
      </c>
      <c r="B1406" s="54" t="s">
        <v>1480</v>
      </c>
      <c r="C1406" s="54" t="s">
        <v>2529</v>
      </c>
      <c r="D1406" s="54" t="s">
        <v>1390</v>
      </c>
      <c r="E1406" s="54" t="s">
        <v>1438</v>
      </c>
      <c r="F1406" s="54">
        <v>0</v>
      </c>
      <c r="G1406" s="54">
        <v>27</v>
      </c>
      <c r="H1406" s="54">
        <v>233344</v>
      </c>
      <c r="I1406" s="54" t="s">
        <v>1439</v>
      </c>
      <c r="J1406" s="54">
        <v>233491</v>
      </c>
      <c r="K1406" s="55" t="s">
        <v>1400</v>
      </c>
      <c r="L1406" s="55" t="str">
        <f>VLOOKUP(C1406,'[35]Trips&amp;Operators'!$C$1:$E$9999,3,FALSE)</f>
        <v>STARKS</v>
      </c>
      <c r="M1406" s="56" t="s">
        <v>1401</v>
      </c>
      <c r="N1406" s="55"/>
      <c r="O1406" s="59" t="str">
        <f t="shared" si="21"/>
        <v>KEEP</v>
      </c>
    </row>
    <row r="1407" spans="1:15" x14ac:dyDescent="0.25">
      <c r="A1407" s="53">
        <v>42516.284166666665</v>
      </c>
      <c r="B1407" s="54" t="s">
        <v>1453</v>
      </c>
      <c r="C1407" s="54" t="s">
        <v>2506</v>
      </c>
      <c r="D1407" s="54" t="s">
        <v>1390</v>
      </c>
      <c r="E1407" s="54" t="s">
        <v>1438</v>
      </c>
      <c r="F1407" s="54">
        <v>0</v>
      </c>
      <c r="G1407" s="54">
        <v>60</v>
      </c>
      <c r="H1407" s="54">
        <v>227</v>
      </c>
      <c r="I1407" s="54" t="s">
        <v>1439</v>
      </c>
      <c r="J1407" s="54">
        <v>1</v>
      </c>
      <c r="K1407" s="55" t="s">
        <v>1393</v>
      </c>
      <c r="L1407" s="55" t="str">
        <f>VLOOKUP(C1407,'[35]Trips&amp;Operators'!$C$1:$E$9999,3,FALSE)</f>
        <v>COOLAHAN</v>
      </c>
      <c r="M1407" s="56" t="s">
        <v>1401</v>
      </c>
      <c r="N1407" s="55"/>
      <c r="O1407" s="59" t="str">
        <f t="shared" si="21"/>
        <v>KEEP</v>
      </c>
    </row>
    <row r="1408" spans="1:15" x14ac:dyDescent="0.25">
      <c r="A1408" s="53">
        <v>42516.296261574076</v>
      </c>
      <c r="B1408" s="54" t="s">
        <v>1478</v>
      </c>
      <c r="C1408" s="54" t="s">
        <v>2511</v>
      </c>
      <c r="D1408" s="54" t="s">
        <v>1390</v>
      </c>
      <c r="E1408" s="54" t="s">
        <v>1438</v>
      </c>
      <c r="F1408" s="54">
        <v>0</v>
      </c>
      <c r="G1408" s="54">
        <v>7</v>
      </c>
      <c r="H1408" s="54">
        <v>233316</v>
      </c>
      <c r="I1408" s="54" t="s">
        <v>1439</v>
      </c>
      <c r="J1408" s="54">
        <v>233491</v>
      </c>
      <c r="K1408" s="55" t="s">
        <v>1400</v>
      </c>
      <c r="L1408" s="55" t="str">
        <f>VLOOKUP(C1408,'[35]Trips&amp;Operators'!$C$1:$E$9999,3,FALSE)</f>
        <v>NELSON</v>
      </c>
      <c r="M1408" s="56" t="s">
        <v>1401</v>
      </c>
      <c r="N1408" s="55"/>
      <c r="O1408" s="59" t="str">
        <f t="shared" si="21"/>
        <v>OMIT</v>
      </c>
    </row>
    <row r="1409" spans="1:15" x14ac:dyDescent="0.25">
      <c r="A1409" s="53">
        <v>42516.314699074072</v>
      </c>
      <c r="B1409" s="54" t="s">
        <v>1498</v>
      </c>
      <c r="C1409" s="54" t="s">
        <v>2530</v>
      </c>
      <c r="D1409" s="54" t="s">
        <v>1390</v>
      </c>
      <c r="E1409" s="54" t="s">
        <v>1438</v>
      </c>
      <c r="F1409" s="54">
        <v>0</v>
      </c>
      <c r="G1409" s="54">
        <v>73</v>
      </c>
      <c r="H1409" s="54">
        <v>271</v>
      </c>
      <c r="I1409" s="54" t="s">
        <v>1439</v>
      </c>
      <c r="J1409" s="54">
        <v>1</v>
      </c>
      <c r="K1409" s="55" t="s">
        <v>1393</v>
      </c>
      <c r="L1409" s="55" t="str">
        <f>VLOOKUP(C1409,'[35]Trips&amp;Operators'!$C$1:$E$9999,3,FALSE)</f>
        <v>LEDERHAUSE</v>
      </c>
      <c r="M1409" s="56" t="s">
        <v>1401</v>
      </c>
      <c r="N1409" s="55"/>
      <c r="O1409" s="59" t="str">
        <f t="shared" si="21"/>
        <v>KEEP</v>
      </c>
    </row>
    <row r="1410" spans="1:15" x14ac:dyDescent="0.25">
      <c r="A1410" s="53">
        <v>42516.366527777776</v>
      </c>
      <c r="B1410" s="54" t="s">
        <v>1448</v>
      </c>
      <c r="C1410" s="54" t="s">
        <v>2531</v>
      </c>
      <c r="D1410" s="54" t="s">
        <v>1390</v>
      </c>
      <c r="E1410" s="54" t="s">
        <v>1438</v>
      </c>
      <c r="F1410" s="54">
        <v>0</v>
      </c>
      <c r="G1410" s="54">
        <v>4</v>
      </c>
      <c r="H1410" s="54">
        <v>103</v>
      </c>
      <c r="I1410" s="54" t="s">
        <v>1439</v>
      </c>
      <c r="J1410" s="54">
        <v>1</v>
      </c>
      <c r="K1410" s="55" t="s">
        <v>1393</v>
      </c>
      <c r="L1410" s="55" t="str">
        <f>VLOOKUP(C1410,'[35]Trips&amp;Operators'!$C$1:$E$9999,3,FALSE)</f>
        <v>MALAVE</v>
      </c>
      <c r="M1410" s="56" t="s">
        <v>1401</v>
      </c>
      <c r="N1410" s="55"/>
      <c r="O1410" s="59" t="str">
        <f t="shared" si="21"/>
        <v>OMIT</v>
      </c>
    </row>
    <row r="1411" spans="1:15" x14ac:dyDescent="0.25">
      <c r="A1411" s="53">
        <v>42516.399421296293</v>
      </c>
      <c r="B1411" s="54" t="s">
        <v>1420</v>
      </c>
      <c r="C1411" s="54" t="s">
        <v>2532</v>
      </c>
      <c r="D1411" s="54" t="s">
        <v>1390</v>
      </c>
      <c r="E1411" s="54" t="s">
        <v>1438</v>
      </c>
      <c r="F1411" s="54">
        <v>0</v>
      </c>
      <c r="G1411" s="54">
        <v>4</v>
      </c>
      <c r="H1411" s="54">
        <v>233326</v>
      </c>
      <c r="I1411" s="54" t="s">
        <v>1439</v>
      </c>
      <c r="J1411" s="54">
        <v>233491</v>
      </c>
      <c r="K1411" s="55" t="s">
        <v>1400</v>
      </c>
      <c r="L1411" s="55" t="str">
        <f>VLOOKUP(C1411,'[35]Trips&amp;Operators'!$C$1:$E$9999,3,FALSE)</f>
        <v>MALAVE</v>
      </c>
      <c r="M1411" s="56" t="s">
        <v>1401</v>
      </c>
      <c r="N1411" s="55"/>
      <c r="O1411" s="59" t="str">
        <f t="shared" ref="O1411:O1474" si="22">IF(AND(E1411="TRACK WARRANT AUTHORITY",G1411&lt;10),"OMIT","KEEP")</f>
        <v>OMIT</v>
      </c>
    </row>
    <row r="1412" spans="1:15" x14ac:dyDescent="0.25">
      <c r="A1412" s="53">
        <v>42516.411990740744</v>
      </c>
      <c r="B1412" s="54" t="s">
        <v>1480</v>
      </c>
      <c r="C1412" s="54" t="s">
        <v>2514</v>
      </c>
      <c r="D1412" s="54" t="s">
        <v>1390</v>
      </c>
      <c r="E1412" s="54" t="s">
        <v>1438</v>
      </c>
      <c r="F1412" s="54">
        <v>0</v>
      </c>
      <c r="G1412" s="54">
        <v>29</v>
      </c>
      <c r="H1412" s="54">
        <v>233340</v>
      </c>
      <c r="I1412" s="54" t="s">
        <v>1439</v>
      </c>
      <c r="J1412" s="54">
        <v>233491</v>
      </c>
      <c r="K1412" s="55" t="s">
        <v>1400</v>
      </c>
      <c r="L1412" s="55" t="str">
        <f>VLOOKUP(C1412,'[35]Trips&amp;Operators'!$C$1:$E$9999,3,FALSE)</f>
        <v>STARKS</v>
      </c>
      <c r="M1412" s="56" t="s">
        <v>1401</v>
      </c>
      <c r="N1412" s="55"/>
      <c r="O1412" s="59" t="str">
        <f t="shared" si="22"/>
        <v>KEEP</v>
      </c>
    </row>
    <row r="1413" spans="1:15" x14ac:dyDescent="0.25">
      <c r="A1413" s="53">
        <v>42516.439849537041</v>
      </c>
      <c r="B1413" s="54" t="s">
        <v>1448</v>
      </c>
      <c r="C1413" s="54" t="s">
        <v>2533</v>
      </c>
      <c r="D1413" s="54" t="s">
        <v>1390</v>
      </c>
      <c r="E1413" s="54" t="s">
        <v>1438</v>
      </c>
      <c r="F1413" s="54">
        <v>0</v>
      </c>
      <c r="G1413" s="54">
        <v>5</v>
      </c>
      <c r="H1413" s="54">
        <v>123</v>
      </c>
      <c r="I1413" s="54" t="s">
        <v>1439</v>
      </c>
      <c r="J1413" s="54">
        <v>1</v>
      </c>
      <c r="K1413" s="55" t="s">
        <v>1393</v>
      </c>
      <c r="L1413" s="55" t="str">
        <f>VLOOKUP(C1413,'[35]Trips&amp;Operators'!$C$1:$E$9999,3,FALSE)</f>
        <v>MALAVE</v>
      </c>
      <c r="M1413" s="56" t="s">
        <v>1401</v>
      </c>
      <c r="N1413" s="55"/>
      <c r="O1413" s="59" t="str">
        <f t="shared" si="22"/>
        <v>OMIT</v>
      </c>
    </row>
    <row r="1414" spans="1:15" x14ac:dyDescent="0.25">
      <c r="A1414" s="53">
        <v>42516.451643518521</v>
      </c>
      <c r="B1414" s="54" t="s">
        <v>1552</v>
      </c>
      <c r="C1414" s="54" t="s">
        <v>2534</v>
      </c>
      <c r="D1414" s="54" t="s">
        <v>1390</v>
      </c>
      <c r="E1414" s="54" t="s">
        <v>1438</v>
      </c>
      <c r="F1414" s="54">
        <v>0</v>
      </c>
      <c r="G1414" s="54">
        <v>8</v>
      </c>
      <c r="H1414" s="54">
        <v>233332</v>
      </c>
      <c r="I1414" s="54" t="s">
        <v>1439</v>
      </c>
      <c r="J1414" s="54">
        <v>233491</v>
      </c>
      <c r="K1414" s="55" t="s">
        <v>1400</v>
      </c>
      <c r="L1414" s="55" t="str">
        <f>VLOOKUP(C1414,'[35]Trips&amp;Operators'!$C$1:$E$9999,3,FALSE)</f>
        <v>ROCHA</v>
      </c>
      <c r="M1414" s="56" t="s">
        <v>1401</v>
      </c>
      <c r="N1414" s="55"/>
      <c r="O1414" s="59" t="str">
        <f t="shared" si="22"/>
        <v>OMIT</v>
      </c>
    </row>
    <row r="1415" spans="1:15" x14ac:dyDescent="0.25">
      <c r="A1415" s="53">
        <v>42516.452048611114</v>
      </c>
      <c r="B1415" s="54" t="s">
        <v>1476</v>
      </c>
      <c r="C1415" s="54" t="s">
        <v>2535</v>
      </c>
      <c r="D1415" s="54" t="s">
        <v>1390</v>
      </c>
      <c r="E1415" s="54" t="s">
        <v>1438</v>
      </c>
      <c r="F1415" s="54">
        <v>0</v>
      </c>
      <c r="G1415" s="54">
        <v>8</v>
      </c>
      <c r="H1415" s="54">
        <v>196</v>
      </c>
      <c r="I1415" s="54" t="s">
        <v>1439</v>
      </c>
      <c r="J1415" s="54">
        <v>1</v>
      </c>
      <c r="K1415" s="55" t="s">
        <v>1393</v>
      </c>
      <c r="L1415" s="55" t="str">
        <f>VLOOKUP(C1415,'[35]Trips&amp;Operators'!$C$1:$E$9999,3,FALSE)</f>
        <v>STARKS</v>
      </c>
      <c r="M1415" s="56" t="s">
        <v>1401</v>
      </c>
      <c r="N1415" s="55"/>
      <c r="O1415" s="59" t="str">
        <f t="shared" si="22"/>
        <v>OMIT</v>
      </c>
    </row>
    <row r="1416" spans="1:15" x14ac:dyDescent="0.25">
      <c r="A1416" s="53">
        <v>42516.483113425929</v>
      </c>
      <c r="B1416" s="54" t="s">
        <v>1480</v>
      </c>
      <c r="C1416" s="54" t="s">
        <v>2515</v>
      </c>
      <c r="D1416" s="54" t="s">
        <v>1390</v>
      </c>
      <c r="E1416" s="54" t="s">
        <v>1438</v>
      </c>
      <c r="F1416" s="54">
        <v>0</v>
      </c>
      <c r="G1416" s="54">
        <v>8</v>
      </c>
      <c r="H1416" s="54">
        <v>233336</v>
      </c>
      <c r="I1416" s="54" t="s">
        <v>1439</v>
      </c>
      <c r="J1416" s="54">
        <v>233491</v>
      </c>
      <c r="K1416" s="55" t="s">
        <v>1400</v>
      </c>
      <c r="L1416" s="55" t="str">
        <f>VLOOKUP(C1416,'[35]Trips&amp;Operators'!$C$1:$E$9999,3,FALSE)</f>
        <v>MALAVE</v>
      </c>
      <c r="M1416" s="56" t="s">
        <v>1401</v>
      </c>
      <c r="N1416" s="55"/>
      <c r="O1416" s="59" t="str">
        <f t="shared" si="22"/>
        <v>OMIT</v>
      </c>
    </row>
    <row r="1417" spans="1:15" x14ac:dyDescent="0.25">
      <c r="A1417" s="53">
        <v>42516.51421296296</v>
      </c>
      <c r="B1417" s="54" t="s">
        <v>1541</v>
      </c>
      <c r="C1417" s="54" t="s">
        <v>2536</v>
      </c>
      <c r="D1417" s="54" t="s">
        <v>1390</v>
      </c>
      <c r="E1417" s="54" t="s">
        <v>1438</v>
      </c>
      <c r="F1417" s="54">
        <v>0</v>
      </c>
      <c r="G1417" s="54">
        <v>7</v>
      </c>
      <c r="H1417" s="54">
        <v>233342</v>
      </c>
      <c r="I1417" s="54" t="s">
        <v>1439</v>
      </c>
      <c r="J1417" s="54">
        <v>233491</v>
      </c>
      <c r="K1417" s="55" t="s">
        <v>1400</v>
      </c>
      <c r="L1417" s="55" t="str">
        <f>VLOOKUP(C1417,'[35]Trips&amp;Operators'!$C$1:$E$9999,3,FALSE)</f>
        <v>BUTLER</v>
      </c>
      <c r="M1417" s="56" t="s">
        <v>1401</v>
      </c>
      <c r="N1417" s="55"/>
      <c r="O1417" s="59" t="str">
        <f t="shared" si="22"/>
        <v>OMIT</v>
      </c>
    </row>
    <row r="1418" spans="1:15" x14ac:dyDescent="0.25">
      <c r="A1418" s="53">
        <v>42516.524456018517</v>
      </c>
      <c r="B1418" s="54" t="s">
        <v>1552</v>
      </c>
      <c r="C1418" s="54" t="s">
        <v>2537</v>
      </c>
      <c r="D1418" s="54" t="s">
        <v>1390</v>
      </c>
      <c r="E1418" s="54" t="s">
        <v>1438</v>
      </c>
      <c r="F1418" s="54">
        <v>0</v>
      </c>
      <c r="G1418" s="54">
        <v>4</v>
      </c>
      <c r="H1418" s="54">
        <v>233336</v>
      </c>
      <c r="I1418" s="54" t="s">
        <v>1439</v>
      </c>
      <c r="J1418" s="54">
        <v>233491</v>
      </c>
      <c r="K1418" s="55" t="s">
        <v>1400</v>
      </c>
      <c r="L1418" s="55" t="str">
        <f>VLOOKUP(C1418,'[35]Trips&amp;Operators'!$C$1:$E$9999,3,FALSE)</f>
        <v>ROCHA</v>
      </c>
      <c r="M1418" s="56" t="s">
        <v>1401</v>
      </c>
      <c r="N1418" s="55"/>
      <c r="O1418" s="59" t="str">
        <f t="shared" si="22"/>
        <v>OMIT</v>
      </c>
    </row>
    <row r="1419" spans="1:15" x14ac:dyDescent="0.25">
      <c r="A1419" s="53">
        <v>42516.557881944442</v>
      </c>
      <c r="B1419" s="54" t="s">
        <v>1480</v>
      </c>
      <c r="C1419" s="54" t="s">
        <v>2538</v>
      </c>
      <c r="D1419" s="54" t="s">
        <v>1390</v>
      </c>
      <c r="E1419" s="54" t="s">
        <v>1438</v>
      </c>
      <c r="F1419" s="54">
        <v>0</v>
      </c>
      <c r="G1419" s="54">
        <v>53</v>
      </c>
      <c r="H1419" s="54">
        <v>233242</v>
      </c>
      <c r="I1419" s="54" t="s">
        <v>1439</v>
      </c>
      <c r="J1419" s="54">
        <v>233491</v>
      </c>
      <c r="K1419" s="55" t="s">
        <v>1400</v>
      </c>
      <c r="L1419" s="55" t="str">
        <f>VLOOKUP(C1419,'[35]Trips&amp;Operators'!$C$1:$E$9999,3,FALSE)</f>
        <v>BARTLETT</v>
      </c>
      <c r="M1419" s="56" t="s">
        <v>1401</v>
      </c>
      <c r="N1419" s="55"/>
      <c r="O1419" s="59" t="str">
        <f t="shared" si="22"/>
        <v>KEEP</v>
      </c>
    </row>
    <row r="1420" spans="1:15" x14ac:dyDescent="0.25">
      <c r="A1420" s="53">
        <v>42516.568391203706</v>
      </c>
      <c r="B1420" s="54" t="s">
        <v>1500</v>
      </c>
      <c r="C1420" s="54" t="s">
        <v>2539</v>
      </c>
      <c r="D1420" s="54" t="s">
        <v>1390</v>
      </c>
      <c r="E1420" s="54" t="s">
        <v>1438</v>
      </c>
      <c r="F1420" s="54">
        <v>0</v>
      </c>
      <c r="G1420" s="54">
        <v>5</v>
      </c>
      <c r="H1420" s="54">
        <v>233351</v>
      </c>
      <c r="I1420" s="54" t="s">
        <v>1439</v>
      </c>
      <c r="J1420" s="54">
        <v>233491</v>
      </c>
      <c r="K1420" s="55" t="s">
        <v>1400</v>
      </c>
      <c r="L1420" s="55" t="str">
        <f>VLOOKUP(C1420,'[35]Trips&amp;Operators'!$C$1:$E$9999,3,FALSE)</f>
        <v>SPECTOR</v>
      </c>
      <c r="M1420" s="56" t="s">
        <v>1401</v>
      </c>
      <c r="N1420" s="55"/>
      <c r="O1420" s="59" t="str">
        <f t="shared" si="22"/>
        <v>OMIT</v>
      </c>
    </row>
    <row r="1421" spans="1:15" x14ac:dyDescent="0.25">
      <c r="A1421" s="53">
        <v>42516.588148148148</v>
      </c>
      <c r="B1421" s="54" t="s">
        <v>1541</v>
      </c>
      <c r="C1421" s="54" t="s">
        <v>2540</v>
      </c>
      <c r="D1421" s="54" t="s">
        <v>1390</v>
      </c>
      <c r="E1421" s="54" t="s">
        <v>1438</v>
      </c>
      <c r="F1421" s="54">
        <v>0</v>
      </c>
      <c r="G1421" s="54">
        <v>8</v>
      </c>
      <c r="H1421" s="54">
        <v>233357</v>
      </c>
      <c r="I1421" s="54" t="s">
        <v>1439</v>
      </c>
      <c r="J1421" s="54">
        <v>233491</v>
      </c>
      <c r="K1421" s="55" t="s">
        <v>1400</v>
      </c>
      <c r="L1421" s="55" t="str">
        <f>VLOOKUP(C1421,'[35]Trips&amp;Operators'!$C$1:$E$9999,3,FALSE)</f>
        <v>STORY</v>
      </c>
      <c r="M1421" s="56" t="s">
        <v>1401</v>
      </c>
      <c r="N1421" s="55"/>
      <c r="O1421" s="59" t="str">
        <f t="shared" si="22"/>
        <v>OMIT</v>
      </c>
    </row>
    <row r="1422" spans="1:15" x14ac:dyDescent="0.25">
      <c r="A1422" s="53">
        <v>42516.620196759257</v>
      </c>
      <c r="B1422" s="54" t="s">
        <v>1420</v>
      </c>
      <c r="C1422" s="54" t="s">
        <v>2541</v>
      </c>
      <c r="D1422" s="54" t="s">
        <v>1390</v>
      </c>
      <c r="E1422" s="54" t="s">
        <v>1438</v>
      </c>
      <c r="F1422" s="54">
        <v>0</v>
      </c>
      <c r="G1422" s="54">
        <v>61</v>
      </c>
      <c r="H1422" s="54">
        <v>233253</v>
      </c>
      <c r="I1422" s="54" t="s">
        <v>1439</v>
      </c>
      <c r="J1422" s="54">
        <v>233491</v>
      </c>
      <c r="K1422" s="55" t="s">
        <v>1400</v>
      </c>
      <c r="L1422" s="55" t="str">
        <f>VLOOKUP(C1422,'[35]Trips&amp;Operators'!$C$1:$E$9999,3,FALSE)</f>
        <v>STEWART</v>
      </c>
      <c r="M1422" s="56" t="s">
        <v>1401</v>
      </c>
      <c r="N1422" s="55"/>
      <c r="O1422" s="59" t="str">
        <f t="shared" si="22"/>
        <v>KEEP</v>
      </c>
    </row>
    <row r="1423" spans="1:15" x14ac:dyDescent="0.25">
      <c r="A1423" s="53">
        <v>42516.641377314816</v>
      </c>
      <c r="B1423" s="54" t="s">
        <v>1548</v>
      </c>
      <c r="C1423" s="54" t="s">
        <v>2542</v>
      </c>
      <c r="D1423" s="54" t="s">
        <v>1390</v>
      </c>
      <c r="E1423" s="54" t="s">
        <v>1438</v>
      </c>
      <c r="F1423" s="54">
        <v>0</v>
      </c>
      <c r="G1423" s="54">
        <v>4</v>
      </c>
      <c r="H1423" s="54">
        <v>119</v>
      </c>
      <c r="I1423" s="54" t="s">
        <v>1439</v>
      </c>
      <c r="J1423" s="54">
        <v>1</v>
      </c>
      <c r="K1423" s="55" t="s">
        <v>1393</v>
      </c>
      <c r="L1423" s="55" t="str">
        <f>VLOOKUP(C1423,'[35]Trips&amp;Operators'!$C$1:$E$9999,3,FALSE)</f>
        <v>ROCHA</v>
      </c>
      <c r="M1423" s="56" t="s">
        <v>1401</v>
      </c>
      <c r="N1423" s="55"/>
      <c r="O1423" s="59" t="str">
        <f t="shared" si="22"/>
        <v>OMIT</v>
      </c>
    </row>
    <row r="1424" spans="1:15" x14ac:dyDescent="0.25">
      <c r="A1424" s="53">
        <v>42516.655532407407</v>
      </c>
      <c r="B1424" s="54" t="s">
        <v>1413</v>
      </c>
      <c r="C1424" s="54" t="s">
        <v>2518</v>
      </c>
      <c r="D1424" s="54" t="s">
        <v>1390</v>
      </c>
      <c r="E1424" s="54" t="s">
        <v>1438</v>
      </c>
      <c r="F1424" s="54">
        <v>0</v>
      </c>
      <c r="G1424" s="54">
        <v>4</v>
      </c>
      <c r="H1424" s="54">
        <v>130</v>
      </c>
      <c r="I1424" s="54" t="s">
        <v>1439</v>
      </c>
      <c r="J1424" s="54">
        <v>1</v>
      </c>
      <c r="K1424" s="55" t="s">
        <v>1393</v>
      </c>
      <c r="L1424" s="55" t="str">
        <f>VLOOKUP(C1424,'[35]Trips&amp;Operators'!$C$1:$E$9999,3,FALSE)</f>
        <v>HAUSER</v>
      </c>
      <c r="M1424" s="56" t="s">
        <v>1401</v>
      </c>
      <c r="N1424" s="55"/>
      <c r="O1424" s="59" t="str">
        <f t="shared" si="22"/>
        <v>OMIT</v>
      </c>
    </row>
    <row r="1425" spans="1:15" x14ac:dyDescent="0.25">
      <c r="A1425" s="53">
        <v>42516.658495370371</v>
      </c>
      <c r="B1425" s="54" t="s">
        <v>1428</v>
      </c>
      <c r="C1425" s="54" t="s">
        <v>2543</v>
      </c>
      <c r="D1425" s="54" t="s">
        <v>1390</v>
      </c>
      <c r="E1425" s="54" t="s">
        <v>1438</v>
      </c>
      <c r="F1425" s="54">
        <v>0</v>
      </c>
      <c r="G1425" s="54">
        <v>7</v>
      </c>
      <c r="H1425" s="54">
        <v>233312</v>
      </c>
      <c r="I1425" s="54" t="s">
        <v>1439</v>
      </c>
      <c r="J1425" s="54">
        <v>233491</v>
      </c>
      <c r="K1425" s="55" t="s">
        <v>1400</v>
      </c>
      <c r="L1425" s="55" t="str">
        <f>VLOOKUP(C1425,'[35]Trips&amp;Operators'!$C$1:$E$9999,3,FALSE)</f>
        <v>STRICKLAND</v>
      </c>
      <c r="M1425" s="56" t="s">
        <v>1401</v>
      </c>
      <c r="N1425" s="55"/>
      <c r="O1425" s="59" t="str">
        <f t="shared" si="22"/>
        <v>OMIT</v>
      </c>
    </row>
    <row r="1426" spans="1:15" x14ac:dyDescent="0.25">
      <c r="A1426" s="53">
        <v>42516.668587962966</v>
      </c>
      <c r="B1426" s="54" t="s">
        <v>1541</v>
      </c>
      <c r="C1426" s="54" t="s">
        <v>2544</v>
      </c>
      <c r="D1426" s="54" t="s">
        <v>1390</v>
      </c>
      <c r="E1426" s="54" t="s">
        <v>1438</v>
      </c>
      <c r="F1426" s="54">
        <v>0</v>
      </c>
      <c r="G1426" s="54">
        <v>9</v>
      </c>
      <c r="H1426" s="54">
        <v>233353</v>
      </c>
      <c r="I1426" s="54" t="s">
        <v>1439</v>
      </c>
      <c r="J1426" s="54">
        <v>233491</v>
      </c>
      <c r="K1426" s="55" t="s">
        <v>1400</v>
      </c>
      <c r="L1426" s="55" t="str">
        <f>VLOOKUP(C1426,'[35]Trips&amp;Operators'!$C$1:$E$9999,3,FALSE)</f>
        <v>STORY</v>
      </c>
      <c r="M1426" s="56" t="s">
        <v>1401</v>
      </c>
      <c r="N1426" s="55"/>
      <c r="O1426" s="59" t="str">
        <f t="shared" si="22"/>
        <v>OMIT</v>
      </c>
    </row>
    <row r="1427" spans="1:15" x14ac:dyDescent="0.25">
      <c r="A1427" s="53">
        <v>42516.670671296299</v>
      </c>
      <c r="B1427" s="54" t="s">
        <v>1552</v>
      </c>
      <c r="C1427" s="54" t="s">
        <v>2545</v>
      </c>
      <c r="D1427" s="54" t="s">
        <v>1390</v>
      </c>
      <c r="E1427" s="54" t="s">
        <v>1438</v>
      </c>
      <c r="F1427" s="54">
        <v>0</v>
      </c>
      <c r="G1427" s="54">
        <v>5</v>
      </c>
      <c r="H1427" s="54">
        <v>233332</v>
      </c>
      <c r="I1427" s="54" t="s">
        <v>1439</v>
      </c>
      <c r="J1427" s="54">
        <v>233491</v>
      </c>
      <c r="K1427" s="55" t="s">
        <v>1400</v>
      </c>
      <c r="L1427" s="55" t="str">
        <f>VLOOKUP(C1427,'[35]Trips&amp;Operators'!$C$1:$E$9999,3,FALSE)</f>
        <v>ROCHA</v>
      </c>
      <c r="M1427" s="56" t="s">
        <v>1401</v>
      </c>
      <c r="N1427" s="55"/>
      <c r="O1427" s="59" t="str">
        <f t="shared" si="22"/>
        <v>OMIT</v>
      </c>
    </row>
    <row r="1428" spans="1:15" x14ac:dyDescent="0.25">
      <c r="A1428" s="53">
        <v>42516.686284722222</v>
      </c>
      <c r="B1428" s="54" t="s">
        <v>1396</v>
      </c>
      <c r="C1428" s="54" t="s">
        <v>2546</v>
      </c>
      <c r="D1428" s="54" t="s">
        <v>1390</v>
      </c>
      <c r="E1428" s="54" t="s">
        <v>1438</v>
      </c>
      <c r="F1428" s="54">
        <v>0</v>
      </c>
      <c r="G1428" s="54">
        <v>9</v>
      </c>
      <c r="H1428" s="54">
        <v>233336</v>
      </c>
      <c r="I1428" s="54" t="s">
        <v>1439</v>
      </c>
      <c r="J1428" s="54">
        <v>233491</v>
      </c>
      <c r="K1428" s="55" t="s">
        <v>1400</v>
      </c>
      <c r="L1428" s="55" t="str">
        <f>VLOOKUP(C1428,'[35]Trips&amp;Operators'!$C$1:$E$9999,3,FALSE)</f>
        <v>YOUNG</v>
      </c>
      <c r="M1428" s="56" t="s">
        <v>1401</v>
      </c>
      <c r="N1428" s="55"/>
      <c r="O1428" s="59" t="str">
        <f t="shared" si="22"/>
        <v>OMIT</v>
      </c>
    </row>
    <row r="1429" spans="1:15" x14ac:dyDescent="0.25">
      <c r="A1429" s="53">
        <v>42516.710798611108</v>
      </c>
      <c r="B1429" s="54" t="s">
        <v>1480</v>
      </c>
      <c r="C1429" s="54" t="s">
        <v>2520</v>
      </c>
      <c r="D1429" s="54" t="s">
        <v>1390</v>
      </c>
      <c r="E1429" s="54" t="s">
        <v>1438</v>
      </c>
      <c r="F1429" s="54">
        <v>0</v>
      </c>
      <c r="G1429" s="54">
        <v>41</v>
      </c>
      <c r="H1429" s="54">
        <v>233280</v>
      </c>
      <c r="I1429" s="54" t="s">
        <v>1439</v>
      </c>
      <c r="J1429" s="54">
        <v>233491</v>
      </c>
      <c r="K1429" s="55" t="s">
        <v>1400</v>
      </c>
      <c r="L1429" s="55" t="str">
        <f>VLOOKUP(C1429,'[35]Trips&amp;Operators'!$C$1:$E$9999,3,FALSE)</f>
        <v>BARTLETT</v>
      </c>
      <c r="M1429" s="56" t="s">
        <v>1401</v>
      </c>
      <c r="N1429" s="55"/>
      <c r="O1429" s="59" t="str">
        <f t="shared" si="22"/>
        <v>KEEP</v>
      </c>
    </row>
    <row r="1430" spans="1:15" x14ac:dyDescent="0.25">
      <c r="A1430" s="53">
        <v>42516.751435185186</v>
      </c>
      <c r="B1430" s="54" t="s">
        <v>1552</v>
      </c>
      <c r="C1430" s="54" t="s">
        <v>2547</v>
      </c>
      <c r="D1430" s="54" t="s">
        <v>1390</v>
      </c>
      <c r="E1430" s="54" t="s">
        <v>1438</v>
      </c>
      <c r="F1430" s="54">
        <v>0</v>
      </c>
      <c r="G1430" s="54">
        <v>6</v>
      </c>
      <c r="H1430" s="54">
        <v>233334</v>
      </c>
      <c r="I1430" s="54" t="s">
        <v>1439</v>
      </c>
      <c r="J1430" s="54">
        <v>233491</v>
      </c>
      <c r="K1430" s="55" t="s">
        <v>1400</v>
      </c>
      <c r="L1430" s="55" t="str">
        <f>VLOOKUP(C1430,'[35]Trips&amp;Operators'!$C$1:$E$9999,3,FALSE)</f>
        <v>YORK</v>
      </c>
      <c r="M1430" s="56" t="s">
        <v>1401</v>
      </c>
      <c r="N1430" s="55"/>
      <c r="O1430" s="59" t="str">
        <f t="shared" si="22"/>
        <v>OMIT</v>
      </c>
    </row>
    <row r="1431" spans="1:15" x14ac:dyDescent="0.25">
      <c r="A1431" s="53">
        <v>42516.75644675926</v>
      </c>
      <c r="B1431" s="54" t="s">
        <v>1498</v>
      </c>
      <c r="C1431" s="54" t="s">
        <v>2548</v>
      </c>
      <c r="D1431" s="54" t="s">
        <v>1390</v>
      </c>
      <c r="E1431" s="54" t="s">
        <v>1438</v>
      </c>
      <c r="F1431" s="54">
        <v>0</v>
      </c>
      <c r="G1431" s="54">
        <v>9</v>
      </c>
      <c r="H1431" s="54">
        <v>134</v>
      </c>
      <c r="I1431" s="54" t="s">
        <v>1439</v>
      </c>
      <c r="J1431" s="54">
        <v>1</v>
      </c>
      <c r="K1431" s="55" t="s">
        <v>1393</v>
      </c>
      <c r="L1431" s="55" t="str">
        <f>VLOOKUP(C1431,'[35]Trips&amp;Operators'!$C$1:$E$9999,3,FALSE)</f>
        <v>SPECTOR</v>
      </c>
      <c r="M1431" s="56" t="s">
        <v>1401</v>
      </c>
      <c r="N1431" s="55"/>
      <c r="O1431" s="59" t="str">
        <f t="shared" si="22"/>
        <v>OMIT</v>
      </c>
    </row>
    <row r="1432" spans="1:15" x14ac:dyDescent="0.25">
      <c r="A1432" s="53">
        <v>42516.761493055557</v>
      </c>
      <c r="B1432" s="54" t="s">
        <v>1396</v>
      </c>
      <c r="C1432" s="54" t="s">
        <v>2549</v>
      </c>
      <c r="D1432" s="54" t="s">
        <v>1390</v>
      </c>
      <c r="E1432" s="54" t="s">
        <v>1438</v>
      </c>
      <c r="F1432" s="54">
        <v>0</v>
      </c>
      <c r="G1432" s="54">
        <v>7</v>
      </c>
      <c r="H1432" s="54">
        <v>233334</v>
      </c>
      <c r="I1432" s="54" t="s">
        <v>1439</v>
      </c>
      <c r="J1432" s="54">
        <v>233491</v>
      </c>
      <c r="K1432" s="55" t="s">
        <v>1400</v>
      </c>
      <c r="L1432" s="55" t="str">
        <f>VLOOKUP(C1432,'[35]Trips&amp;Operators'!$C$1:$E$9999,3,FALSE)</f>
        <v>YOUNG</v>
      </c>
      <c r="M1432" s="56" t="s">
        <v>1401</v>
      </c>
      <c r="N1432" s="55"/>
      <c r="O1432" s="59" t="str">
        <f t="shared" si="22"/>
        <v>OMIT</v>
      </c>
    </row>
    <row r="1433" spans="1:15" x14ac:dyDescent="0.25">
      <c r="A1433" s="53">
        <v>42516.788402777776</v>
      </c>
      <c r="B1433" s="54" t="s">
        <v>1500</v>
      </c>
      <c r="C1433" s="54" t="s">
        <v>2550</v>
      </c>
      <c r="D1433" s="54" t="s">
        <v>1390</v>
      </c>
      <c r="E1433" s="54" t="s">
        <v>1438</v>
      </c>
      <c r="F1433" s="54">
        <v>0</v>
      </c>
      <c r="G1433" s="54">
        <v>8</v>
      </c>
      <c r="H1433" s="54">
        <v>233331</v>
      </c>
      <c r="I1433" s="54" t="s">
        <v>1439</v>
      </c>
      <c r="J1433" s="54">
        <v>233491</v>
      </c>
      <c r="K1433" s="55" t="s">
        <v>1400</v>
      </c>
      <c r="L1433" s="55" t="str">
        <f>VLOOKUP(C1433,'[35]Trips&amp;Operators'!$C$1:$E$9999,3,FALSE)</f>
        <v>NEWELL</v>
      </c>
      <c r="M1433" s="56" t="s">
        <v>1401</v>
      </c>
      <c r="N1433" s="55"/>
      <c r="O1433" s="59" t="str">
        <f t="shared" si="22"/>
        <v>OMIT</v>
      </c>
    </row>
    <row r="1434" spans="1:15" x14ac:dyDescent="0.25">
      <c r="A1434" s="53">
        <v>42516.807905092595</v>
      </c>
      <c r="B1434" s="54" t="s">
        <v>1448</v>
      </c>
      <c r="C1434" s="54" t="s">
        <v>2551</v>
      </c>
      <c r="D1434" s="54" t="s">
        <v>1390</v>
      </c>
      <c r="E1434" s="54" t="s">
        <v>1438</v>
      </c>
      <c r="F1434" s="54">
        <v>0</v>
      </c>
      <c r="G1434" s="54">
        <v>82</v>
      </c>
      <c r="H1434" s="54">
        <v>296</v>
      </c>
      <c r="I1434" s="54" t="s">
        <v>1439</v>
      </c>
      <c r="J1434" s="54">
        <v>1</v>
      </c>
      <c r="K1434" s="55" t="s">
        <v>1393</v>
      </c>
      <c r="L1434" s="55" t="str">
        <f>VLOOKUP(C1434,'[35]Trips&amp;Operators'!$C$1:$E$9999,3,FALSE)</f>
        <v>LEVERE</v>
      </c>
      <c r="M1434" s="56" t="s">
        <v>1401</v>
      </c>
      <c r="N1434" s="55"/>
      <c r="O1434" s="59" t="str">
        <f t="shared" si="22"/>
        <v>KEEP</v>
      </c>
    </row>
    <row r="1435" spans="1:15" x14ac:dyDescent="0.25">
      <c r="A1435" s="53">
        <v>42516.816574074073</v>
      </c>
      <c r="B1435" s="54" t="s">
        <v>1552</v>
      </c>
      <c r="C1435" s="54" t="s">
        <v>2552</v>
      </c>
      <c r="D1435" s="54" t="s">
        <v>1390</v>
      </c>
      <c r="E1435" s="54" t="s">
        <v>1438</v>
      </c>
      <c r="F1435" s="54">
        <v>0</v>
      </c>
      <c r="G1435" s="54">
        <v>8</v>
      </c>
      <c r="H1435" s="54">
        <v>233332</v>
      </c>
      <c r="I1435" s="54" t="s">
        <v>1439</v>
      </c>
      <c r="J1435" s="54">
        <v>233491</v>
      </c>
      <c r="K1435" s="55" t="s">
        <v>1400</v>
      </c>
      <c r="L1435" s="55" t="str">
        <f>VLOOKUP(C1435,'[35]Trips&amp;Operators'!$C$1:$E$9999,3,FALSE)</f>
        <v>YORK</v>
      </c>
      <c r="M1435" s="56" t="s">
        <v>1401</v>
      </c>
      <c r="N1435" s="55"/>
      <c r="O1435" s="59" t="str">
        <f t="shared" si="22"/>
        <v>OMIT</v>
      </c>
    </row>
    <row r="1436" spans="1:15" x14ac:dyDescent="0.25">
      <c r="A1436" s="53">
        <v>42516.825150462966</v>
      </c>
      <c r="B1436" s="54" t="s">
        <v>1498</v>
      </c>
      <c r="C1436" s="54" t="s">
        <v>2553</v>
      </c>
      <c r="D1436" s="54" t="s">
        <v>1390</v>
      </c>
      <c r="E1436" s="54" t="s">
        <v>1438</v>
      </c>
      <c r="F1436" s="54">
        <v>0</v>
      </c>
      <c r="G1436" s="54">
        <v>8</v>
      </c>
      <c r="H1436" s="54">
        <v>123</v>
      </c>
      <c r="I1436" s="54" t="s">
        <v>1439</v>
      </c>
      <c r="J1436" s="54">
        <v>1</v>
      </c>
      <c r="K1436" s="55" t="s">
        <v>1393</v>
      </c>
      <c r="L1436" s="55" t="str">
        <f>VLOOKUP(C1436,'[35]Trips&amp;Operators'!$C$1:$E$9999,3,FALSE)</f>
        <v>NEWELL</v>
      </c>
      <c r="M1436" s="56" t="s">
        <v>1401</v>
      </c>
      <c r="N1436" s="55"/>
      <c r="O1436" s="59" t="str">
        <f t="shared" si="22"/>
        <v>OMIT</v>
      </c>
    </row>
    <row r="1437" spans="1:15" x14ac:dyDescent="0.25">
      <c r="A1437" s="53">
        <v>42516.835625</v>
      </c>
      <c r="B1437" s="54" t="s">
        <v>1411</v>
      </c>
      <c r="C1437" s="54" t="s">
        <v>2554</v>
      </c>
      <c r="D1437" s="54" t="s">
        <v>1390</v>
      </c>
      <c r="E1437" s="54" t="s">
        <v>1438</v>
      </c>
      <c r="F1437" s="54">
        <v>0</v>
      </c>
      <c r="G1437" s="54">
        <v>9</v>
      </c>
      <c r="H1437" s="54">
        <v>119</v>
      </c>
      <c r="I1437" s="54" t="s">
        <v>1439</v>
      </c>
      <c r="J1437" s="54">
        <v>1</v>
      </c>
      <c r="K1437" s="55" t="s">
        <v>1393</v>
      </c>
      <c r="L1437" s="55" t="str">
        <f>VLOOKUP(C1437,'[35]Trips&amp;Operators'!$C$1:$E$9999,3,FALSE)</f>
        <v>GRASTON</v>
      </c>
      <c r="M1437" s="56" t="s">
        <v>1401</v>
      </c>
      <c r="N1437" s="55"/>
      <c r="O1437" s="59" t="str">
        <f t="shared" si="22"/>
        <v>OMIT</v>
      </c>
    </row>
    <row r="1438" spans="1:15" x14ac:dyDescent="0.25">
      <c r="A1438" s="53">
        <v>42516.858437499999</v>
      </c>
      <c r="B1438" s="54" t="s">
        <v>1500</v>
      </c>
      <c r="C1438" s="54" t="s">
        <v>2555</v>
      </c>
      <c r="D1438" s="54" t="s">
        <v>1390</v>
      </c>
      <c r="E1438" s="54" t="s">
        <v>1438</v>
      </c>
      <c r="F1438" s="54">
        <v>0</v>
      </c>
      <c r="G1438" s="54">
        <v>8</v>
      </c>
      <c r="H1438" s="54">
        <v>233342</v>
      </c>
      <c r="I1438" s="54" t="s">
        <v>1439</v>
      </c>
      <c r="J1438" s="54">
        <v>233491</v>
      </c>
      <c r="K1438" s="55" t="s">
        <v>1400</v>
      </c>
      <c r="L1438" s="55" t="str">
        <f>VLOOKUP(C1438,'[35]Trips&amp;Operators'!$C$1:$E$9999,3,FALSE)</f>
        <v>NEWELL</v>
      </c>
      <c r="M1438" s="56" t="s">
        <v>1401</v>
      </c>
      <c r="N1438" s="55"/>
      <c r="O1438" s="59" t="str">
        <f t="shared" si="22"/>
        <v>OMIT</v>
      </c>
    </row>
    <row r="1439" spans="1:15" x14ac:dyDescent="0.25">
      <c r="A1439" s="53">
        <v>42516.87773148148</v>
      </c>
      <c r="B1439" s="54" t="s">
        <v>1448</v>
      </c>
      <c r="C1439" s="54" t="s">
        <v>2556</v>
      </c>
      <c r="D1439" s="54" t="s">
        <v>1390</v>
      </c>
      <c r="E1439" s="54" t="s">
        <v>1438</v>
      </c>
      <c r="F1439" s="54">
        <v>0</v>
      </c>
      <c r="G1439" s="54">
        <v>68</v>
      </c>
      <c r="H1439" s="54">
        <v>236</v>
      </c>
      <c r="I1439" s="54" t="s">
        <v>1439</v>
      </c>
      <c r="J1439" s="54">
        <v>1</v>
      </c>
      <c r="K1439" s="55" t="s">
        <v>1393</v>
      </c>
      <c r="L1439" s="55" t="str">
        <f>VLOOKUP(C1439,'[35]Trips&amp;Operators'!$C$1:$E$9999,3,FALSE)</f>
        <v>LEVERE</v>
      </c>
      <c r="M1439" s="56" t="s">
        <v>1401</v>
      </c>
      <c r="N1439" s="55"/>
      <c r="O1439" s="59" t="str">
        <f t="shared" si="22"/>
        <v>KEEP</v>
      </c>
    </row>
    <row r="1440" spans="1:15" x14ac:dyDescent="0.25">
      <c r="A1440" s="53">
        <v>42516.899236111109</v>
      </c>
      <c r="B1440" s="54" t="s">
        <v>1498</v>
      </c>
      <c r="C1440" s="54" t="s">
        <v>2557</v>
      </c>
      <c r="D1440" s="54" t="s">
        <v>1390</v>
      </c>
      <c r="E1440" s="54" t="s">
        <v>1438</v>
      </c>
      <c r="F1440" s="54">
        <v>0</v>
      </c>
      <c r="G1440" s="54">
        <v>7</v>
      </c>
      <c r="H1440" s="54">
        <v>101</v>
      </c>
      <c r="I1440" s="54" t="s">
        <v>1439</v>
      </c>
      <c r="J1440" s="54">
        <v>1</v>
      </c>
      <c r="K1440" s="55" t="s">
        <v>1393</v>
      </c>
      <c r="L1440" s="55" t="str">
        <f>VLOOKUP(C1440,'[35]Trips&amp;Operators'!$C$1:$E$9999,3,FALSE)</f>
        <v>NEWELL</v>
      </c>
      <c r="M1440" s="56" t="s">
        <v>1401</v>
      </c>
      <c r="N1440" s="55"/>
      <c r="O1440" s="59" t="str">
        <f t="shared" si="22"/>
        <v>OMIT</v>
      </c>
    </row>
    <row r="1441" spans="1:15" x14ac:dyDescent="0.25">
      <c r="A1441" s="53">
        <v>42516.943124999998</v>
      </c>
      <c r="B1441" s="54" t="s">
        <v>1500</v>
      </c>
      <c r="C1441" s="54" t="s">
        <v>2558</v>
      </c>
      <c r="D1441" s="54" t="s">
        <v>1390</v>
      </c>
      <c r="E1441" s="54" t="s">
        <v>1438</v>
      </c>
      <c r="F1441" s="54">
        <v>0</v>
      </c>
      <c r="G1441" s="54">
        <v>8</v>
      </c>
      <c r="H1441" s="54">
        <v>233344</v>
      </c>
      <c r="I1441" s="54" t="s">
        <v>1439</v>
      </c>
      <c r="J1441" s="54">
        <v>233491</v>
      </c>
      <c r="K1441" s="55" t="s">
        <v>1400</v>
      </c>
      <c r="L1441" s="55" t="str">
        <f>VLOOKUP(C1441,'[35]Trips&amp;Operators'!$C$1:$E$9999,3,FALSE)</f>
        <v>NEWELL</v>
      </c>
      <c r="M1441" s="56" t="s">
        <v>1401</v>
      </c>
      <c r="N1441" s="55"/>
      <c r="O1441" s="59" t="str">
        <f t="shared" si="22"/>
        <v>OMIT</v>
      </c>
    </row>
    <row r="1442" spans="1:15" x14ac:dyDescent="0.25">
      <c r="A1442" s="53">
        <v>42516.983136574076</v>
      </c>
      <c r="B1442" s="54" t="s">
        <v>1498</v>
      </c>
      <c r="C1442" s="54" t="s">
        <v>2559</v>
      </c>
      <c r="D1442" s="54" t="s">
        <v>1390</v>
      </c>
      <c r="E1442" s="54" t="s">
        <v>1438</v>
      </c>
      <c r="F1442" s="54">
        <v>0</v>
      </c>
      <c r="G1442" s="54">
        <v>9</v>
      </c>
      <c r="H1442" s="54">
        <v>125</v>
      </c>
      <c r="I1442" s="54" t="s">
        <v>1439</v>
      </c>
      <c r="J1442" s="54">
        <v>1</v>
      </c>
      <c r="K1442" s="55" t="s">
        <v>1393</v>
      </c>
      <c r="L1442" s="55" t="str">
        <f>VLOOKUP(C1442,'[35]Trips&amp;Operators'!$C$1:$E$9999,3,FALSE)</f>
        <v>NEWELL</v>
      </c>
      <c r="M1442" s="56" t="s">
        <v>1401</v>
      </c>
      <c r="N1442" s="55"/>
      <c r="O1442" s="59" t="str">
        <f t="shared" si="22"/>
        <v>OMIT</v>
      </c>
    </row>
    <row r="1443" spans="1:15" x14ac:dyDescent="0.25">
      <c r="A1443" s="53">
        <v>42517.065358796295</v>
      </c>
      <c r="B1443" s="54" t="s">
        <v>1498</v>
      </c>
      <c r="C1443" s="54" t="s">
        <v>2560</v>
      </c>
      <c r="D1443" s="54" t="s">
        <v>1390</v>
      </c>
      <c r="E1443" s="54" t="s">
        <v>1438</v>
      </c>
      <c r="F1443" s="54">
        <v>0</v>
      </c>
      <c r="G1443" s="54">
        <v>7</v>
      </c>
      <c r="H1443" s="54">
        <v>118</v>
      </c>
      <c r="I1443" s="54" t="s">
        <v>1439</v>
      </c>
      <c r="J1443" s="54">
        <v>1</v>
      </c>
      <c r="K1443" s="55" t="s">
        <v>1393</v>
      </c>
      <c r="L1443" s="55" t="str">
        <f>VLOOKUP(C1443,'[35]Trips&amp;Operators'!$C$1:$E$9999,3,FALSE)</f>
        <v>NEWELL</v>
      </c>
      <c r="M1443" s="56" t="s">
        <v>1401</v>
      </c>
      <c r="N1443" s="55"/>
      <c r="O1443" s="59" t="str">
        <f t="shared" si="22"/>
        <v>OMIT</v>
      </c>
    </row>
    <row r="1444" spans="1:15" x14ac:dyDescent="0.25">
      <c r="A1444" s="53">
        <v>42517.258287037039</v>
      </c>
      <c r="B1444" s="54" t="s">
        <v>1413</v>
      </c>
      <c r="C1444" s="54" t="s">
        <v>2561</v>
      </c>
      <c r="D1444" s="54" t="s">
        <v>1390</v>
      </c>
      <c r="E1444" s="54" t="s">
        <v>1398</v>
      </c>
      <c r="F1444" s="54">
        <v>0</v>
      </c>
      <c r="G1444" s="54">
        <v>101</v>
      </c>
      <c r="H1444" s="54">
        <v>48328</v>
      </c>
      <c r="I1444" s="54" t="s">
        <v>1399</v>
      </c>
      <c r="J1444" s="54">
        <v>48048</v>
      </c>
      <c r="K1444" s="55" t="s">
        <v>1393</v>
      </c>
      <c r="L1444" s="55" t="str">
        <f>VLOOKUP(C1444,'[6]Trips&amp;Operators'!$C$1:$E$9999,3,FALSE)</f>
        <v>MALAVE</v>
      </c>
      <c r="M1444" s="56" t="s">
        <v>1401</v>
      </c>
      <c r="N1444" s="55" t="s">
        <v>2562</v>
      </c>
      <c r="O1444" s="59" t="str">
        <f t="shared" si="22"/>
        <v>KEEP</v>
      </c>
    </row>
    <row r="1445" spans="1:15" x14ac:dyDescent="0.25">
      <c r="A1445" s="53">
        <v>42517.279108796298</v>
      </c>
      <c r="B1445" s="54" t="s">
        <v>1451</v>
      </c>
      <c r="C1445" s="54" t="s">
        <v>2563</v>
      </c>
      <c r="D1445" s="54" t="s">
        <v>1390</v>
      </c>
      <c r="E1445" s="54" t="s">
        <v>1398</v>
      </c>
      <c r="F1445" s="54">
        <v>0</v>
      </c>
      <c r="G1445" s="54">
        <v>51</v>
      </c>
      <c r="H1445" s="54">
        <v>47726</v>
      </c>
      <c r="I1445" s="54" t="s">
        <v>1399</v>
      </c>
      <c r="J1445" s="54">
        <v>47865</v>
      </c>
      <c r="K1445" s="55" t="s">
        <v>1400</v>
      </c>
      <c r="L1445" s="55" t="str">
        <f>VLOOKUP(C1445,'[6]Trips&amp;Operators'!$C$1:$E$9999,3,FALSE)</f>
        <v>MALAVE</v>
      </c>
      <c r="M1445" s="56" t="s">
        <v>1401</v>
      </c>
      <c r="N1445" s="55" t="s">
        <v>2562</v>
      </c>
      <c r="O1445" s="59" t="str">
        <f t="shared" si="22"/>
        <v>KEEP</v>
      </c>
    </row>
    <row r="1446" spans="1:15" x14ac:dyDescent="0.25">
      <c r="A1446" s="53">
        <v>42517.378668981481</v>
      </c>
      <c r="B1446" s="54" t="s">
        <v>1389</v>
      </c>
      <c r="C1446" s="54" t="s">
        <v>2564</v>
      </c>
      <c r="D1446" s="54" t="s">
        <v>1390</v>
      </c>
      <c r="E1446" s="54" t="s">
        <v>1398</v>
      </c>
      <c r="F1446" s="54">
        <v>50</v>
      </c>
      <c r="G1446" s="54">
        <v>162</v>
      </c>
      <c r="H1446" s="54">
        <v>63868</v>
      </c>
      <c r="I1446" s="54" t="s">
        <v>1399</v>
      </c>
      <c r="J1446" s="54">
        <v>63309</v>
      </c>
      <c r="K1446" s="55" t="s">
        <v>1393</v>
      </c>
      <c r="L1446" s="55" t="str">
        <f>VLOOKUP(C1446,'[6]Trips&amp;Operators'!$C$1:$E$9999,3,FALSE)</f>
        <v>BEAM</v>
      </c>
      <c r="M1446" s="56" t="s">
        <v>1401</v>
      </c>
      <c r="N1446" s="55"/>
      <c r="O1446" s="59" t="str">
        <f t="shared" si="22"/>
        <v>KEEP</v>
      </c>
    </row>
    <row r="1447" spans="1:15" x14ac:dyDescent="0.25">
      <c r="A1447" s="53">
        <v>42517.409456018519</v>
      </c>
      <c r="B1447" s="54" t="s">
        <v>1511</v>
      </c>
      <c r="C1447" s="54" t="s">
        <v>2565</v>
      </c>
      <c r="D1447" s="54" t="s">
        <v>1390</v>
      </c>
      <c r="E1447" s="54" t="s">
        <v>1398</v>
      </c>
      <c r="F1447" s="54">
        <v>0</v>
      </c>
      <c r="G1447" s="54">
        <v>168</v>
      </c>
      <c r="H1447" s="54">
        <v>79262</v>
      </c>
      <c r="I1447" s="54" t="s">
        <v>1399</v>
      </c>
      <c r="J1447" s="54">
        <v>78469</v>
      </c>
      <c r="K1447" s="55" t="s">
        <v>1393</v>
      </c>
      <c r="L1447" s="55" t="str">
        <f>VLOOKUP(C1447,'[6]Trips&amp;Operators'!$C$1:$E$9999,3,FALSE)</f>
        <v>GEBRETEKLE</v>
      </c>
      <c r="M1447" s="56" t="s">
        <v>1401</v>
      </c>
      <c r="N1447" s="55" t="s">
        <v>2562</v>
      </c>
      <c r="O1447" s="59" t="str">
        <f t="shared" si="22"/>
        <v>KEEP</v>
      </c>
    </row>
    <row r="1448" spans="1:15" x14ac:dyDescent="0.25">
      <c r="A1448" s="53">
        <v>42517.473229166666</v>
      </c>
      <c r="B1448" s="54" t="s">
        <v>1537</v>
      </c>
      <c r="C1448" s="54" t="s">
        <v>2566</v>
      </c>
      <c r="D1448" s="54" t="s">
        <v>1390</v>
      </c>
      <c r="E1448" s="54" t="s">
        <v>1398</v>
      </c>
      <c r="F1448" s="54">
        <v>0</v>
      </c>
      <c r="G1448" s="54">
        <v>99</v>
      </c>
      <c r="H1448" s="54">
        <v>78685</v>
      </c>
      <c r="I1448" s="54" t="s">
        <v>1399</v>
      </c>
      <c r="J1448" s="54">
        <v>78469</v>
      </c>
      <c r="K1448" s="55" t="s">
        <v>1393</v>
      </c>
      <c r="L1448" s="55" t="str">
        <f>VLOOKUP(C1448,'[6]Trips&amp;Operators'!$C$1:$E$9999,3,FALSE)</f>
        <v>MALAVE</v>
      </c>
      <c r="M1448" s="56" t="s">
        <v>1401</v>
      </c>
      <c r="N1448" s="55" t="s">
        <v>2562</v>
      </c>
      <c r="O1448" s="59" t="str">
        <f t="shared" si="22"/>
        <v>KEEP</v>
      </c>
    </row>
    <row r="1449" spans="1:15" x14ac:dyDescent="0.25">
      <c r="A1449" s="53">
        <v>42517.635497685187</v>
      </c>
      <c r="B1449" s="54" t="s">
        <v>1413</v>
      </c>
      <c r="C1449" s="54" t="s">
        <v>2567</v>
      </c>
      <c r="D1449" s="54" t="s">
        <v>1390</v>
      </c>
      <c r="E1449" s="54" t="s">
        <v>1398</v>
      </c>
      <c r="F1449" s="54">
        <v>0</v>
      </c>
      <c r="G1449" s="54">
        <v>57</v>
      </c>
      <c r="H1449" s="54">
        <v>31050</v>
      </c>
      <c r="I1449" s="54" t="s">
        <v>1399</v>
      </c>
      <c r="J1449" s="54">
        <v>30970</v>
      </c>
      <c r="K1449" s="55" t="s">
        <v>1393</v>
      </c>
      <c r="L1449" s="55" t="str">
        <f>VLOOKUP(C1449,'[6]Trips&amp;Operators'!$C$1:$E$9999,3,FALSE)</f>
        <v>GOODNIGHT</v>
      </c>
      <c r="M1449" s="56" t="s">
        <v>1401</v>
      </c>
      <c r="N1449" s="55" t="s">
        <v>2562</v>
      </c>
      <c r="O1449" s="59" t="str">
        <f t="shared" si="22"/>
        <v>KEEP</v>
      </c>
    </row>
    <row r="1450" spans="1:15" x14ac:dyDescent="0.25">
      <c r="A1450" s="53">
        <v>42517.649398148147</v>
      </c>
      <c r="B1450" s="54" t="s">
        <v>1546</v>
      </c>
      <c r="C1450" s="54" t="s">
        <v>390</v>
      </c>
      <c r="D1450" s="54" t="s">
        <v>1390</v>
      </c>
      <c r="E1450" s="54" t="s">
        <v>1398</v>
      </c>
      <c r="F1450" s="54">
        <v>0</v>
      </c>
      <c r="G1450" s="54">
        <v>320</v>
      </c>
      <c r="H1450" s="54">
        <v>76970</v>
      </c>
      <c r="I1450" s="54" t="s">
        <v>1399</v>
      </c>
      <c r="J1450" s="54">
        <v>78349</v>
      </c>
      <c r="K1450" s="55" t="s">
        <v>1400</v>
      </c>
      <c r="L1450" s="55" t="str">
        <f>VLOOKUP(C1450,'[6]Trips&amp;Operators'!$C$1:$E$9999,3,FALSE)</f>
        <v>LOCKLEAR</v>
      </c>
      <c r="M1450" s="56" t="s">
        <v>1401</v>
      </c>
      <c r="N1450" s="55" t="s">
        <v>2562</v>
      </c>
      <c r="O1450" s="59" t="str">
        <f t="shared" si="22"/>
        <v>KEEP</v>
      </c>
    </row>
    <row r="1451" spans="1:15" x14ac:dyDescent="0.25">
      <c r="A1451" s="53">
        <v>42517.138344907406</v>
      </c>
      <c r="B1451" s="54" t="s">
        <v>1541</v>
      </c>
      <c r="C1451" s="54" t="s">
        <v>2568</v>
      </c>
      <c r="D1451" s="54" t="s">
        <v>1390</v>
      </c>
      <c r="E1451" s="54" t="s">
        <v>1405</v>
      </c>
      <c r="F1451" s="54">
        <v>400</v>
      </c>
      <c r="G1451" s="54">
        <v>522</v>
      </c>
      <c r="H1451" s="54">
        <v>15888</v>
      </c>
      <c r="I1451" s="54" t="s">
        <v>1392</v>
      </c>
      <c r="J1451" s="54">
        <v>17867</v>
      </c>
      <c r="K1451" s="55" t="s">
        <v>1400</v>
      </c>
      <c r="L1451" s="55" t="str">
        <f>VLOOKUP(C1451,'[6]Trips&amp;Operators'!$C$1:$E$9999,3,FALSE)</f>
        <v>LEDERHAUSE</v>
      </c>
      <c r="M1451" s="56" t="s">
        <v>1401</v>
      </c>
      <c r="N1451" s="55"/>
      <c r="O1451" s="59" t="str">
        <f t="shared" si="22"/>
        <v>KEEP</v>
      </c>
    </row>
    <row r="1452" spans="1:15" x14ac:dyDescent="0.25">
      <c r="A1452" s="53">
        <v>42517.230393518519</v>
      </c>
      <c r="B1452" s="54" t="s">
        <v>1448</v>
      </c>
      <c r="C1452" s="54" t="s">
        <v>2569</v>
      </c>
      <c r="D1452" s="54" t="s">
        <v>1390</v>
      </c>
      <c r="E1452" s="54" t="s">
        <v>1405</v>
      </c>
      <c r="F1452" s="54">
        <v>750</v>
      </c>
      <c r="G1452" s="54">
        <v>791</v>
      </c>
      <c r="H1452" s="54">
        <v>202349</v>
      </c>
      <c r="I1452" s="54" t="s">
        <v>1392</v>
      </c>
      <c r="J1452" s="54">
        <v>200464</v>
      </c>
      <c r="K1452" s="55" t="s">
        <v>1393</v>
      </c>
      <c r="L1452" s="55" t="str">
        <f>VLOOKUP(C1452,'[6]Trips&amp;Operators'!$C$1:$E$9999,3,FALSE)</f>
        <v>STARKS</v>
      </c>
      <c r="M1452" s="56" t="s">
        <v>1401</v>
      </c>
      <c r="N1452" s="55"/>
      <c r="O1452" s="59" t="str">
        <f t="shared" si="22"/>
        <v>KEEP</v>
      </c>
    </row>
    <row r="1453" spans="1:15" x14ac:dyDescent="0.25">
      <c r="A1453" s="53">
        <v>42517.303020833337</v>
      </c>
      <c r="B1453" s="54" t="s">
        <v>1448</v>
      </c>
      <c r="C1453" s="54" t="s">
        <v>2570</v>
      </c>
      <c r="D1453" s="54" t="s">
        <v>1390</v>
      </c>
      <c r="E1453" s="54" t="s">
        <v>1405</v>
      </c>
      <c r="F1453" s="54">
        <v>750</v>
      </c>
      <c r="G1453" s="54">
        <v>790</v>
      </c>
      <c r="H1453" s="54">
        <v>202520</v>
      </c>
      <c r="I1453" s="54" t="s">
        <v>1392</v>
      </c>
      <c r="J1453" s="54">
        <v>200464</v>
      </c>
      <c r="K1453" s="55" t="s">
        <v>1393</v>
      </c>
      <c r="L1453" s="55" t="str">
        <f>VLOOKUP(C1453,'[6]Trips&amp;Operators'!$C$1:$E$9999,3,FALSE)</f>
        <v>STARKS</v>
      </c>
      <c r="M1453" s="56" t="s">
        <v>1401</v>
      </c>
      <c r="N1453" s="55"/>
      <c r="O1453" s="59" t="str">
        <f t="shared" si="22"/>
        <v>KEEP</v>
      </c>
    </row>
    <row r="1454" spans="1:15" x14ac:dyDescent="0.25">
      <c r="A1454" s="53">
        <v>42517.31453703704</v>
      </c>
      <c r="B1454" s="54" t="s">
        <v>1389</v>
      </c>
      <c r="C1454" s="54" t="s">
        <v>2571</v>
      </c>
      <c r="D1454" s="54" t="s">
        <v>1390</v>
      </c>
      <c r="E1454" s="54" t="s">
        <v>1405</v>
      </c>
      <c r="F1454" s="54">
        <v>150</v>
      </c>
      <c r="G1454" s="54">
        <v>195</v>
      </c>
      <c r="H1454" s="54">
        <v>5165</v>
      </c>
      <c r="I1454" s="54" t="s">
        <v>1392</v>
      </c>
      <c r="J1454" s="54">
        <v>4677</v>
      </c>
      <c r="K1454" s="55" t="s">
        <v>1393</v>
      </c>
      <c r="L1454" s="55" t="str">
        <f>VLOOKUP(C1454,'[6]Trips&amp;Operators'!$C$1:$E$9999,3,FALSE)</f>
        <v>BEAM</v>
      </c>
      <c r="M1454" s="56" t="s">
        <v>1401</v>
      </c>
      <c r="N1454" s="55"/>
      <c r="O1454" s="59" t="str">
        <f t="shared" si="22"/>
        <v>KEEP</v>
      </c>
    </row>
    <row r="1455" spans="1:15" x14ac:dyDescent="0.25">
      <c r="A1455" s="53">
        <v>42517.322881944441</v>
      </c>
      <c r="B1455" s="54" t="s">
        <v>1448</v>
      </c>
      <c r="C1455" s="54" t="s">
        <v>2570</v>
      </c>
      <c r="D1455" s="54" t="s">
        <v>1390</v>
      </c>
      <c r="E1455" s="54" t="s">
        <v>1405</v>
      </c>
      <c r="F1455" s="54">
        <v>200</v>
      </c>
      <c r="G1455" s="54">
        <v>215</v>
      </c>
      <c r="H1455" s="54">
        <v>30854</v>
      </c>
      <c r="I1455" s="54" t="s">
        <v>1392</v>
      </c>
      <c r="J1455" s="54">
        <v>30562</v>
      </c>
      <c r="K1455" s="55" t="s">
        <v>1393</v>
      </c>
      <c r="L1455" s="55" t="str">
        <f>VLOOKUP(C1455,'[6]Trips&amp;Operators'!$C$1:$E$9999,3,FALSE)</f>
        <v>STARKS</v>
      </c>
      <c r="M1455" s="56" t="s">
        <v>1401</v>
      </c>
      <c r="N1455" s="55"/>
      <c r="O1455" s="59" t="str">
        <f t="shared" si="22"/>
        <v>KEEP</v>
      </c>
    </row>
    <row r="1456" spans="1:15" x14ac:dyDescent="0.25">
      <c r="A1456" s="53">
        <v>42517.36582175926</v>
      </c>
      <c r="B1456" s="54" t="s">
        <v>1425</v>
      </c>
      <c r="C1456" s="54" t="s">
        <v>2572</v>
      </c>
      <c r="D1456" s="54" t="s">
        <v>1390</v>
      </c>
      <c r="E1456" s="54" t="s">
        <v>1405</v>
      </c>
      <c r="F1456" s="54">
        <v>450</v>
      </c>
      <c r="G1456" s="54">
        <v>439</v>
      </c>
      <c r="H1456" s="54">
        <v>17486</v>
      </c>
      <c r="I1456" s="54" t="s">
        <v>1392</v>
      </c>
      <c r="J1456" s="54">
        <v>15167</v>
      </c>
      <c r="K1456" s="55" t="s">
        <v>1393</v>
      </c>
      <c r="L1456" s="55" t="str">
        <f>VLOOKUP(C1456,'[6]Trips&amp;Operators'!$C$1:$E$9999,3,FALSE)</f>
        <v>SANTIZO</v>
      </c>
      <c r="M1456" s="56" t="s">
        <v>1401</v>
      </c>
      <c r="N1456" s="55"/>
      <c r="O1456" s="59" t="str">
        <f t="shared" si="22"/>
        <v>KEEP</v>
      </c>
    </row>
    <row r="1457" spans="1:15" x14ac:dyDescent="0.25">
      <c r="A1457" s="53">
        <v>42517.402071759258</v>
      </c>
      <c r="B1457" s="54" t="s">
        <v>1537</v>
      </c>
      <c r="C1457" s="54" t="s">
        <v>2573</v>
      </c>
      <c r="D1457" s="54" t="s">
        <v>1390</v>
      </c>
      <c r="E1457" s="54" t="s">
        <v>1405</v>
      </c>
      <c r="F1457" s="54">
        <v>200</v>
      </c>
      <c r="G1457" s="54">
        <v>325</v>
      </c>
      <c r="H1457" s="54">
        <v>31867</v>
      </c>
      <c r="I1457" s="54" t="s">
        <v>1392</v>
      </c>
      <c r="J1457" s="54">
        <v>30562</v>
      </c>
      <c r="K1457" s="55" t="s">
        <v>1393</v>
      </c>
      <c r="L1457" s="55" t="str">
        <f>VLOOKUP(C1457,'[6]Trips&amp;Operators'!$C$1:$E$9999,3,FALSE)</f>
        <v>CUSHING</v>
      </c>
      <c r="M1457" s="56" t="s">
        <v>1401</v>
      </c>
      <c r="N1457" s="55"/>
      <c r="O1457" s="59" t="str">
        <f t="shared" si="22"/>
        <v>KEEP</v>
      </c>
    </row>
    <row r="1458" spans="1:15" x14ac:dyDescent="0.25">
      <c r="A1458" s="53">
        <v>42517.433055555557</v>
      </c>
      <c r="B1458" s="54" t="s">
        <v>1420</v>
      </c>
      <c r="C1458" s="54" t="s">
        <v>2574</v>
      </c>
      <c r="D1458" s="54" t="s">
        <v>1390</v>
      </c>
      <c r="E1458" s="54" t="s">
        <v>1405</v>
      </c>
      <c r="F1458" s="54">
        <v>150</v>
      </c>
      <c r="G1458" s="54">
        <v>162</v>
      </c>
      <c r="H1458" s="54">
        <v>229598</v>
      </c>
      <c r="I1458" s="54" t="s">
        <v>1392</v>
      </c>
      <c r="J1458" s="54">
        <v>230436</v>
      </c>
      <c r="K1458" s="55" t="s">
        <v>1400</v>
      </c>
      <c r="L1458" s="55" t="str">
        <f>VLOOKUP(C1458,'[6]Trips&amp;Operators'!$C$1:$E$9999,3,FALSE)</f>
        <v>STARKS</v>
      </c>
      <c r="M1458" s="56" t="s">
        <v>1401</v>
      </c>
      <c r="N1458" s="55"/>
      <c r="O1458" s="59" t="str">
        <f t="shared" si="22"/>
        <v>KEEP</v>
      </c>
    </row>
    <row r="1459" spans="1:15" x14ac:dyDescent="0.25">
      <c r="A1459" s="53">
        <v>42517.491712962961</v>
      </c>
      <c r="B1459" s="54" t="s">
        <v>1511</v>
      </c>
      <c r="C1459" s="54" t="s">
        <v>2575</v>
      </c>
      <c r="D1459" s="54" t="s">
        <v>1390</v>
      </c>
      <c r="E1459" s="54" t="s">
        <v>1405</v>
      </c>
      <c r="F1459" s="54">
        <v>450</v>
      </c>
      <c r="G1459" s="54">
        <v>453</v>
      </c>
      <c r="H1459" s="54">
        <v>17333</v>
      </c>
      <c r="I1459" s="54" t="s">
        <v>1392</v>
      </c>
      <c r="J1459" s="54">
        <v>15167</v>
      </c>
      <c r="K1459" s="55" t="s">
        <v>1393</v>
      </c>
      <c r="L1459" s="55" t="str">
        <f>VLOOKUP(C1459,'[6]Trips&amp;Operators'!$C$1:$E$9999,3,FALSE)</f>
        <v>GOODNIGHT</v>
      </c>
      <c r="M1459" s="56" t="s">
        <v>1401</v>
      </c>
      <c r="N1459" s="55"/>
      <c r="O1459" s="59" t="str">
        <f t="shared" si="22"/>
        <v>KEEP</v>
      </c>
    </row>
    <row r="1460" spans="1:15" x14ac:dyDescent="0.25">
      <c r="A1460" s="53">
        <v>42517.494363425925</v>
      </c>
      <c r="B1460" s="54" t="s">
        <v>1546</v>
      </c>
      <c r="C1460" s="54" t="s">
        <v>2576</v>
      </c>
      <c r="D1460" s="54" t="s">
        <v>1407</v>
      </c>
      <c r="E1460" s="54" t="s">
        <v>1405</v>
      </c>
      <c r="F1460" s="54">
        <v>400</v>
      </c>
      <c r="G1460" s="54">
        <v>450</v>
      </c>
      <c r="H1460" s="54">
        <v>7185</v>
      </c>
      <c r="I1460" s="54" t="s">
        <v>1392</v>
      </c>
      <c r="J1460" s="54">
        <v>5457</v>
      </c>
      <c r="K1460" s="55" t="s">
        <v>1400</v>
      </c>
      <c r="L1460" s="55" t="str">
        <f>VLOOKUP(C1460,'[6]Trips&amp;Operators'!$C$1:$E$9999,3,FALSE)</f>
        <v>LOCKLEAR</v>
      </c>
      <c r="M1460" s="56" t="s">
        <v>1401</v>
      </c>
      <c r="N1460" s="55"/>
      <c r="O1460" s="59" t="str">
        <f t="shared" si="22"/>
        <v>KEEP</v>
      </c>
    </row>
    <row r="1461" spans="1:15" x14ac:dyDescent="0.25">
      <c r="A1461" s="53">
        <v>42517.595659722225</v>
      </c>
      <c r="B1461" s="54" t="s">
        <v>1476</v>
      </c>
      <c r="C1461" s="54" t="s">
        <v>2577</v>
      </c>
      <c r="D1461" s="54" t="s">
        <v>1390</v>
      </c>
      <c r="E1461" s="54" t="s">
        <v>1405</v>
      </c>
      <c r="F1461" s="54">
        <v>450</v>
      </c>
      <c r="G1461" s="54">
        <v>437</v>
      </c>
      <c r="H1461" s="54">
        <v>17248</v>
      </c>
      <c r="I1461" s="54" t="s">
        <v>1392</v>
      </c>
      <c r="J1461" s="54">
        <v>15167</v>
      </c>
      <c r="K1461" s="55" t="s">
        <v>1393</v>
      </c>
      <c r="L1461" s="55" t="str">
        <f>VLOOKUP(C1461,'[6]Trips&amp;Operators'!$C$1:$E$9999,3,FALSE)</f>
        <v>WEBSTER</v>
      </c>
      <c r="M1461" s="56" t="s">
        <v>1401</v>
      </c>
      <c r="N1461" s="55"/>
      <c r="O1461" s="59" t="str">
        <f t="shared" si="22"/>
        <v>KEEP</v>
      </c>
    </row>
    <row r="1462" spans="1:15" x14ac:dyDescent="0.25">
      <c r="A1462" s="53">
        <v>42517.605578703704</v>
      </c>
      <c r="B1462" s="54" t="s">
        <v>1451</v>
      </c>
      <c r="C1462" s="54" t="s">
        <v>2578</v>
      </c>
      <c r="D1462" s="54" t="s">
        <v>1390</v>
      </c>
      <c r="E1462" s="54" t="s">
        <v>1405</v>
      </c>
      <c r="F1462" s="54">
        <v>550</v>
      </c>
      <c r="G1462" s="54">
        <v>715</v>
      </c>
      <c r="H1462" s="54">
        <v>219962</v>
      </c>
      <c r="I1462" s="54" t="s">
        <v>1392</v>
      </c>
      <c r="J1462" s="54">
        <v>222090</v>
      </c>
      <c r="K1462" s="55" t="s">
        <v>1400</v>
      </c>
      <c r="L1462" s="55" t="str">
        <f>VLOOKUP(C1462,'[6]Trips&amp;Operators'!$C$1:$E$9999,3,FALSE)</f>
        <v>GOODNIGHT</v>
      </c>
      <c r="M1462" s="56" t="s">
        <v>1401</v>
      </c>
      <c r="N1462" s="55"/>
      <c r="O1462" s="59" t="str">
        <f t="shared" si="22"/>
        <v>KEEP</v>
      </c>
    </row>
    <row r="1463" spans="1:15" x14ac:dyDescent="0.25">
      <c r="A1463" s="53">
        <v>42517.616388888891</v>
      </c>
      <c r="B1463" s="54" t="s">
        <v>1448</v>
      </c>
      <c r="C1463" s="54" t="s">
        <v>2579</v>
      </c>
      <c r="D1463" s="54" t="s">
        <v>1390</v>
      </c>
      <c r="E1463" s="54" t="s">
        <v>1405</v>
      </c>
      <c r="F1463" s="54">
        <v>450</v>
      </c>
      <c r="G1463" s="54">
        <v>443</v>
      </c>
      <c r="H1463" s="54">
        <v>17361</v>
      </c>
      <c r="I1463" s="54" t="s">
        <v>1392</v>
      </c>
      <c r="J1463" s="54">
        <v>15167</v>
      </c>
      <c r="K1463" s="55" t="s">
        <v>1393</v>
      </c>
      <c r="L1463" s="55" t="str">
        <f>VLOOKUP(C1463,'[6]Trips&amp;Operators'!$C$1:$E$9999,3,FALSE)</f>
        <v>LOZA</v>
      </c>
      <c r="M1463" s="56" t="s">
        <v>1401</v>
      </c>
      <c r="N1463" s="55"/>
      <c r="O1463" s="59" t="str">
        <f t="shared" si="22"/>
        <v>KEEP</v>
      </c>
    </row>
    <row r="1464" spans="1:15" x14ac:dyDescent="0.25">
      <c r="A1464" s="53">
        <v>42517.625590277778</v>
      </c>
      <c r="B1464" s="54" t="s">
        <v>1537</v>
      </c>
      <c r="C1464" s="54" t="s">
        <v>2580</v>
      </c>
      <c r="D1464" s="54" t="s">
        <v>1390</v>
      </c>
      <c r="E1464" s="54" t="s">
        <v>1405</v>
      </c>
      <c r="F1464" s="54">
        <v>200</v>
      </c>
      <c r="G1464" s="54">
        <v>141</v>
      </c>
      <c r="H1464" s="54">
        <v>30903</v>
      </c>
      <c r="I1464" s="54" t="s">
        <v>1392</v>
      </c>
      <c r="J1464" s="54">
        <v>30562</v>
      </c>
      <c r="K1464" s="55" t="s">
        <v>1393</v>
      </c>
      <c r="L1464" s="55" t="str">
        <f>VLOOKUP(C1464,'[6]Trips&amp;Operators'!$C$1:$E$9999,3,FALSE)</f>
        <v>LOCKLEAR</v>
      </c>
      <c r="M1464" s="56" t="s">
        <v>1401</v>
      </c>
      <c r="N1464" s="55"/>
      <c r="O1464" s="59" t="str">
        <f t="shared" si="22"/>
        <v>KEEP</v>
      </c>
    </row>
    <row r="1465" spans="1:15" x14ac:dyDescent="0.25">
      <c r="A1465" s="53">
        <v>42517.686840277776</v>
      </c>
      <c r="B1465" s="54" t="s">
        <v>1413</v>
      </c>
      <c r="C1465" s="54" t="s">
        <v>2581</v>
      </c>
      <c r="D1465" s="54" t="s">
        <v>1407</v>
      </c>
      <c r="E1465" s="54" t="s">
        <v>1405</v>
      </c>
      <c r="F1465" s="54">
        <v>350</v>
      </c>
      <c r="G1465" s="54">
        <v>400</v>
      </c>
      <c r="H1465" s="54">
        <v>225998</v>
      </c>
      <c r="I1465" s="54" t="s">
        <v>1392</v>
      </c>
      <c r="J1465" s="54">
        <v>228668</v>
      </c>
      <c r="K1465" s="55" t="s">
        <v>1393</v>
      </c>
      <c r="L1465" s="55" t="str">
        <f>VLOOKUP(C1465,'[6]Trips&amp;Operators'!$C$1:$E$9999,3,FALSE)</f>
        <v>GOODNIGHT</v>
      </c>
      <c r="M1465" s="56" t="s">
        <v>1401</v>
      </c>
      <c r="N1465" s="55"/>
      <c r="O1465" s="59" t="str">
        <f t="shared" si="22"/>
        <v>KEEP</v>
      </c>
    </row>
    <row r="1466" spans="1:15" x14ac:dyDescent="0.25">
      <c r="A1466" s="53">
        <v>42517.733587962961</v>
      </c>
      <c r="B1466" s="54" t="s">
        <v>1425</v>
      </c>
      <c r="C1466" s="54" t="s">
        <v>2582</v>
      </c>
      <c r="D1466" s="54" t="s">
        <v>1390</v>
      </c>
      <c r="E1466" s="54" t="s">
        <v>1405</v>
      </c>
      <c r="F1466" s="54">
        <v>200</v>
      </c>
      <c r="G1466" s="54">
        <v>361</v>
      </c>
      <c r="H1466" s="54">
        <v>6860</v>
      </c>
      <c r="I1466" s="54" t="s">
        <v>1392</v>
      </c>
      <c r="J1466" s="54">
        <v>5457</v>
      </c>
      <c r="K1466" s="55" t="s">
        <v>1393</v>
      </c>
      <c r="L1466" s="55" t="str">
        <f>VLOOKUP(C1466,'[6]Trips&amp;Operators'!$C$1:$E$9999,3,FALSE)</f>
        <v>ROCHA</v>
      </c>
      <c r="M1466" s="56" t="s">
        <v>1401</v>
      </c>
      <c r="N1466" s="55"/>
      <c r="O1466" s="59" t="str">
        <f t="shared" si="22"/>
        <v>KEEP</v>
      </c>
    </row>
    <row r="1467" spans="1:15" x14ac:dyDescent="0.25">
      <c r="A1467" s="53">
        <v>42517.745856481481</v>
      </c>
      <c r="B1467" s="54" t="s">
        <v>1785</v>
      </c>
      <c r="C1467" s="54" t="s">
        <v>2583</v>
      </c>
      <c r="D1467" s="54" t="s">
        <v>1390</v>
      </c>
      <c r="E1467" s="54" t="s">
        <v>1405</v>
      </c>
      <c r="F1467" s="54">
        <v>300</v>
      </c>
      <c r="G1467" s="54">
        <v>284</v>
      </c>
      <c r="H1467" s="54">
        <v>20219</v>
      </c>
      <c r="I1467" s="54" t="s">
        <v>1392</v>
      </c>
      <c r="J1467" s="54">
        <v>20338</v>
      </c>
      <c r="K1467" s="55" t="s">
        <v>1400</v>
      </c>
      <c r="L1467" s="55" t="str">
        <f>VLOOKUP(C1467,'[6]Trips&amp;Operators'!$C$1:$E$9999,3,FALSE)</f>
        <v>LEVERE</v>
      </c>
      <c r="M1467" s="56" t="s">
        <v>1401</v>
      </c>
      <c r="N1467" s="55"/>
      <c r="O1467" s="59" t="str">
        <f t="shared" si="22"/>
        <v>KEEP</v>
      </c>
    </row>
    <row r="1468" spans="1:15" x14ac:dyDescent="0.25">
      <c r="A1468" s="53">
        <v>42517.890277777777</v>
      </c>
      <c r="B1468" s="54" t="s">
        <v>1451</v>
      </c>
      <c r="C1468" s="54" t="s">
        <v>2584</v>
      </c>
      <c r="D1468" s="54" t="s">
        <v>1390</v>
      </c>
      <c r="E1468" s="54" t="s">
        <v>1405</v>
      </c>
      <c r="F1468" s="54">
        <v>400</v>
      </c>
      <c r="G1468" s="54">
        <v>621</v>
      </c>
      <c r="H1468" s="54">
        <v>114349</v>
      </c>
      <c r="I1468" s="54" t="s">
        <v>1392</v>
      </c>
      <c r="J1468" s="54">
        <v>116838</v>
      </c>
      <c r="K1468" s="55" t="s">
        <v>1400</v>
      </c>
      <c r="L1468" s="55" t="str">
        <f>VLOOKUP(C1468,'[6]Trips&amp;Operators'!$C$1:$E$9999,3,FALSE)</f>
        <v>ADANE</v>
      </c>
      <c r="M1468" s="56" t="s">
        <v>1401</v>
      </c>
      <c r="N1468" s="55"/>
      <c r="O1468" s="59" t="str">
        <f t="shared" si="22"/>
        <v>KEEP</v>
      </c>
    </row>
    <row r="1469" spans="1:15" x14ac:dyDescent="0.25">
      <c r="A1469" s="53">
        <v>42517.219375000001</v>
      </c>
      <c r="B1469" s="54" t="s">
        <v>1537</v>
      </c>
      <c r="C1469" s="54" t="s">
        <v>2585</v>
      </c>
      <c r="D1469" s="54" t="s">
        <v>1390</v>
      </c>
      <c r="E1469" s="54" t="s">
        <v>1422</v>
      </c>
      <c r="F1469" s="54">
        <v>0</v>
      </c>
      <c r="G1469" s="54">
        <v>602</v>
      </c>
      <c r="H1469" s="54">
        <v>195883</v>
      </c>
      <c r="I1469" s="54" t="s">
        <v>1423</v>
      </c>
      <c r="J1469" s="54">
        <v>191723</v>
      </c>
      <c r="K1469" s="55" t="s">
        <v>1393</v>
      </c>
      <c r="L1469" s="55" t="str">
        <f>VLOOKUP(C1469,'[6]Trips&amp;Operators'!$C$1:$E$9999,3,FALSE)</f>
        <v>BEAM</v>
      </c>
      <c r="M1469" s="56" t="s">
        <v>1394</v>
      </c>
      <c r="N1469" s="55"/>
      <c r="O1469" s="59" t="str">
        <f t="shared" si="22"/>
        <v>KEEP</v>
      </c>
    </row>
    <row r="1470" spans="1:15" x14ac:dyDescent="0.25">
      <c r="A1470" s="53">
        <v>42517.346446759257</v>
      </c>
      <c r="B1470" s="54" t="s">
        <v>1420</v>
      </c>
      <c r="C1470" s="54" t="s">
        <v>384</v>
      </c>
      <c r="D1470" s="54" t="s">
        <v>1407</v>
      </c>
      <c r="E1470" s="54" t="s">
        <v>1422</v>
      </c>
      <c r="F1470" s="54">
        <v>200</v>
      </c>
      <c r="G1470" s="54">
        <v>263</v>
      </c>
      <c r="H1470" s="54">
        <v>66032</v>
      </c>
      <c r="I1470" s="54" t="s">
        <v>1423</v>
      </c>
      <c r="J1470" s="54">
        <v>63995</v>
      </c>
      <c r="K1470" s="55" t="s">
        <v>1400</v>
      </c>
      <c r="L1470" s="55" t="str">
        <f>VLOOKUP(C1470,'[6]Trips&amp;Operators'!$C$1:$E$9999,3,FALSE)</f>
        <v>STARKS</v>
      </c>
      <c r="M1470" s="56" t="s">
        <v>1394</v>
      </c>
      <c r="N1470" s="56"/>
      <c r="O1470" s="59" t="str">
        <f t="shared" si="22"/>
        <v>KEEP</v>
      </c>
    </row>
    <row r="1471" spans="1:15" x14ac:dyDescent="0.25">
      <c r="A1471" s="53">
        <v>42517.450127314813</v>
      </c>
      <c r="B1471" s="54" t="s">
        <v>1785</v>
      </c>
      <c r="C1471" s="54" t="s">
        <v>2586</v>
      </c>
      <c r="D1471" s="54" t="s">
        <v>1390</v>
      </c>
      <c r="E1471" s="54" t="s">
        <v>1422</v>
      </c>
      <c r="F1471" s="54">
        <v>0</v>
      </c>
      <c r="G1471" s="54">
        <v>447</v>
      </c>
      <c r="H1471" s="54">
        <v>7911</v>
      </c>
      <c r="I1471" s="54" t="s">
        <v>1423</v>
      </c>
      <c r="J1471" s="54">
        <v>10800</v>
      </c>
      <c r="K1471" s="55" t="s">
        <v>1400</v>
      </c>
      <c r="L1471" s="55" t="str">
        <f>VLOOKUP(C1471,'[6]Trips&amp;Operators'!$C$1:$E$9999,3,FALSE)</f>
        <v>ROCHA</v>
      </c>
      <c r="M1471" s="56" t="s">
        <v>1394</v>
      </c>
      <c r="N1471" s="55"/>
      <c r="O1471" s="59" t="str">
        <f t="shared" si="22"/>
        <v>KEEP</v>
      </c>
    </row>
    <row r="1472" spans="1:15" x14ac:dyDescent="0.25">
      <c r="A1472" s="53">
        <v>42517.465891203705</v>
      </c>
      <c r="B1472" s="54" t="s">
        <v>1785</v>
      </c>
      <c r="C1472" s="54" t="s">
        <v>2586</v>
      </c>
      <c r="D1472" s="54" t="s">
        <v>1390</v>
      </c>
      <c r="E1472" s="54" t="s">
        <v>1422</v>
      </c>
      <c r="F1472" s="54">
        <v>0</v>
      </c>
      <c r="G1472" s="54">
        <v>296</v>
      </c>
      <c r="H1472" s="54">
        <v>148232</v>
      </c>
      <c r="I1472" s="54" t="s">
        <v>1423</v>
      </c>
      <c r="J1472" s="54">
        <v>149694</v>
      </c>
      <c r="K1472" s="55" t="s">
        <v>1400</v>
      </c>
      <c r="L1472" s="55" t="str">
        <f>VLOOKUP(C1472,'[6]Trips&amp;Operators'!$C$1:$E$9999,3,FALSE)</f>
        <v>ROCHA</v>
      </c>
      <c r="M1472" s="56" t="s">
        <v>1394</v>
      </c>
      <c r="N1472" s="55"/>
      <c r="O1472" s="59" t="str">
        <f t="shared" si="22"/>
        <v>KEEP</v>
      </c>
    </row>
    <row r="1473" spans="1:15" x14ac:dyDescent="0.25">
      <c r="A1473" s="53">
        <v>42517.636388888888</v>
      </c>
      <c r="B1473" s="54" t="s">
        <v>1546</v>
      </c>
      <c r="C1473" s="54" t="s">
        <v>390</v>
      </c>
      <c r="D1473" s="54" t="s">
        <v>1390</v>
      </c>
      <c r="E1473" s="54" t="s">
        <v>1422</v>
      </c>
      <c r="F1473" s="54">
        <v>0</v>
      </c>
      <c r="G1473" s="54">
        <v>52</v>
      </c>
      <c r="H1473" s="54">
        <v>1393</v>
      </c>
      <c r="I1473" s="54" t="s">
        <v>1423</v>
      </c>
      <c r="J1473" s="54">
        <v>1692</v>
      </c>
      <c r="K1473" s="55" t="s">
        <v>1400</v>
      </c>
      <c r="L1473" s="55" t="str">
        <f>VLOOKUP(C1473,'[6]Trips&amp;Operators'!$C$1:$E$9999,3,FALSE)</f>
        <v>LOCKLEAR</v>
      </c>
      <c r="M1473" s="56" t="s">
        <v>1394</v>
      </c>
      <c r="N1473" s="55"/>
      <c r="O1473" s="59" t="str">
        <f t="shared" si="22"/>
        <v>KEEP</v>
      </c>
    </row>
    <row r="1474" spans="1:15" x14ac:dyDescent="0.25">
      <c r="A1474" s="53">
        <v>42517.642187500001</v>
      </c>
      <c r="B1474" s="54" t="s">
        <v>1425</v>
      </c>
      <c r="C1474" s="54" t="s">
        <v>2587</v>
      </c>
      <c r="D1474" s="54" t="s">
        <v>1390</v>
      </c>
      <c r="E1474" s="54" t="s">
        <v>1422</v>
      </c>
      <c r="F1474" s="54">
        <v>0</v>
      </c>
      <c r="G1474" s="54">
        <v>111</v>
      </c>
      <c r="H1474" s="54">
        <v>127967</v>
      </c>
      <c r="I1474" s="54" t="s">
        <v>1423</v>
      </c>
      <c r="J1474" s="54">
        <v>127587</v>
      </c>
      <c r="K1474" s="55" t="s">
        <v>1393</v>
      </c>
      <c r="L1474" s="55" t="str">
        <f>VLOOKUP(C1474,'[6]Trips&amp;Operators'!$C$1:$E$9999,3,FALSE)</f>
        <v>ROCHA</v>
      </c>
      <c r="M1474" s="56" t="s">
        <v>1394</v>
      </c>
      <c r="N1474" s="55"/>
      <c r="O1474" s="59" t="str">
        <f t="shared" si="22"/>
        <v>KEEP</v>
      </c>
    </row>
    <row r="1475" spans="1:15" x14ac:dyDescent="0.25">
      <c r="A1475" s="53">
        <v>42517.648356481484</v>
      </c>
      <c r="B1475" s="54" t="s">
        <v>1420</v>
      </c>
      <c r="C1475" s="54" t="s">
        <v>2588</v>
      </c>
      <c r="D1475" s="54" t="s">
        <v>1390</v>
      </c>
      <c r="E1475" s="54" t="s">
        <v>1422</v>
      </c>
      <c r="F1475" s="54">
        <v>0</v>
      </c>
      <c r="G1475" s="54">
        <v>756</v>
      </c>
      <c r="H1475" s="54">
        <v>200946</v>
      </c>
      <c r="I1475" s="54" t="s">
        <v>1423</v>
      </c>
      <c r="J1475" s="54">
        <v>204300</v>
      </c>
      <c r="K1475" s="55" t="s">
        <v>1400</v>
      </c>
      <c r="L1475" s="55" t="str">
        <f>VLOOKUP(C1475,'[6]Trips&amp;Operators'!$C$1:$E$9999,3,FALSE)</f>
        <v>LOZA</v>
      </c>
      <c r="M1475" s="56" t="s">
        <v>1394</v>
      </c>
      <c r="N1475" s="55"/>
      <c r="O1475" s="59" t="str">
        <f t="shared" ref="O1475:O1538" si="23">IF(AND(E1475="TRACK WARRANT AUTHORITY",G1475&lt;10),"OMIT","KEEP")</f>
        <v>KEEP</v>
      </c>
    </row>
    <row r="1476" spans="1:15" x14ac:dyDescent="0.25">
      <c r="A1476" s="53">
        <v>42517.652939814812</v>
      </c>
      <c r="B1476" s="54" t="s">
        <v>1425</v>
      </c>
      <c r="C1476" s="54" t="s">
        <v>2587</v>
      </c>
      <c r="D1476" s="54" t="s">
        <v>1390</v>
      </c>
      <c r="E1476" s="54" t="s">
        <v>1422</v>
      </c>
      <c r="F1476" s="54">
        <v>0</v>
      </c>
      <c r="G1476" s="54">
        <v>498</v>
      </c>
      <c r="H1476" s="54">
        <v>42349</v>
      </c>
      <c r="I1476" s="54" t="s">
        <v>1423</v>
      </c>
      <c r="J1476" s="54">
        <v>38656</v>
      </c>
      <c r="K1476" s="55" t="s">
        <v>1393</v>
      </c>
      <c r="L1476" s="55" t="str">
        <f>VLOOKUP(C1476,'[6]Trips&amp;Operators'!$C$1:$E$9999,3,FALSE)</f>
        <v>ROCHA</v>
      </c>
      <c r="M1476" s="56" t="s">
        <v>1394</v>
      </c>
      <c r="N1476" s="55"/>
      <c r="O1476" s="59" t="str">
        <f t="shared" si="23"/>
        <v>KEEP</v>
      </c>
    </row>
    <row r="1477" spans="1:15" x14ac:dyDescent="0.25">
      <c r="A1477" s="53">
        <v>42517.656168981484</v>
      </c>
      <c r="B1477" s="54" t="s">
        <v>1453</v>
      </c>
      <c r="C1477" s="54" t="s">
        <v>388</v>
      </c>
      <c r="D1477" s="54" t="s">
        <v>1407</v>
      </c>
      <c r="E1477" s="54" t="s">
        <v>1422</v>
      </c>
      <c r="F1477" s="54">
        <v>200</v>
      </c>
      <c r="G1477" s="54">
        <v>258</v>
      </c>
      <c r="H1477" s="54">
        <v>18281</v>
      </c>
      <c r="I1477" s="54" t="s">
        <v>1423</v>
      </c>
      <c r="J1477" s="54">
        <v>20632</v>
      </c>
      <c r="K1477" s="55" t="s">
        <v>1393</v>
      </c>
      <c r="L1477" s="55" t="str">
        <f>VLOOKUP(C1477,'[6]Trips&amp;Operators'!$C$1:$E$9999,3,FALSE)</f>
        <v>STEWART</v>
      </c>
      <c r="M1477" s="56" t="s">
        <v>1394</v>
      </c>
      <c r="N1477" s="55"/>
      <c r="O1477" s="59" t="str">
        <f t="shared" si="23"/>
        <v>KEEP</v>
      </c>
    </row>
    <row r="1478" spans="1:15" x14ac:dyDescent="0.25">
      <c r="A1478" s="53">
        <v>42517.656793981485</v>
      </c>
      <c r="B1478" s="54" t="s">
        <v>1453</v>
      </c>
      <c r="C1478" s="54" t="s">
        <v>388</v>
      </c>
      <c r="D1478" s="54" t="s">
        <v>1407</v>
      </c>
      <c r="E1478" s="54" t="s">
        <v>1422</v>
      </c>
      <c r="F1478" s="54">
        <v>200</v>
      </c>
      <c r="G1478" s="54">
        <v>250</v>
      </c>
      <c r="H1478" s="54">
        <v>17634</v>
      </c>
      <c r="I1478" s="54" t="s">
        <v>1423</v>
      </c>
      <c r="J1478" s="54">
        <v>20632</v>
      </c>
      <c r="K1478" s="55" t="s">
        <v>1393</v>
      </c>
      <c r="L1478" s="55" t="str">
        <f>VLOOKUP(C1478,'[6]Trips&amp;Operators'!$C$1:$E$9999,3,FALSE)</f>
        <v>STEWART</v>
      </c>
      <c r="M1478" s="56" t="s">
        <v>1394</v>
      </c>
      <c r="N1478" s="55"/>
      <c r="O1478" s="59" t="str">
        <f t="shared" si="23"/>
        <v>KEEP</v>
      </c>
    </row>
    <row r="1479" spans="1:15" x14ac:dyDescent="0.25">
      <c r="A1479" s="53">
        <v>42517.682916666665</v>
      </c>
      <c r="B1479" s="54" t="s">
        <v>1537</v>
      </c>
      <c r="C1479" s="54" t="s">
        <v>2589</v>
      </c>
      <c r="D1479" s="54" t="s">
        <v>1390</v>
      </c>
      <c r="E1479" s="54" t="s">
        <v>1422</v>
      </c>
      <c r="F1479" s="54">
        <v>0</v>
      </c>
      <c r="G1479" s="54">
        <v>395</v>
      </c>
      <c r="H1479" s="54">
        <v>129872</v>
      </c>
      <c r="I1479" s="54" t="s">
        <v>1423</v>
      </c>
      <c r="J1479" s="54">
        <v>127587</v>
      </c>
      <c r="K1479" s="55" t="s">
        <v>1393</v>
      </c>
      <c r="L1479" s="55" t="str">
        <f>VLOOKUP(C1479,'[6]Trips&amp;Operators'!$C$1:$E$9999,3,FALSE)</f>
        <v>LOCKLEAR</v>
      </c>
      <c r="M1479" s="56" t="s">
        <v>1394</v>
      </c>
      <c r="N1479" s="55"/>
      <c r="O1479" s="59" t="str">
        <f t="shared" si="23"/>
        <v>KEEP</v>
      </c>
    </row>
    <row r="1480" spans="1:15" x14ac:dyDescent="0.25">
      <c r="A1480" s="53">
        <v>42517.691006944442</v>
      </c>
      <c r="B1480" s="54" t="s">
        <v>1396</v>
      </c>
      <c r="C1480" s="54" t="s">
        <v>2590</v>
      </c>
      <c r="D1480" s="54" t="s">
        <v>1390</v>
      </c>
      <c r="E1480" s="54" t="s">
        <v>1422</v>
      </c>
      <c r="F1480" s="54">
        <v>0</v>
      </c>
      <c r="G1480" s="54">
        <v>399</v>
      </c>
      <c r="H1480" s="54">
        <v>221581</v>
      </c>
      <c r="I1480" s="54" t="s">
        <v>1423</v>
      </c>
      <c r="J1480" s="54">
        <v>224231</v>
      </c>
      <c r="K1480" s="55" t="s">
        <v>1400</v>
      </c>
      <c r="L1480" s="55" t="str">
        <f>VLOOKUP(C1480,'[6]Trips&amp;Operators'!$C$1:$E$9999,3,FALSE)</f>
        <v>STEWART</v>
      </c>
      <c r="M1480" s="56" t="s">
        <v>1394</v>
      </c>
      <c r="N1480" s="55"/>
      <c r="O1480" s="59" t="str">
        <f t="shared" si="23"/>
        <v>KEEP</v>
      </c>
    </row>
    <row r="1481" spans="1:15" x14ac:dyDescent="0.25">
      <c r="A1481" s="53">
        <v>42517.740636574075</v>
      </c>
      <c r="B1481" s="54" t="s">
        <v>1448</v>
      </c>
      <c r="C1481" s="54" t="s">
        <v>2591</v>
      </c>
      <c r="D1481" s="54" t="s">
        <v>1390</v>
      </c>
      <c r="E1481" s="54" t="s">
        <v>1422</v>
      </c>
      <c r="F1481" s="54">
        <v>0</v>
      </c>
      <c r="G1481" s="54">
        <v>403</v>
      </c>
      <c r="H1481" s="54">
        <v>193866</v>
      </c>
      <c r="I1481" s="54" t="s">
        <v>1423</v>
      </c>
      <c r="J1481" s="54">
        <v>191723</v>
      </c>
      <c r="K1481" s="55" t="s">
        <v>1393</v>
      </c>
      <c r="L1481" s="55" t="str">
        <f>VLOOKUP(C1481,'[6]Trips&amp;Operators'!$C$1:$E$9999,3,FALSE)</f>
        <v>LOZA</v>
      </c>
      <c r="M1481" s="56" t="s">
        <v>1394</v>
      </c>
      <c r="N1481" s="55"/>
      <c r="O1481" s="59" t="str">
        <f t="shared" si="23"/>
        <v>KEEP</v>
      </c>
    </row>
    <row r="1482" spans="1:15" x14ac:dyDescent="0.25">
      <c r="A1482" s="53">
        <v>42517.747708333336</v>
      </c>
      <c r="B1482" s="54" t="s">
        <v>1785</v>
      </c>
      <c r="C1482" s="54" t="s">
        <v>2583</v>
      </c>
      <c r="D1482" s="54" t="s">
        <v>1390</v>
      </c>
      <c r="E1482" s="54" t="s">
        <v>1422</v>
      </c>
      <c r="F1482" s="54">
        <v>0</v>
      </c>
      <c r="G1482" s="54">
        <v>190</v>
      </c>
      <c r="H1482" s="54">
        <v>27717</v>
      </c>
      <c r="I1482" s="54" t="s">
        <v>1423</v>
      </c>
      <c r="J1482" s="54">
        <v>28054</v>
      </c>
      <c r="K1482" s="55" t="s">
        <v>1400</v>
      </c>
      <c r="L1482" s="55" t="str">
        <f>VLOOKUP(C1482,'[6]Trips&amp;Operators'!$C$1:$E$9999,3,FALSE)</f>
        <v>LEVERE</v>
      </c>
      <c r="M1482" s="56" t="s">
        <v>1394</v>
      </c>
      <c r="N1482" s="55"/>
      <c r="O1482" s="59" t="str">
        <f t="shared" si="23"/>
        <v>KEEP</v>
      </c>
    </row>
    <row r="1483" spans="1:15" x14ac:dyDescent="0.25">
      <c r="A1483" s="53">
        <v>42517.981342592589</v>
      </c>
      <c r="B1483" s="54" t="s">
        <v>1451</v>
      </c>
      <c r="C1483" s="54" t="s">
        <v>395</v>
      </c>
      <c r="D1483" s="54" t="s">
        <v>1390</v>
      </c>
      <c r="E1483" s="54" t="s">
        <v>1422</v>
      </c>
      <c r="F1483" s="54">
        <v>0</v>
      </c>
      <c r="G1483" s="54">
        <v>350</v>
      </c>
      <c r="H1483" s="54">
        <v>222956</v>
      </c>
      <c r="I1483" s="54" t="s">
        <v>1423</v>
      </c>
      <c r="J1483" s="54">
        <v>224231</v>
      </c>
      <c r="K1483" s="55" t="s">
        <v>1400</v>
      </c>
      <c r="L1483" s="55" t="str">
        <f>VLOOKUP(C1483,'[6]Trips&amp;Operators'!$C$1:$E$9999,3,FALSE)</f>
        <v>ADANE</v>
      </c>
      <c r="M1483" s="56" t="s">
        <v>1394</v>
      </c>
      <c r="N1483" s="55"/>
      <c r="O1483" s="59" t="str">
        <f t="shared" si="23"/>
        <v>KEEP</v>
      </c>
    </row>
    <row r="1484" spans="1:15" x14ac:dyDescent="0.25">
      <c r="A1484" s="53">
        <v>42517.6721875</v>
      </c>
      <c r="B1484" s="54" t="s">
        <v>1476</v>
      </c>
      <c r="C1484" s="54" t="s">
        <v>2592</v>
      </c>
      <c r="D1484" s="54" t="s">
        <v>1407</v>
      </c>
      <c r="E1484" s="54" t="s">
        <v>1434</v>
      </c>
      <c r="F1484" s="54">
        <v>0</v>
      </c>
      <c r="G1484" s="54">
        <v>175</v>
      </c>
      <c r="H1484" s="54">
        <v>3463</v>
      </c>
      <c r="I1484" s="54" t="s">
        <v>1435</v>
      </c>
      <c r="J1484" s="54">
        <v>3549</v>
      </c>
      <c r="K1484" s="55" t="s">
        <v>1393</v>
      </c>
      <c r="L1484" s="55" t="str">
        <f>VLOOKUP(C1484,'[6]Trips&amp;Operators'!$C$1:$E$9999,3,FALSE)</f>
        <v>WEBSTER</v>
      </c>
      <c r="M1484" s="56" t="s">
        <v>1394</v>
      </c>
      <c r="N1484" s="55"/>
      <c r="O1484" s="59" t="str">
        <f t="shared" si="23"/>
        <v>KEEP</v>
      </c>
    </row>
    <row r="1485" spans="1:15" x14ac:dyDescent="0.25">
      <c r="A1485" s="53">
        <v>42517.202951388892</v>
      </c>
      <c r="B1485" s="54" t="s">
        <v>1403</v>
      </c>
      <c r="C1485" s="54" t="s">
        <v>2593</v>
      </c>
      <c r="D1485" s="54" t="s">
        <v>1390</v>
      </c>
      <c r="E1485" s="54" t="s">
        <v>1438</v>
      </c>
      <c r="F1485" s="54">
        <v>0</v>
      </c>
      <c r="G1485" s="54">
        <v>46</v>
      </c>
      <c r="H1485" s="54">
        <v>233346</v>
      </c>
      <c r="I1485" s="54" t="s">
        <v>1439</v>
      </c>
      <c r="J1485" s="54">
        <v>233491</v>
      </c>
      <c r="K1485" s="55" t="s">
        <v>1400</v>
      </c>
      <c r="L1485" s="55" t="str">
        <f>VLOOKUP(C1485,'[6]Trips&amp;Operators'!$C$1:$E$9999,3,FALSE)</f>
        <v>BEAM</v>
      </c>
      <c r="M1485" s="56" t="s">
        <v>1401</v>
      </c>
      <c r="N1485" s="55"/>
      <c r="O1485" s="59" t="str">
        <f t="shared" si="23"/>
        <v>KEEP</v>
      </c>
    </row>
    <row r="1486" spans="1:15" x14ac:dyDescent="0.25">
      <c r="A1486" s="53">
        <v>42517.213113425925</v>
      </c>
      <c r="B1486" s="54" t="s">
        <v>1420</v>
      </c>
      <c r="C1486" s="54" t="s">
        <v>2594</v>
      </c>
      <c r="D1486" s="54" t="s">
        <v>1390</v>
      </c>
      <c r="E1486" s="54" t="s">
        <v>1438</v>
      </c>
      <c r="F1486" s="54">
        <v>0</v>
      </c>
      <c r="G1486" s="54">
        <v>7</v>
      </c>
      <c r="H1486" s="54">
        <v>233399</v>
      </c>
      <c r="I1486" s="54" t="s">
        <v>1439</v>
      </c>
      <c r="J1486" s="54">
        <v>233491</v>
      </c>
      <c r="K1486" s="55" t="s">
        <v>1400</v>
      </c>
      <c r="L1486" s="55" t="str">
        <f>VLOOKUP(C1486,'[6]Trips&amp;Operators'!$C$1:$E$9999,3,FALSE)</f>
        <v>STARKS</v>
      </c>
      <c r="M1486" s="56" t="s">
        <v>1401</v>
      </c>
      <c r="N1486" s="55"/>
      <c r="O1486" s="59" t="str">
        <f t="shared" si="23"/>
        <v>OMIT</v>
      </c>
    </row>
    <row r="1487" spans="1:15" x14ac:dyDescent="0.25">
      <c r="A1487" s="53">
        <v>42517.22252314815</v>
      </c>
      <c r="B1487" s="54" t="s">
        <v>1451</v>
      </c>
      <c r="C1487" s="54" t="s">
        <v>2595</v>
      </c>
      <c r="D1487" s="54" t="s">
        <v>1390</v>
      </c>
      <c r="E1487" s="54" t="s">
        <v>1438</v>
      </c>
      <c r="F1487" s="54">
        <v>0</v>
      </c>
      <c r="G1487" s="54">
        <v>4</v>
      </c>
      <c r="H1487" s="54">
        <v>233334</v>
      </c>
      <c r="I1487" s="54" t="s">
        <v>1439</v>
      </c>
      <c r="J1487" s="54">
        <v>233491</v>
      </c>
      <c r="K1487" s="55" t="s">
        <v>1400</v>
      </c>
      <c r="L1487" s="55" t="str">
        <f>VLOOKUP(C1487,'[6]Trips&amp;Operators'!$C$1:$E$9999,3,FALSE)</f>
        <v>MALAVE</v>
      </c>
      <c r="M1487" s="56" t="s">
        <v>1401</v>
      </c>
      <c r="N1487" s="55"/>
      <c r="O1487" s="59" t="str">
        <f t="shared" si="23"/>
        <v>OMIT</v>
      </c>
    </row>
    <row r="1488" spans="1:15" x14ac:dyDescent="0.25">
      <c r="A1488" s="53">
        <v>42517.241643518515</v>
      </c>
      <c r="B1488" s="54" t="s">
        <v>1537</v>
      </c>
      <c r="C1488" s="54" t="s">
        <v>2585</v>
      </c>
      <c r="D1488" s="54" t="s">
        <v>1390</v>
      </c>
      <c r="E1488" s="54" t="s">
        <v>1438</v>
      </c>
      <c r="F1488" s="54">
        <v>0</v>
      </c>
      <c r="G1488" s="54">
        <v>54</v>
      </c>
      <c r="H1488" s="54">
        <v>192</v>
      </c>
      <c r="I1488" s="54" t="s">
        <v>1439</v>
      </c>
      <c r="J1488" s="54">
        <v>1</v>
      </c>
      <c r="K1488" s="55" t="s">
        <v>1393</v>
      </c>
      <c r="L1488" s="55" t="str">
        <f>VLOOKUP(C1488,'[6]Trips&amp;Operators'!$C$1:$E$9999,3,FALSE)</f>
        <v>BEAM</v>
      </c>
      <c r="M1488" s="56" t="s">
        <v>1401</v>
      </c>
      <c r="N1488" s="55"/>
      <c r="O1488" s="59" t="str">
        <f t="shared" si="23"/>
        <v>KEEP</v>
      </c>
    </row>
    <row r="1489" spans="1:15" x14ac:dyDescent="0.25">
      <c r="A1489" s="53">
        <v>42517.264560185184</v>
      </c>
      <c r="B1489" s="54" t="s">
        <v>1480</v>
      </c>
      <c r="C1489" s="54" t="s">
        <v>2596</v>
      </c>
      <c r="D1489" s="54" t="s">
        <v>1390</v>
      </c>
      <c r="E1489" s="54" t="s">
        <v>1438</v>
      </c>
      <c r="F1489" s="54">
        <v>0</v>
      </c>
      <c r="G1489" s="54">
        <v>9</v>
      </c>
      <c r="H1489" s="54">
        <v>233331</v>
      </c>
      <c r="I1489" s="54" t="s">
        <v>1439</v>
      </c>
      <c r="J1489" s="54">
        <v>233491</v>
      </c>
      <c r="K1489" s="55" t="s">
        <v>1400</v>
      </c>
      <c r="L1489" s="55" t="str">
        <f>VLOOKUP(C1489,'[6]Trips&amp;Operators'!$C$1:$E$9999,3,FALSE)</f>
        <v>STURGEON</v>
      </c>
      <c r="M1489" s="56" t="s">
        <v>1401</v>
      </c>
      <c r="N1489" s="55"/>
      <c r="O1489" s="59" t="str">
        <f t="shared" si="23"/>
        <v>OMIT</v>
      </c>
    </row>
    <row r="1490" spans="1:15" x14ac:dyDescent="0.25">
      <c r="A1490" s="53">
        <v>42517.267465277779</v>
      </c>
      <c r="B1490" s="54" t="s">
        <v>1413</v>
      </c>
      <c r="C1490" s="54" t="s">
        <v>2561</v>
      </c>
      <c r="D1490" s="54" t="s">
        <v>1390</v>
      </c>
      <c r="E1490" s="54" t="s">
        <v>1438</v>
      </c>
      <c r="F1490" s="54">
        <v>0</v>
      </c>
      <c r="G1490" s="54">
        <v>7</v>
      </c>
      <c r="H1490" s="54">
        <v>129</v>
      </c>
      <c r="I1490" s="54" t="s">
        <v>1439</v>
      </c>
      <c r="J1490" s="54">
        <v>1</v>
      </c>
      <c r="K1490" s="55" t="s">
        <v>1393</v>
      </c>
      <c r="L1490" s="55" t="str">
        <f>VLOOKUP(C1490,'[6]Trips&amp;Operators'!$C$1:$E$9999,3,FALSE)</f>
        <v>MALAVE</v>
      </c>
      <c r="M1490" s="56" t="s">
        <v>1401</v>
      </c>
      <c r="N1490" s="55"/>
      <c r="O1490" s="59" t="str">
        <f t="shared" si="23"/>
        <v>OMIT</v>
      </c>
    </row>
    <row r="1491" spans="1:15" x14ac:dyDescent="0.25">
      <c r="A1491" s="53">
        <v>42517.296168981484</v>
      </c>
      <c r="B1491" s="54" t="s">
        <v>1451</v>
      </c>
      <c r="C1491" s="54" t="s">
        <v>2563</v>
      </c>
      <c r="D1491" s="54" t="s">
        <v>1390</v>
      </c>
      <c r="E1491" s="54" t="s">
        <v>1438</v>
      </c>
      <c r="F1491" s="54">
        <v>0</v>
      </c>
      <c r="G1491" s="54">
        <v>9</v>
      </c>
      <c r="H1491" s="54">
        <v>233408</v>
      </c>
      <c r="I1491" s="54" t="s">
        <v>1439</v>
      </c>
      <c r="J1491" s="54">
        <v>233491</v>
      </c>
      <c r="K1491" s="55" t="s">
        <v>1400</v>
      </c>
      <c r="L1491" s="55" t="str">
        <f>VLOOKUP(C1491,'[6]Trips&amp;Operators'!$C$1:$E$9999,3,FALSE)</f>
        <v>MALAVE</v>
      </c>
      <c r="M1491" s="56" t="s">
        <v>1401</v>
      </c>
      <c r="N1491" s="55"/>
      <c r="O1491" s="59" t="str">
        <f t="shared" si="23"/>
        <v>OMIT</v>
      </c>
    </row>
    <row r="1492" spans="1:15" x14ac:dyDescent="0.25">
      <c r="A1492" s="53">
        <v>42517.338518518518</v>
      </c>
      <c r="B1492" s="54" t="s">
        <v>1480</v>
      </c>
      <c r="C1492" s="54" t="s">
        <v>2597</v>
      </c>
      <c r="D1492" s="54" t="s">
        <v>1390</v>
      </c>
      <c r="E1492" s="54" t="s">
        <v>1438</v>
      </c>
      <c r="F1492" s="54">
        <v>0</v>
      </c>
      <c r="G1492" s="54">
        <v>8</v>
      </c>
      <c r="H1492" s="54">
        <v>233293</v>
      </c>
      <c r="I1492" s="54" t="s">
        <v>1439</v>
      </c>
      <c r="J1492" s="54">
        <v>233491</v>
      </c>
      <c r="K1492" s="55" t="s">
        <v>1400</v>
      </c>
      <c r="L1492" s="55" t="str">
        <f>VLOOKUP(C1492,'[6]Trips&amp;Operators'!$C$1:$E$9999,3,FALSE)</f>
        <v>STURGEON</v>
      </c>
      <c r="M1492" s="56" t="s">
        <v>1401</v>
      </c>
      <c r="N1492" s="55"/>
      <c r="O1492" s="59" t="str">
        <f t="shared" si="23"/>
        <v>OMIT</v>
      </c>
    </row>
    <row r="1493" spans="1:15" x14ac:dyDescent="0.25">
      <c r="A1493" s="53">
        <v>42517.41065972222</v>
      </c>
      <c r="B1493" s="54" t="s">
        <v>1480</v>
      </c>
      <c r="C1493" s="54" t="s">
        <v>2598</v>
      </c>
      <c r="D1493" s="54" t="s">
        <v>1390</v>
      </c>
      <c r="E1493" s="54" t="s">
        <v>1438</v>
      </c>
      <c r="F1493" s="54">
        <v>0</v>
      </c>
      <c r="G1493" s="54">
        <v>6</v>
      </c>
      <c r="H1493" s="54">
        <v>233308</v>
      </c>
      <c r="I1493" s="54" t="s">
        <v>1439</v>
      </c>
      <c r="J1493" s="54">
        <v>233491</v>
      </c>
      <c r="K1493" s="55" t="s">
        <v>1400</v>
      </c>
      <c r="L1493" s="55" t="str">
        <f>VLOOKUP(C1493,'[6]Trips&amp;Operators'!$C$1:$E$9999,3,FALSE)</f>
        <v>STURGEON</v>
      </c>
      <c r="M1493" s="56" t="s">
        <v>1401</v>
      </c>
      <c r="N1493" s="55"/>
      <c r="O1493" s="59" t="str">
        <f t="shared" si="23"/>
        <v>OMIT</v>
      </c>
    </row>
    <row r="1494" spans="1:15" x14ac:dyDescent="0.25">
      <c r="A1494" s="53">
        <v>42517.434525462966</v>
      </c>
      <c r="B1494" s="54" t="s">
        <v>1420</v>
      </c>
      <c r="C1494" s="54" t="s">
        <v>2574</v>
      </c>
      <c r="D1494" s="54" t="s">
        <v>1390</v>
      </c>
      <c r="E1494" s="54" t="s">
        <v>1438</v>
      </c>
      <c r="F1494" s="54">
        <v>0</v>
      </c>
      <c r="G1494" s="54">
        <v>43</v>
      </c>
      <c r="H1494" s="54">
        <v>233332</v>
      </c>
      <c r="I1494" s="54" t="s">
        <v>1439</v>
      </c>
      <c r="J1494" s="54">
        <v>233491</v>
      </c>
      <c r="K1494" s="55" t="s">
        <v>1400</v>
      </c>
      <c r="L1494" s="55" t="str">
        <f>VLOOKUP(C1494,'[6]Trips&amp;Operators'!$C$1:$E$9999,3,FALSE)</f>
        <v>STARKS</v>
      </c>
      <c r="M1494" s="56" t="s">
        <v>1401</v>
      </c>
      <c r="N1494" s="55"/>
      <c r="O1494" s="59" t="str">
        <f t="shared" si="23"/>
        <v>KEEP</v>
      </c>
    </row>
    <row r="1495" spans="1:15" x14ac:dyDescent="0.25">
      <c r="A1495" s="53">
        <v>42517.442974537036</v>
      </c>
      <c r="B1495" s="54" t="s">
        <v>1546</v>
      </c>
      <c r="C1495" s="54" t="s">
        <v>2599</v>
      </c>
      <c r="D1495" s="54" t="s">
        <v>1390</v>
      </c>
      <c r="E1495" s="54" t="s">
        <v>1438</v>
      </c>
      <c r="F1495" s="54">
        <v>0</v>
      </c>
      <c r="G1495" s="54">
        <v>9</v>
      </c>
      <c r="H1495" s="54">
        <v>233326</v>
      </c>
      <c r="I1495" s="54" t="s">
        <v>1439</v>
      </c>
      <c r="J1495" s="54">
        <v>233491</v>
      </c>
      <c r="K1495" s="55" t="s">
        <v>1400</v>
      </c>
      <c r="L1495" s="55" t="str">
        <f>VLOOKUP(C1495,'[6]Trips&amp;Operators'!$C$1:$E$9999,3,FALSE)</f>
        <v>MALAVE</v>
      </c>
      <c r="M1495" s="56" t="s">
        <v>1401</v>
      </c>
      <c r="N1495" s="55"/>
      <c r="O1495" s="59" t="str">
        <f t="shared" si="23"/>
        <v>OMIT</v>
      </c>
    </row>
    <row r="1496" spans="1:15" x14ac:dyDescent="0.25">
      <c r="A1496" s="53">
        <v>42517.545902777776</v>
      </c>
      <c r="B1496" s="54" t="s">
        <v>1785</v>
      </c>
      <c r="C1496" s="54" t="s">
        <v>2600</v>
      </c>
      <c r="D1496" s="54" t="s">
        <v>1390</v>
      </c>
      <c r="E1496" s="54" t="s">
        <v>1438</v>
      </c>
      <c r="F1496" s="54">
        <v>0</v>
      </c>
      <c r="G1496" s="54">
        <v>60</v>
      </c>
      <c r="H1496" s="54">
        <v>233261</v>
      </c>
      <c r="I1496" s="54" t="s">
        <v>1439</v>
      </c>
      <c r="J1496" s="54">
        <v>233491</v>
      </c>
      <c r="K1496" s="55" t="s">
        <v>1400</v>
      </c>
      <c r="L1496" s="55" t="str">
        <f>VLOOKUP(C1496,'[6]Trips&amp;Operators'!$C$1:$E$9999,3,FALSE)</f>
        <v>ROCHA</v>
      </c>
      <c r="M1496" s="56" t="s">
        <v>1401</v>
      </c>
      <c r="N1496" s="55"/>
      <c r="O1496" s="59" t="str">
        <f t="shared" si="23"/>
        <v>KEEP</v>
      </c>
    </row>
    <row r="1497" spans="1:15" x14ac:dyDescent="0.25">
      <c r="A1497" s="53">
        <v>42517.558530092596</v>
      </c>
      <c r="B1497" s="54" t="s">
        <v>1480</v>
      </c>
      <c r="C1497" s="54" t="s">
        <v>2601</v>
      </c>
      <c r="D1497" s="54" t="s">
        <v>1390</v>
      </c>
      <c r="E1497" s="54" t="s">
        <v>1438</v>
      </c>
      <c r="F1497" s="54">
        <v>0</v>
      </c>
      <c r="G1497" s="54">
        <v>9</v>
      </c>
      <c r="H1497" s="54">
        <v>233338</v>
      </c>
      <c r="I1497" s="54" t="s">
        <v>1439</v>
      </c>
      <c r="J1497" s="54">
        <v>233491</v>
      </c>
      <c r="K1497" s="55" t="s">
        <v>1400</v>
      </c>
      <c r="L1497" s="55" t="str">
        <f>VLOOKUP(C1497,'[6]Trips&amp;Operators'!$C$1:$E$9999,3,FALSE)</f>
        <v>WEBSTER</v>
      </c>
      <c r="M1497" s="56" t="s">
        <v>1401</v>
      </c>
      <c r="N1497" s="55"/>
      <c r="O1497" s="59" t="str">
        <f t="shared" si="23"/>
        <v>OMIT</v>
      </c>
    </row>
    <row r="1498" spans="1:15" x14ac:dyDescent="0.25">
      <c r="A1498" s="53">
        <v>42517.570370370369</v>
      </c>
      <c r="B1498" s="54" t="s">
        <v>1403</v>
      </c>
      <c r="C1498" s="54" t="s">
        <v>2602</v>
      </c>
      <c r="D1498" s="54" t="s">
        <v>1390</v>
      </c>
      <c r="E1498" s="54" t="s">
        <v>1438</v>
      </c>
      <c r="F1498" s="54">
        <v>0</v>
      </c>
      <c r="G1498" s="54">
        <v>33</v>
      </c>
      <c r="H1498" s="54">
        <v>233405</v>
      </c>
      <c r="I1498" s="54" t="s">
        <v>1439</v>
      </c>
      <c r="J1498" s="54">
        <v>233491</v>
      </c>
      <c r="K1498" s="55" t="s">
        <v>1400</v>
      </c>
      <c r="L1498" s="55" t="str">
        <f>VLOOKUP(C1498,'[6]Trips&amp;Operators'!$C$1:$E$9999,3,FALSE)</f>
        <v>SPECTOR</v>
      </c>
      <c r="M1498" s="56" t="s">
        <v>1401</v>
      </c>
      <c r="N1498" s="55"/>
      <c r="O1498" s="59" t="str">
        <f t="shared" si="23"/>
        <v>KEEP</v>
      </c>
    </row>
    <row r="1499" spans="1:15" x14ac:dyDescent="0.25">
      <c r="A1499" s="53">
        <v>42517.590219907404</v>
      </c>
      <c r="B1499" s="54" t="s">
        <v>1425</v>
      </c>
      <c r="C1499" s="54" t="s">
        <v>2603</v>
      </c>
      <c r="D1499" s="54" t="s">
        <v>1390</v>
      </c>
      <c r="E1499" s="54" t="s">
        <v>1438</v>
      </c>
      <c r="F1499" s="54">
        <v>0</v>
      </c>
      <c r="G1499" s="54">
        <v>9</v>
      </c>
      <c r="H1499" s="54">
        <v>125</v>
      </c>
      <c r="I1499" s="54" t="s">
        <v>1439</v>
      </c>
      <c r="J1499" s="54">
        <v>1</v>
      </c>
      <c r="K1499" s="55" t="s">
        <v>1393</v>
      </c>
      <c r="L1499" s="55" t="str">
        <f>VLOOKUP(C1499,'[6]Trips&amp;Operators'!$C$1:$E$9999,3,FALSE)</f>
        <v>ROCHA</v>
      </c>
      <c r="M1499" s="56" t="s">
        <v>1401</v>
      </c>
      <c r="N1499" s="55"/>
      <c r="O1499" s="59" t="str">
        <f t="shared" si="23"/>
        <v>OMIT</v>
      </c>
    </row>
    <row r="1500" spans="1:15" x14ac:dyDescent="0.25">
      <c r="A1500" s="53">
        <v>42517.629618055558</v>
      </c>
      <c r="B1500" s="54" t="s">
        <v>1480</v>
      </c>
      <c r="C1500" s="54" t="s">
        <v>2604</v>
      </c>
      <c r="D1500" s="54" t="s">
        <v>1390</v>
      </c>
      <c r="E1500" s="54" t="s">
        <v>1438</v>
      </c>
      <c r="F1500" s="54">
        <v>0</v>
      </c>
      <c r="G1500" s="54">
        <v>5</v>
      </c>
      <c r="H1500" s="54">
        <v>233332</v>
      </c>
      <c r="I1500" s="54" t="s">
        <v>1439</v>
      </c>
      <c r="J1500" s="54">
        <v>233491</v>
      </c>
      <c r="K1500" s="55" t="s">
        <v>1400</v>
      </c>
      <c r="L1500" s="55" t="str">
        <f>VLOOKUP(C1500,'[6]Trips&amp;Operators'!$C$1:$E$9999,3,FALSE)</f>
        <v>WEBSTER</v>
      </c>
      <c r="M1500" s="56" t="s">
        <v>1401</v>
      </c>
      <c r="N1500" s="55"/>
      <c r="O1500" s="59" t="str">
        <f t="shared" si="23"/>
        <v>OMIT</v>
      </c>
    </row>
    <row r="1501" spans="1:15" x14ac:dyDescent="0.25">
      <c r="A1501" s="53">
        <v>42517.660555555558</v>
      </c>
      <c r="B1501" s="54" t="s">
        <v>1453</v>
      </c>
      <c r="C1501" s="54" t="s">
        <v>388</v>
      </c>
      <c r="D1501" s="54" t="s">
        <v>1390</v>
      </c>
      <c r="E1501" s="54" t="s">
        <v>1438</v>
      </c>
      <c r="F1501" s="54">
        <v>0</v>
      </c>
      <c r="G1501" s="54">
        <v>73</v>
      </c>
      <c r="H1501" s="54">
        <v>240</v>
      </c>
      <c r="I1501" s="54" t="s">
        <v>1439</v>
      </c>
      <c r="J1501" s="54">
        <v>1</v>
      </c>
      <c r="K1501" s="55" t="s">
        <v>1393</v>
      </c>
      <c r="L1501" s="55" t="str">
        <f>VLOOKUP(C1501,'[6]Trips&amp;Operators'!$C$1:$E$9999,3,FALSE)</f>
        <v>STEWART</v>
      </c>
      <c r="M1501" s="56" t="s">
        <v>1401</v>
      </c>
      <c r="N1501" s="55"/>
      <c r="O1501" s="59" t="str">
        <f t="shared" si="23"/>
        <v>KEEP</v>
      </c>
    </row>
    <row r="1502" spans="1:15" x14ac:dyDescent="0.25">
      <c r="A1502" s="53">
        <v>42517.664131944446</v>
      </c>
      <c r="B1502" s="54" t="s">
        <v>1546</v>
      </c>
      <c r="C1502" s="54" t="s">
        <v>390</v>
      </c>
      <c r="D1502" s="54" t="s">
        <v>1390</v>
      </c>
      <c r="E1502" s="54" t="s">
        <v>1438</v>
      </c>
      <c r="F1502" s="54">
        <v>0</v>
      </c>
      <c r="G1502" s="54">
        <v>49</v>
      </c>
      <c r="H1502" s="54">
        <v>233319</v>
      </c>
      <c r="I1502" s="54" t="s">
        <v>1439</v>
      </c>
      <c r="J1502" s="54">
        <v>233491</v>
      </c>
      <c r="K1502" s="55" t="s">
        <v>1400</v>
      </c>
      <c r="L1502" s="55" t="str">
        <f>VLOOKUP(C1502,'[6]Trips&amp;Operators'!$C$1:$E$9999,3,FALSE)</f>
        <v>LOCKLEAR</v>
      </c>
      <c r="M1502" s="56" t="s">
        <v>1401</v>
      </c>
      <c r="N1502" s="55"/>
      <c r="O1502" s="59" t="str">
        <f t="shared" si="23"/>
        <v>KEEP</v>
      </c>
    </row>
    <row r="1503" spans="1:15" x14ac:dyDescent="0.25">
      <c r="A1503" s="53">
        <v>42517.671527777777</v>
      </c>
      <c r="B1503" s="54" t="s">
        <v>1451</v>
      </c>
      <c r="C1503" s="54" t="s">
        <v>2605</v>
      </c>
      <c r="D1503" s="54" t="s">
        <v>1390</v>
      </c>
      <c r="E1503" s="54" t="s">
        <v>1438</v>
      </c>
      <c r="F1503" s="54">
        <v>0</v>
      </c>
      <c r="G1503" s="54">
        <v>50</v>
      </c>
      <c r="H1503" s="54">
        <v>233311</v>
      </c>
      <c r="I1503" s="54" t="s">
        <v>1439</v>
      </c>
      <c r="J1503" s="54">
        <v>233491</v>
      </c>
      <c r="K1503" s="55" t="s">
        <v>1400</v>
      </c>
      <c r="L1503" s="55" t="str">
        <f>VLOOKUP(C1503,'[6]Trips&amp;Operators'!$C$1:$E$9999,3,FALSE)</f>
        <v>GOODNIGHT</v>
      </c>
      <c r="M1503" s="56" t="s">
        <v>1401</v>
      </c>
      <c r="N1503" s="55"/>
      <c r="O1503" s="59" t="str">
        <f t="shared" si="23"/>
        <v>KEEP</v>
      </c>
    </row>
    <row r="1504" spans="1:15" x14ac:dyDescent="0.25">
      <c r="A1504" s="53">
        <v>42517.694016203706</v>
      </c>
      <c r="B1504" s="54" t="s">
        <v>1396</v>
      </c>
      <c r="C1504" s="54" t="s">
        <v>2590</v>
      </c>
      <c r="D1504" s="54" t="s">
        <v>1390</v>
      </c>
      <c r="E1504" s="54" t="s">
        <v>1438</v>
      </c>
      <c r="F1504" s="54">
        <v>0</v>
      </c>
      <c r="G1504" s="54">
        <v>61</v>
      </c>
      <c r="H1504" s="54">
        <v>233272</v>
      </c>
      <c r="I1504" s="54" t="s">
        <v>1439</v>
      </c>
      <c r="J1504" s="54">
        <v>233491</v>
      </c>
      <c r="K1504" s="55" t="s">
        <v>1400</v>
      </c>
      <c r="L1504" s="55" t="str">
        <f>VLOOKUP(C1504,'[6]Trips&amp;Operators'!$C$1:$E$9999,3,FALSE)</f>
        <v>STEWART</v>
      </c>
      <c r="M1504" s="56" t="s">
        <v>1401</v>
      </c>
      <c r="N1504" s="55"/>
      <c r="O1504" s="59" t="str">
        <f t="shared" si="23"/>
        <v>KEEP</v>
      </c>
    </row>
    <row r="1505" spans="1:15" x14ac:dyDescent="0.25">
      <c r="A1505" s="53">
        <v>42517.717048611114</v>
      </c>
      <c r="B1505" s="54" t="s">
        <v>1403</v>
      </c>
      <c r="C1505" s="54" t="s">
        <v>2606</v>
      </c>
      <c r="D1505" s="54" t="s">
        <v>1390</v>
      </c>
      <c r="E1505" s="54" t="s">
        <v>1438</v>
      </c>
      <c r="F1505" s="54">
        <v>0</v>
      </c>
      <c r="G1505" s="54">
        <v>53</v>
      </c>
      <c r="H1505" s="54">
        <v>233314</v>
      </c>
      <c r="I1505" s="54" t="s">
        <v>1439</v>
      </c>
      <c r="J1505" s="54">
        <v>233491</v>
      </c>
      <c r="K1505" s="55" t="s">
        <v>1400</v>
      </c>
      <c r="L1505" s="55" t="str">
        <f>VLOOKUP(C1505,'[6]Trips&amp;Operators'!$C$1:$E$9999,3,FALSE)</f>
        <v>SPECTOR</v>
      </c>
      <c r="M1505" s="56" t="s">
        <v>1401</v>
      </c>
      <c r="N1505" s="55"/>
      <c r="O1505" s="59" t="str">
        <f t="shared" si="23"/>
        <v>KEEP</v>
      </c>
    </row>
    <row r="1506" spans="1:15" x14ac:dyDescent="0.25">
      <c r="A1506" s="53">
        <v>42517.777118055557</v>
      </c>
      <c r="B1506" s="54" t="s">
        <v>1480</v>
      </c>
      <c r="C1506" s="54" t="s">
        <v>2607</v>
      </c>
      <c r="D1506" s="54" t="s">
        <v>1390</v>
      </c>
      <c r="E1506" s="54" t="s">
        <v>1438</v>
      </c>
      <c r="F1506" s="54">
        <v>0</v>
      </c>
      <c r="G1506" s="54">
        <v>7</v>
      </c>
      <c r="H1506" s="54">
        <v>233328</v>
      </c>
      <c r="I1506" s="54" t="s">
        <v>1439</v>
      </c>
      <c r="J1506" s="54">
        <v>233491</v>
      </c>
      <c r="K1506" s="55" t="s">
        <v>1400</v>
      </c>
      <c r="L1506" s="55" t="str">
        <f>VLOOKUP(C1506,'[6]Trips&amp;Operators'!$C$1:$E$9999,3,FALSE)</f>
        <v>WEBSTER</v>
      </c>
      <c r="M1506" s="56" t="s">
        <v>1401</v>
      </c>
      <c r="N1506" s="55"/>
      <c r="O1506" s="59" t="str">
        <f t="shared" si="23"/>
        <v>OMIT</v>
      </c>
    </row>
    <row r="1507" spans="1:15" x14ac:dyDescent="0.25">
      <c r="A1507" s="53">
        <v>42517.807500000003</v>
      </c>
      <c r="B1507" s="54" t="s">
        <v>1425</v>
      </c>
      <c r="C1507" s="54" t="s">
        <v>2608</v>
      </c>
      <c r="D1507" s="54" t="s">
        <v>1390</v>
      </c>
      <c r="E1507" s="54" t="s">
        <v>1438</v>
      </c>
      <c r="F1507" s="54">
        <v>0</v>
      </c>
      <c r="G1507" s="54">
        <v>4</v>
      </c>
      <c r="H1507" s="54">
        <v>180</v>
      </c>
      <c r="I1507" s="54" t="s">
        <v>1439</v>
      </c>
      <c r="J1507" s="54">
        <v>1</v>
      </c>
      <c r="K1507" s="55" t="s">
        <v>1393</v>
      </c>
      <c r="L1507" s="55" t="str">
        <f>VLOOKUP(C1507,'[6]Trips&amp;Operators'!$C$1:$E$9999,3,FALSE)</f>
        <v>LEVERE</v>
      </c>
      <c r="M1507" s="56" t="s">
        <v>1401</v>
      </c>
      <c r="N1507" s="55"/>
      <c r="O1507" s="59" t="str">
        <f t="shared" si="23"/>
        <v>OMIT</v>
      </c>
    </row>
    <row r="1508" spans="1:15" x14ac:dyDescent="0.25">
      <c r="A1508" s="53">
        <v>42517.823391203703</v>
      </c>
      <c r="B1508" s="54" t="s">
        <v>1451</v>
      </c>
      <c r="C1508" s="54" t="s">
        <v>2609</v>
      </c>
      <c r="D1508" s="54" t="s">
        <v>1390</v>
      </c>
      <c r="E1508" s="54" t="s">
        <v>1438</v>
      </c>
      <c r="F1508" s="54">
        <v>0</v>
      </c>
      <c r="G1508" s="54">
        <v>9</v>
      </c>
      <c r="H1508" s="54">
        <v>233280</v>
      </c>
      <c r="I1508" s="54" t="s">
        <v>1439</v>
      </c>
      <c r="J1508" s="54">
        <v>233491</v>
      </c>
      <c r="K1508" s="55" t="s">
        <v>1400</v>
      </c>
      <c r="L1508" s="55" t="str">
        <f>VLOOKUP(C1508,'[6]Trips&amp;Operators'!$C$1:$E$9999,3,FALSE)</f>
        <v>ADANE</v>
      </c>
      <c r="M1508" s="56" t="s">
        <v>1401</v>
      </c>
      <c r="N1508" s="55"/>
      <c r="O1508" s="59" t="str">
        <f t="shared" si="23"/>
        <v>OMIT</v>
      </c>
    </row>
    <row r="1509" spans="1:15" x14ac:dyDescent="0.25">
      <c r="A1509" s="53">
        <v>42518.023564814815</v>
      </c>
      <c r="B1509" s="54" t="s">
        <v>1413</v>
      </c>
      <c r="C1509" s="54" t="s">
        <v>2610</v>
      </c>
      <c r="D1509" s="54" t="s">
        <v>1390</v>
      </c>
      <c r="E1509" s="54" t="s">
        <v>1438</v>
      </c>
      <c r="F1509" s="54">
        <v>0</v>
      </c>
      <c r="G1509" s="54">
        <v>74</v>
      </c>
      <c r="H1509" s="54">
        <v>260</v>
      </c>
      <c r="I1509" s="54" t="s">
        <v>1439</v>
      </c>
      <c r="J1509" s="54">
        <v>1</v>
      </c>
      <c r="K1509" s="55" t="s">
        <v>1393</v>
      </c>
      <c r="L1509" s="55" t="str">
        <f>VLOOKUP(C1509,'[6]Trips&amp;Operators'!$C$1:$E$9999,3,FALSE)</f>
        <v>ADANE</v>
      </c>
      <c r="M1509" s="56" t="s">
        <v>1401</v>
      </c>
      <c r="N1509" s="55"/>
      <c r="O1509" s="59" t="str">
        <f t="shared" si="23"/>
        <v>KEEP</v>
      </c>
    </row>
    <row r="1510" spans="1:15" x14ac:dyDescent="0.25">
      <c r="A1510" s="53">
        <v>42518.024062500001</v>
      </c>
      <c r="B1510" s="54" t="s">
        <v>1413</v>
      </c>
      <c r="C1510" s="54" t="s">
        <v>2610</v>
      </c>
      <c r="D1510" s="54" t="s">
        <v>1390</v>
      </c>
      <c r="E1510" s="54" t="s">
        <v>1438</v>
      </c>
      <c r="F1510" s="54">
        <v>0</v>
      </c>
      <c r="G1510" s="54">
        <v>3</v>
      </c>
      <c r="H1510" s="54">
        <v>109</v>
      </c>
      <c r="I1510" s="54" t="s">
        <v>1439</v>
      </c>
      <c r="J1510" s="54">
        <v>1</v>
      </c>
      <c r="K1510" s="55" t="s">
        <v>1393</v>
      </c>
      <c r="L1510" s="55" t="str">
        <f>VLOOKUP(C1510,'[6]Trips&amp;Operators'!$C$1:$E$9999,3,FALSE)</f>
        <v>ADANE</v>
      </c>
      <c r="M1510" s="56" t="s">
        <v>1401</v>
      </c>
      <c r="N1510" s="55"/>
      <c r="O1510" s="59" t="str">
        <f t="shared" si="23"/>
        <v>OMIT</v>
      </c>
    </row>
    <row r="1511" spans="1:15" x14ac:dyDescent="0.25">
      <c r="A1511" s="53">
        <v>42518.797685185185</v>
      </c>
      <c r="B1511" s="54" t="s">
        <v>1453</v>
      </c>
      <c r="C1511" s="54" t="s">
        <v>152</v>
      </c>
      <c r="D1511" s="54" t="s">
        <v>1390</v>
      </c>
      <c r="E1511" s="54" t="s">
        <v>1391</v>
      </c>
      <c r="F1511" s="54">
        <v>790</v>
      </c>
      <c r="G1511" s="54">
        <v>459</v>
      </c>
      <c r="H1511" s="54">
        <v>113370</v>
      </c>
      <c r="I1511" s="54" t="s">
        <v>1392</v>
      </c>
      <c r="J1511" s="54">
        <v>156300</v>
      </c>
      <c r="K1511" s="55" t="s">
        <v>1393</v>
      </c>
      <c r="L1511" s="55" t="str">
        <f>VLOOKUP(C1511,'[7]Trips&amp;Operators'!$C$1:$E$9999,3,FALSE)</f>
        <v>YORK</v>
      </c>
      <c r="M1511" s="56" t="s">
        <v>1394</v>
      </c>
      <c r="N1511" s="55" t="s">
        <v>2611</v>
      </c>
      <c r="O1511" s="59" t="str">
        <f t="shared" si="23"/>
        <v>KEEP</v>
      </c>
    </row>
    <row r="1512" spans="1:15" x14ac:dyDescent="0.25">
      <c r="A1512" s="53">
        <v>42518.525000000001</v>
      </c>
      <c r="B1512" s="54" t="s">
        <v>1453</v>
      </c>
      <c r="C1512" s="54" t="s">
        <v>2612</v>
      </c>
      <c r="D1512" s="54" t="s">
        <v>1390</v>
      </c>
      <c r="E1512" s="54" t="s">
        <v>1398</v>
      </c>
      <c r="F1512" s="54">
        <v>250</v>
      </c>
      <c r="G1512" s="54">
        <v>492</v>
      </c>
      <c r="H1512" s="54">
        <v>61132</v>
      </c>
      <c r="I1512" s="54" t="s">
        <v>1399</v>
      </c>
      <c r="J1512" s="54">
        <v>58904</v>
      </c>
      <c r="K1512" s="55" t="s">
        <v>1393</v>
      </c>
      <c r="L1512" s="55" t="str">
        <f>VLOOKUP(C1512,'[7]Trips&amp;Operators'!$C$1:$E$9999,3,FALSE)</f>
        <v>RIVERA</v>
      </c>
      <c r="M1512" s="56" t="s">
        <v>1401</v>
      </c>
      <c r="N1512" s="55"/>
      <c r="O1512" s="59" t="str">
        <f t="shared" si="23"/>
        <v>KEEP</v>
      </c>
    </row>
    <row r="1513" spans="1:15" x14ac:dyDescent="0.25">
      <c r="A1513" s="53">
        <v>42518.535300925927</v>
      </c>
      <c r="B1513" s="54" t="s">
        <v>1389</v>
      </c>
      <c r="C1513" s="54" t="s">
        <v>2613</v>
      </c>
      <c r="D1513" s="54" t="s">
        <v>1390</v>
      </c>
      <c r="E1513" s="54" t="s">
        <v>1398</v>
      </c>
      <c r="F1513" s="54">
        <v>180</v>
      </c>
      <c r="G1513" s="54">
        <v>279</v>
      </c>
      <c r="H1513" s="54">
        <v>63434</v>
      </c>
      <c r="I1513" s="54" t="s">
        <v>1399</v>
      </c>
      <c r="J1513" s="54">
        <v>63309</v>
      </c>
      <c r="K1513" s="55" t="s">
        <v>1393</v>
      </c>
      <c r="L1513" s="55" t="str">
        <f>VLOOKUP(C1513,'[7]Trips&amp;Operators'!$C$1:$E$9999,3,FALSE)</f>
        <v>BONDS</v>
      </c>
      <c r="M1513" s="56" t="s">
        <v>1401</v>
      </c>
      <c r="N1513" s="55"/>
      <c r="O1513" s="59" t="str">
        <f t="shared" si="23"/>
        <v>KEEP</v>
      </c>
    </row>
    <row r="1514" spans="1:15" x14ac:dyDescent="0.25">
      <c r="A1514" s="53">
        <v>42518.563981481479</v>
      </c>
      <c r="B1514" s="54" t="s">
        <v>1403</v>
      </c>
      <c r="C1514" s="54" t="s">
        <v>2614</v>
      </c>
      <c r="D1514" s="54" t="s">
        <v>1390</v>
      </c>
      <c r="E1514" s="54" t="s">
        <v>1398</v>
      </c>
      <c r="F1514" s="54">
        <v>0</v>
      </c>
      <c r="G1514" s="54">
        <v>130</v>
      </c>
      <c r="H1514" s="54">
        <v>77931</v>
      </c>
      <c r="I1514" s="54" t="s">
        <v>1399</v>
      </c>
      <c r="J1514" s="54">
        <v>78349</v>
      </c>
      <c r="K1514" s="55" t="s">
        <v>1400</v>
      </c>
      <c r="L1514" s="55" t="str">
        <f>VLOOKUP(C1514,'[7]Trips&amp;Operators'!$C$1:$E$9999,3,FALSE)</f>
        <v>BONDS</v>
      </c>
      <c r="M1514" s="56" t="s">
        <v>1401</v>
      </c>
      <c r="N1514" s="55" t="s">
        <v>2148</v>
      </c>
      <c r="O1514" s="59" t="str">
        <f t="shared" si="23"/>
        <v>KEEP</v>
      </c>
    </row>
    <row r="1515" spans="1:15" x14ac:dyDescent="0.25">
      <c r="A1515" s="53">
        <v>42518.586782407408</v>
      </c>
      <c r="B1515" s="54" t="s">
        <v>1537</v>
      </c>
      <c r="C1515" s="54" t="s">
        <v>2615</v>
      </c>
      <c r="D1515" s="54" t="s">
        <v>1390</v>
      </c>
      <c r="E1515" s="54" t="s">
        <v>1398</v>
      </c>
      <c r="F1515" s="54">
        <v>0</v>
      </c>
      <c r="G1515" s="54">
        <v>172</v>
      </c>
      <c r="H1515" s="54">
        <v>78987</v>
      </c>
      <c r="I1515" s="54" t="s">
        <v>1399</v>
      </c>
      <c r="J1515" s="54">
        <v>78469</v>
      </c>
      <c r="K1515" s="55" t="s">
        <v>1393</v>
      </c>
      <c r="L1515" s="55" t="str">
        <f>VLOOKUP(C1515,'[7]Trips&amp;Operators'!$C$1:$E$9999,3,FALSE)</f>
        <v>WEBSTER</v>
      </c>
      <c r="M1515" s="56" t="s">
        <v>1401</v>
      </c>
      <c r="N1515" s="55" t="s">
        <v>2148</v>
      </c>
      <c r="O1515" s="59" t="str">
        <f t="shared" si="23"/>
        <v>KEEP</v>
      </c>
    </row>
    <row r="1516" spans="1:15" x14ac:dyDescent="0.25">
      <c r="A1516" s="53">
        <v>42518.616516203707</v>
      </c>
      <c r="B1516" s="54" t="s">
        <v>1546</v>
      </c>
      <c r="C1516" s="54" t="s">
        <v>2616</v>
      </c>
      <c r="D1516" s="54" t="s">
        <v>1390</v>
      </c>
      <c r="E1516" s="54" t="s">
        <v>1398</v>
      </c>
      <c r="F1516" s="54">
        <v>0</v>
      </c>
      <c r="G1516" s="54">
        <v>346</v>
      </c>
      <c r="H1516" s="54">
        <v>76808</v>
      </c>
      <c r="I1516" s="54" t="s">
        <v>1399</v>
      </c>
      <c r="J1516" s="54">
        <v>78349</v>
      </c>
      <c r="K1516" s="55" t="s">
        <v>1400</v>
      </c>
      <c r="L1516" s="55" t="str">
        <f>VLOOKUP(C1516,'[7]Trips&amp;Operators'!$C$1:$E$9999,3,FALSE)</f>
        <v>WEBSTER</v>
      </c>
      <c r="M1516" s="56" t="s">
        <v>1401</v>
      </c>
      <c r="N1516" s="55" t="s">
        <v>2148</v>
      </c>
      <c r="O1516" s="59" t="str">
        <f t="shared" si="23"/>
        <v>KEEP</v>
      </c>
    </row>
    <row r="1517" spans="1:15" x14ac:dyDescent="0.25">
      <c r="A1517" s="53">
        <v>42518.63484953704</v>
      </c>
      <c r="B1517" s="54" t="s">
        <v>1403</v>
      </c>
      <c r="C1517" s="54" t="s">
        <v>2617</v>
      </c>
      <c r="D1517" s="54" t="s">
        <v>1390</v>
      </c>
      <c r="E1517" s="54" t="s">
        <v>1398</v>
      </c>
      <c r="F1517" s="54">
        <v>0</v>
      </c>
      <c r="G1517" s="54">
        <v>202</v>
      </c>
      <c r="H1517" s="54">
        <v>52423</v>
      </c>
      <c r="I1517" s="54" t="s">
        <v>1399</v>
      </c>
      <c r="J1517" s="54">
        <v>53155</v>
      </c>
      <c r="K1517" s="55" t="s">
        <v>1400</v>
      </c>
      <c r="L1517" s="55" t="str">
        <f>VLOOKUP(C1517,'[7]Trips&amp;Operators'!$C$1:$E$9999,3,FALSE)</f>
        <v>BONDS</v>
      </c>
      <c r="M1517" s="56" t="s">
        <v>1401</v>
      </c>
      <c r="N1517" s="55" t="s">
        <v>2148</v>
      </c>
      <c r="O1517" s="59" t="str">
        <f t="shared" si="23"/>
        <v>KEEP</v>
      </c>
    </row>
    <row r="1518" spans="1:15" x14ac:dyDescent="0.25">
      <c r="A1518" s="53">
        <v>42518.66777777778</v>
      </c>
      <c r="B1518" s="54" t="s">
        <v>1552</v>
      </c>
      <c r="C1518" s="54" t="s">
        <v>2618</v>
      </c>
      <c r="D1518" s="54" t="s">
        <v>1390</v>
      </c>
      <c r="E1518" s="54" t="s">
        <v>1398</v>
      </c>
      <c r="F1518" s="54">
        <v>0</v>
      </c>
      <c r="G1518" s="54">
        <v>423</v>
      </c>
      <c r="H1518" s="54">
        <v>51031</v>
      </c>
      <c r="I1518" s="54" t="s">
        <v>1399</v>
      </c>
      <c r="J1518" s="54">
        <v>53155</v>
      </c>
      <c r="K1518" s="55" t="s">
        <v>1400</v>
      </c>
      <c r="L1518" s="55" t="str">
        <f>VLOOKUP(C1518,'[7]Trips&amp;Operators'!$C$1:$E$9999,3,FALSE)</f>
        <v>STEWART</v>
      </c>
      <c r="M1518" s="56" t="s">
        <v>1401</v>
      </c>
      <c r="N1518" s="55" t="s">
        <v>2619</v>
      </c>
      <c r="O1518" s="59" t="str">
        <f t="shared" si="23"/>
        <v>KEEP</v>
      </c>
    </row>
    <row r="1519" spans="1:15" x14ac:dyDescent="0.25">
      <c r="A1519" s="53">
        <v>42518.725370370368</v>
      </c>
      <c r="B1519" s="54" t="s">
        <v>1476</v>
      </c>
      <c r="C1519" s="54" t="s">
        <v>2620</v>
      </c>
      <c r="D1519" s="54" t="s">
        <v>1390</v>
      </c>
      <c r="E1519" s="54" t="s">
        <v>1398</v>
      </c>
      <c r="F1519" s="54">
        <v>0</v>
      </c>
      <c r="G1519" s="54">
        <v>395</v>
      </c>
      <c r="H1519" s="54">
        <v>55763</v>
      </c>
      <c r="I1519" s="54" t="s">
        <v>1399</v>
      </c>
      <c r="J1519" s="54">
        <v>53277</v>
      </c>
      <c r="K1519" s="55" t="s">
        <v>1393</v>
      </c>
      <c r="L1519" s="55" t="str">
        <f>VLOOKUP(C1519,'[7]Trips&amp;Operators'!$C$1:$E$9999,3,FALSE)</f>
        <v>MAYBERRY</v>
      </c>
      <c r="M1519" s="56" t="s">
        <v>1401</v>
      </c>
      <c r="N1519" s="55" t="s">
        <v>2621</v>
      </c>
      <c r="O1519" s="59" t="str">
        <f t="shared" si="23"/>
        <v>KEEP</v>
      </c>
    </row>
    <row r="1520" spans="1:15" x14ac:dyDescent="0.25">
      <c r="A1520" s="53">
        <v>42518.766111111108</v>
      </c>
      <c r="B1520" s="54" t="s">
        <v>1425</v>
      </c>
      <c r="C1520" s="54" t="s">
        <v>2622</v>
      </c>
      <c r="D1520" s="54" t="s">
        <v>1390</v>
      </c>
      <c r="E1520" s="54" t="s">
        <v>1398</v>
      </c>
      <c r="F1520" s="54">
        <v>0</v>
      </c>
      <c r="G1520" s="54">
        <v>408</v>
      </c>
      <c r="H1520" s="54">
        <v>55871</v>
      </c>
      <c r="I1520" s="54" t="s">
        <v>1399</v>
      </c>
      <c r="J1520" s="54">
        <v>53277</v>
      </c>
      <c r="K1520" s="55" t="s">
        <v>1393</v>
      </c>
      <c r="L1520" s="55" t="str">
        <f>VLOOKUP(C1520,'[7]Trips&amp;Operators'!$C$1:$E$9999,3,FALSE)</f>
        <v>LOCKLEAR</v>
      </c>
      <c r="M1520" s="56" t="s">
        <v>1401</v>
      </c>
      <c r="N1520" s="55" t="s">
        <v>2621</v>
      </c>
      <c r="O1520" s="59" t="str">
        <f t="shared" si="23"/>
        <v>KEEP</v>
      </c>
    </row>
    <row r="1521" spans="1:15" x14ac:dyDescent="0.25">
      <c r="A1521" s="53">
        <v>42518.27003472222</v>
      </c>
      <c r="B1521" s="54" t="s">
        <v>1445</v>
      </c>
      <c r="C1521" s="54" t="s">
        <v>2623</v>
      </c>
      <c r="D1521" s="54" t="s">
        <v>1390</v>
      </c>
      <c r="E1521" s="54" t="s">
        <v>1405</v>
      </c>
      <c r="F1521" s="54">
        <v>150</v>
      </c>
      <c r="G1521" s="54">
        <v>173</v>
      </c>
      <c r="H1521" s="54">
        <v>229348</v>
      </c>
      <c r="I1521" s="54" t="s">
        <v>1392</v>
      </c>
      <c r="J1521" s="54">
        <v>229055</v>
      </c>
      <c r="K1521" s="55" t="s">
        <v>1393</v>
      </c>
      <c r="L1521" s="55" t="str">
        <f>VLOOKUP(C1521,'[7]Trips&amp;Operators'!$C$1:$E$9999,3,FALSE)</f>
        <v>STARKS</v>
      </c>
      <c r="M1521" s="56" t="s">
        <v>1401</v>
      </c>
      <c r="N1521" s="55"/>
      <c r="O1521" s="59" t="str">
        <f t="shared" si="23"/>
        <v>KEEP</v>
      </c>
    </row>
    <row r="1522" spans="1:15" x14ac:dyDescent="0.25">
      <c r="A1522" s="53">
        <v>42518.341307870367</v>
      </c>
      <c r="B1522" s="54" t="s">
        <v>1548</v>
      </c>
      <c r="C1522" s="54" t="s">
        <v>2624</v>
      </c>
      <c r="D1522" s="54" t="s">
        <v>1390</v>
      </c>
      <c r="E1522" s="54" t="s">
        <v>1405</v>
      </c>
      <c r="F1522" s="54">
        <v>400</v>
      </c>
      <c r="G1522" s="54">
        <v>441</v>
      </c>
      <c r="H1522" s="54">
        <v>120840</v>
      </c>
      <c r="I1522" s="54" t="s">
        <v>1392</v>
      </c>
      <c r="J1522" s="54">
        <v>119716</v>
      </c>
      <c r="K1522" s="55" t="s">
        <v>1393</v>
      </c>
      <c r="L1522" s="55" t="str">
        <f>VLOOKUP(C1522,'[7]Trips&amp;Operators'!$C$1:$E$9999,3,FALSE)</f>
        <v>LEVIN</v>
      </c>
      <c r="M1522" s="56" t="s">
        <v>1401</v>
      </c>
      <c r="N1522" s="55"/>
      <c r="O1522" s="59" t="str">
        <f t="shared" si="23"/>
        <v>KEEP</v>
      </c>
    </row>
    <row r="1523" spans="1:15" x14ac:dyDescent="0.25">
      <c r="A1523" s="53">
        <v>42518.354027777779</v>
      </c>
      <c r="B1523" s="54" t="s">
        <v>1548</v>
      </c>
      <c r="C1523" s="54" t="s">
        <v>2624</v>
      </c>
      <c r="D1523" s="54" t="s">
        <v>1390</v>
      </c>
      <c r="E1523" s="54" t="s">
        <v>1405</v>
      </c>
      <c r="F1523" s="54">
        <v>450</v>
      </c>
      <c r="G1523" s="54">
        <v>457</v>
      </c>
      <c r="H1523" s="54">
        <v>17559</v>
      </c>
      <c r="I1523" s="54" t="s">
        <v>1392</v>
      </c>
      <c r="J1523" s="54">
        <v>15167</v>
      </c>
      <c r="K1523" s="55" t="s">
        <v>1393</v>
      </c>
      <c r="L1523" s="55" t="str">
        <f>VLOOKUP(C1523,'[7]Trips&amp;Operators'!$C$1:$E$9999,3,FALSE)</f>
        <v>LEVIN</v>
      </c>
      <c r="M1523" s="56" t="s">
        <v>1401</v>
      </c>
      <c r="N1523" s="55"/>
      <c r="O1523" s="59" t="str">
        <f t="shared" si="23"/>
        <v>KEEP</v>
      </c>
    </row>
    <row r="1524" spans="1:15" x14ac:dyDescent="0.25">
      <c r="A1524" s="53">
        <v>42518.416273148148</v>
      </c>
      <c r="B1524" s="54" t="s">
        <v>1445</v>
      </c>
      <c r="C1524" s="54" t="s">
        <v>2625</v>
      </c>
      <c r="D1524" s="54" t="s">
        <v>1390</v>
      </c>
      <c r="E1524" s="54" t="s">
        <v>1405</v>
      </c>
      <c r="F1524" s="54">
        <v>150</v>
      </c>
      <c r="G1524" s="54">
        <v>161</v>
      </c>
      <c r="H1524" s="54">
        <v>229314</v>
      </c>
      <c r="I1524" s="54" t="s">
        <v>1392</v>
      </c>
      <c r="J1524" s="54">
        <v>229055</v>
      </c>
      <c r="K1524" s="55" t="s">
        <v>1393</v>
      </c>
      <c r="L1524" s="55" t="str">
        <f>VLOOKUP(C1524,'[7]Trips&amp;Operators'!$C$1:$E$9999,3,FALSE)</f>
        <v>STARKS</v>
      </c>
      <c r="M1524" s="56" t="s">
        <v>1401</v>
      </c>
      <c r="N1524" s="55"/>
      <c r="O1524" s="59" t="str">
        <f t="shared" si="23"/>
        <v>KEEP</v>
      </c>
    </row>
    <row r="1525" spans="1:15" x14ac:dyDescent="0.25">
      <c r="A1525" s="53">
        <v>42518.662974537037</v>
      </c>
      <c r="B1525" s="54" t="s">
        <v>1552</v>
      </c>
      <c r="C1525" s="54" t="s">
        <v>2618</v>
      </c>
      <c r="D1525" s="54" t="s">
        <v>1390</v>
      </c>
      <c r="E1525" s="54" t="s">
        <v>1405</v>
      </c>
      <c r="F1525" s="54">
        <v>300</v>
      </c>
      <c r="G1525" s="54">
        <v>289</v>
      </c>
      <c r="H1525" s="54">
        <v>20250</v>
      </c>
      <c r="I1525" s="54" t="s">
        <v>1392</v>
      </c>
      <c r="J1525" s="54">
        <v>20338</v>
      </c>
      <c r="K1525" s="55" t="s">
        <v>1400</v>
      </c>
      <c r="L1525" s="55" t="str">
        <f>VLOOKUP(C1525,'[7]Trips&amp;Operators'!$C$1:$E$9999,3,FALSE)</f>
        <v>STEWART</v>
      </c>
      <c r="M1525" s="56" t="s">
        <v>1401</v>
      </c>
      <c r="N1525" s="55"/>
      <c r="O1525" s="59" t="str">
        <f t="shared" si="23"/>
        <v>KEEP</v>
      </c>
    </row>
    <row r="1526" spans="1:15" x14ac:dyDescent="0.25">
      <c r="A1526" s="53">
        <v>42518.670613425929</v>
      </c>
      <c r="B1526" s="54" t="s">
        <v>1480</v>
      </c>
      <c r="C1526" s="54" t="s">
        <v>2626</v>
      </c>
      <c r="D1526" s="54" t="s">
        <v>1407</v>
      </c>
      <c r="E1526" s="54" t="s">
        <v>1405</v>
      </c>
      <c r="F1526" s="54">
        <v>150</v>
      </c>
      <c r="G1526" s="54">
        <v>211</v>
      </c>
      <c r="H1526" s="54">
        <v>3233</v>
      </c>
      <c r="I1526" s="54" t="s">
        <v>1392</v>
      </c>
      <c r="J1526" s="54">
        <v>0</v>
      </c>
      <c r="K1526" s="55" t="s">
        <v>1400</v>
      </c>
      <c r="L1526" s="55" t="str">
        <f>VLOOKUP(C1526,'[7]Trips&amp;Operators'!$C$1:$E$9999,3,FALSE)</f>
        <v>MAYBERRY</v>
      </c>
      <c r="M1526" s="56" t="s">
        <v>1401</v>
      </c>
      <c r="N1526" s="55"/>
      <c r="O1526" s="59" t="str">
        <f t="shared" si="23"/>
        <v>KEEP</v>
      </c>
    </row>
    <row r="1527" spans="1:15" x14ac:dyDescent="0.25">
      <c r="A1527" s="53">
        <v>42518.702048611114</v>
      </c>
      <c r="B1527" s="54" t="s">
        <v>1403</v>
      </c>
      <c r="C1527" s="54" t="s">
        <v>2627</v>
      </c>
      <c r="D1527" s="54" t="s">
        <v>1390</v>
      </c>
      <c r="E1527" s="54" t="s">
        <v>1405</v>
      </c>
      <c r="F1527" s="54">
        <v>300</v>
      </c>
      <c r="G1527" s="54">
        <v>281</v>
      </c>
      <c r="H1527" s="54">
        <v>20150</v>
      </c>
      <c r="I1527" s="54" t="s">
        <v>1392</v>
      </c>
      <c r="J1527" s="54">
        <v>20338</v>
      </c>
      <c r="K1527" s="55" t="s">
        <v>1400</v>
      </c>
      <c r="L1527" s="55" t="str">
        <f>VLOOKUP(C1527,'[7]Trips&amp;Operators'!$C$1:$E$9999,3,FALSE)</f>
        <v>BONDS</v>
      </c>
      <c r="M1527" s="56" t="s">
        <v>1401</v>
      </c>
      <c r="N1527" s="56"/>
      <c r="O1527" s="59" t="str">
        <f t="shared" si="23"/>
        <v>KEEP</v>
      </c>
    </row>
    <row r="1528" spans="1:15" x14ac:dyDescent="0.25">
      <c r="A1528" s="53">
        <v>42518.832824074074</v>
      </c>
      <c r="B1528" s="54" t="s">
        <v>1411</v>
      </c>
      <c r="C1528" s="54" t="s">
        <v>2628</v>
      </c>
      <c r="D1528" s="54" t="s">
        <v>1407</v>
      </c>
      <c r="E1528" s="54" t="s">
        <v>1405</v>
      </c>
      <c r="F1528" s="54">
        <v>350</v>
      </c>
      <c r="G1528" s="54">
        <v>402</v>
      </c>
      <c r="H1528" s="54">
        <v>225968</v>
      </c>
      <c r="I1528" s="54" t="s">
        <v>1392</v>
      </c>
      <c r="J1528" s="54">
        <v>228668</v>
      </c>
      <c r="K1528" s="55" t="s">
        <v>1393</v>
      </c>
      <c r="L1528" s="55" t="str">
        <f>VLOOKUP(C1528,'[7]Trips&amp;Operators'!$C$1:$E$9999,3,FALSE)</f>
        <v>ADANE</v>
      </c>
      <c r="M1528" s="56" t="s">
        <v>1401</v>
      </c>
      <c r="N1528" s="55"/>
      <c r="O1528" s="59" t="str">
        <f t="shared" si="23"/>
        <v>KEEP</v>
      </c>
    </row>
    <row r="1529" spans="1:15" x14ac:dyDescent="0.25">
      <c r="A1529" s="53">
        <v>42518.983738425923</v>
      </c>
      <c r="B1529" s="54" t="s">
        <v>1428</v>
      </c>
      <c r="C1529" s="54" t="s">
        <v>2629</v>
      </c>
      <c r="D1529" s="54" t="s">
        <v>1390</v>
      </c>
      <c r="E1529" s="54" t="s">
        <v>1405</v>
      </c>
      <c r="F1529" s="54">
        <v>150</v>
      </c>
      <c r="G1529" s="54">
        <v>140</v>
      </c>
      <c r="H1529" s="54">
        <v>231544</v>
      </c>
      <c r="I1529" s="54" t="s">
        <v>1392</v>
      </c>
      <c r="J1529" s="54">
        <v>232107</v>
      </c>
      <c r="K1529" s="55" t="s">
        <v>1400</v>
      </c>
      <c r="L1529" s="55" t="str">
        <f>VLOOKUP(C1529,'[7]Trips&amp;Operators'!$C$1:$E$9999,3,FALSE)</f>
        <v>ADANE</v>
      </c>
      <c r="M1529" s="56" t="s">
        <v>1401</v>
      </c>
      <c r="N1529" s="55"/>
      <c r="O1529" s="59" t="str">
        <f t="shared" si="23"/>
        <v>KEEP</v>
      </c>
    </row>
    <row r="1530" spans="1:15" x14ac:dyDescent="0.25">
      <c r="A1530" s="53">
        <v>42518.36042824074</v>
      </c>
      <c r="B1530" s="54" t="s">
        <v>1785</v>
      </c>
      <c r="C1530" s="54" t="s">
        <v>2630</v>
      </c>
      <c r="D1530" s="54" t="s">
        <v>1390</v>
      </c>
      <c r="E1530" s="54" t="s">
        <v>1422</v>
      </c>
      <c r="F1530" s="54">
        <v>0</v>
      </c>
      <c r="G1530" s="54">
        <v>731</v>
      </c>
      <c r="H1530" s="54">
        <v>136024</v>
      </c>
      <c r="I1530" s="54" t="s">
        <v>1423</v>
      </c>
      <c r="J1530" s="54">
        <v>138837</v>
      </c>
      <c r="K1530" s="55" t="s">
        <v>1400</v>
      </c>
      <c r="L1530" s="55" t="str">
        <f>VLOOKUP(C1530,'[7]Trips&amp;Operators'!$C$1:$E$9999,3,FALSE)</f>
        <v>MALAVE</v>
      </c>
      <c r="M1530" s="56" t="s">
        <v>1394</v>
      </c>
      <c r="N1530" s="55" t="s">
        <v>2631</v>
      </c>
      <c r="O1530" s="59" t="str">
        <f t="shared" si="23"/>
        <v>KEEP</v>
      </c>
    </row>
    <row r="1531" spans="1:15" x14ac:dyDescent="0.25">
      <c r="A1531" s="53">
        <v>42518.362013888887</v>
      </c>
      <c r="B1531" s="54" t="s">
        <v>1537</v>
      </c>
      <c r="C1531" s="54" t="s">
        <v>2632</v>
      </c>
      <c r="D1531" s="54" t="s">
        <v>1390</v>
      </c>
      <c r="E1531" s="54" t="s">
        <v>1422</v>
      </c>
      <c r="F1531" s="54">
        <v>0</v>
      </c>
      <c r="G1531" s="54">
        <v>639</v>
      </c>
      <c r="H1531" s="54">
        <v>135520</v>
      </c>
      <c r="I1531" s="54" t="s">
        <v>1423</v>
      </c>
      <c r="J1531" s="54">
        <v>133166</v>
      </c>
      <c r="K1531" s="55" t="s">
        <v>1393</v>
      </c>
      <c r="L1531" s="55" t="str">
        <f>VLOOKUP(C1531,'[7]Trips&amp;Operators'!$C$1:$E$9999,3,FALSE)</f>
        <v>STURGEON</v>
      </c>
      <c r="M1531" s="56" t="s">
        <v>1394</v>
      </c>
      <c r="N1531" s="55" t="s">
        <v>2631</v>
      </c>
      <c r="O1531" s="59" t="str">
        <f t="shared" si="23"/>
        <v>KEEP</v>
      </c>
    </row>
    <row r="1532" spans="1:15" x14ac:dyDescent="0.25">
      <c r="A1532" s="53">
        <v>42518.386157407411</v>
      </c>
      <c r="B1532" s="54" t="s">
        <v>1425</v>
      </c>
      <c r="C1532" s="54" t="s">
        <v>2633</v>
      </c>
      <c r="D1532" s="54" t="s">
        <v>1390</v>
      </c>
      <c r="E1532" s="54" t="s">
        <v>1422</v>
      </c>
      <c r="F1532" s="54">
        <v>0</v>
      </c>
      <c r="G1532" s="54">
        <v>498</v>
      </c>
      <c r="H1532" s="54">
        <v>194539</v>
      </c>
      <c r="I1532" s="54" t="s">
        <v>1423</v>
      </c>
      <c r="J1532" s="54">
        <v>191723</v>
      </c>
      <c r="K1532" s="55" t="s">
        <v>1393</v>
      </c>
      <c r="L1532" s="55" t="str">
        <f>VLOOKUP(C1532,'[7]Trips&amp;Operators'!$C$1:$E$9999,3,FALSE)</f>
        <v>MALAVE</v>
      </c>
      <c r="M1532" s="56" t="s">
        <v>1401</v>
      </c>
      <c r="N1532" s="55" t="s">
        <v>2634</v>
      </c>
      <c r="O1532" s="59" t="str">
        <f t="shared" si="23"/>
        <v>KEEP</v>
      </c>
    </row>
    <row r="1533" spans="1:15" x14ac:dyDescent="0.25">
      <c r="A1533" s="53">
        <v>42518.687002314815</v>
      </c>
      <c r="B1533" s="54" t="s">
        <v>1425</v>
      </c>
      <c r="C1533" s="54" t="s">
        <v>2635</v>
      </c>
      <c r="D1533" s="54" t="s">
        <v>1390</v>
      </c>
      <c r="E1533" s="54" t="s">
        <v>1422</v>
      </c>
      <c r="F1533" s="54">
        <v>0</v>
      </c>
      <c r="G1533" s="54">
        <v>419</v>
      </c>
      <c r="H1533" s="54">
        <v>129562</v>
      </c>
      <c r="I1533" s="54" t="s">
        <v>1423</v>
      </c>
      <c r="J1533" s="54">
        <v>127587</v>
      </c>
      <c r="K1533" s="55" t="s">
        <v>1393</v>
      </c>
      <c r="L1533" s="55" t="str">
        <f>VLOOKUP(C1533,'[7]Trips&amp;Operators'!$C$1:$E$9999,3,FALSE)</f>
        <v>LOCKLEAR</v>
      </c>
      <c r="M1533" s="56" t="s">
        <v>1401</v>
      </c>
      <c r="N1533" s="55" t="s">
        <v>2634</v>
      </c>
      <c r="O1533" s="59" t="str">
        <f t="shared" si="23"/>
        <v>KEEP</v>
      </c>
    </row>
    <row r="1534" spans="1:15" x14ac:dyDescent="0.25">
      <c r="A1534" s="53">
        <v>42518.693796296298</v>
      </c>
      <c r="B1534" s="54" t="s">
        <v>1411</v>
      </c>
      <c r="C1534" s="54" t="s">
        <v>2636</v>
      </c>
      <c r="D1534" s="54" t="s">
        <v>1390</v>
      </c>
      <c r="E1534" s="54" t="s">
        <v>1422</v>
      </c>
      <c r="F1534" s="54">
        <v>0</v>
      </c>
      <c r="G1534" s="54">
        <v>372</v>
      </c>
      <c r="H1534" s="54">
        <v>129097</v>
      </c>
      <c r="I1534" s="54" t="s">
        <v>1423</v>
      </c>
      <c r="J1534" s="54">
        <v>127587</v>
      </c>
      <c r="K1534" s="55" t="s">
        <v>1393</v>
      </c>
      <c r="L1534" s="55" t="str">
        <f>VLOOKUP(C1534,'[7]Trips&amp;Operators'!$C$1:$E$9999,3,FALSE)</f>
        <v>ACKERMAN</v>
      </c>
      <c r="M1534" s="56" t="s">
        <v>1401</v>
      </c>
      <c r="N1534" s="55" t="s">
        <v>2634</v>
      </c>
      <c r="O1534" s="59" t="str">
        <f t="shared" si="23"/>
        <v>KEEP</v>
      </c>
    </row>
    <row r="1535" spans="1:15" x14ac:dyDescent="0.25">
      <c r="A1535" s="53">
        <v>42518.160277777781</v>
      </c>
      <c r="B1535" s="54" t="s">
        <v>1428</v>
      </c>
      <c r="C1535" s="54" t="s">
        <v>2637</v>
      </c>
      <c r="D1535" s="54" t="s">
        <v>1390</v>
      </c>
      <c r="E1535" s="54" t="s">
        <v>1438</v>
      </c>
      <c r="F1535" s="54">
        <v>0</v>
      </c>
      <c r="G1535" s="54">
        <v>7</v>
      </c>
      <c r="H1535" s="54">
        <v>233327</v>
      </c>
      <c r="I1535" s="54" t="s">
        <v>1439</v>
      </c>
      <c r="J1535" s="54">
        <v>233491</v>
      </c>
      <c r="K1535" s="55" t="s">
        <v>1400</v>
      </c>
      <c r="L1535" s="55" t="str">
        <f>VLOOKUP(C1535,'[7]Trips&amp;Operators'!$C$1:$E$9999,3,FALSE)</f>
        <v>LEVIN</v>
      </c>
      <c r="M1535" s="56" t="s">
        <v>1401</v>
      </c>
      <c r="N1535" s="55"/>
      <c r="O1535" s="59" t="str">
        <f t="shared" si="23"/>
        <v>OMIT</v>
      </c>
    </row>
    <row r="1536" spans="1:15" x14ac:dyDescent="0.25">
      <c r="A1536" s="53">
        <v>42518.222534722219</v>
      </c>
      <c r="B1536" s="54" t="s">
        <v>1785</v>
      </c>
      <c r="C1536" s="54" t="s">
        <v>2638</v>
      </c>
      <c r="D1536" s="54" t="s">
        <v>1390</v>
      </c>
      <c r="E1536" s="54" t="s">
        <v>1438</v>
      </c>
      <c r="F1536" s="54">
        <v>0</v>
      </c>
      <c r="G1536" s="54">
        <v>8</v>
      </c>
      <c r="H1536" s="54">
        <v>233340</v>
      </c>
      <c r="I1536" s="54" t="s">
        <v>1439</v>
      </c>
      <c r="J1536" s="54">
        <v>233491</v>
      </c>
      <c r="K1536" s="55" t="s">
        <v>1400</v>
      </c>
      <c r="L1536" s="55" t="str">
        <f>VLOOKUP(C1536,'[7]Trips&amp;Operators'!$C$1:$E$9999,3,FALSE)</f>
        <v>MALAVE</v>
      </c>
      <c r="M1536" s="56" t="s">
        <v>1401</v>
      </c>
      <c r="N1536" s="55"/>
      <c r="O1536" s="59" t="str">
        <f t="shared" si="23"/>
        <v>OMIT</v>
      </c>
    </row>
    <row r="1537" spans="1:15" x14ac:dyDescent="0.25">
      <c r="A1537" s="53">
        <v>42518.256608796299</v>
      </c>
      <c r="B1537" s="54" t="s">
        <v>1416</v>
      </c>
      <c r="C1537" s="54" t="s">
        <v>2639</v>
      </c>
      <c r="D1537" s="54" t="s">
        <v>1390</v>
      </c>
      <c r="E1537" s="54" t="s">
        <v>1438</v>
      </c>
      <c r="F1537" s="54">
        <v>0</v>
      </c>
      <c r="G1537" s="54">
        <v>38</v>
      </c>
      <c r="H1537" s="54">
        <v>233345</v>
      </c>
      <c r="I1537" s="54" t="s">
        <v>1439</v>
      </c>
      <c r="J1537" s="54">
        <v>233491</v>
      </c>
      <c r="K1537" s="55" t="s">
        <v>1400</v>
      </c>
      <c r="L1537" s="55" t="str">
        <f>VLOOKUP(C1537,'[7]Trips&amp;Operators'!$C$1:$E$9999,3,FALSE)</f>
        <v>STARKS</v>
      </c>
      <c r="M1537" s="56" t="s">
        <v>1401</v>
      </c>
      <c r="N1537" s="55"/>
      <c r="O1537" s="59" t="str">
        <f t="shared" si="23"/>
        <v>KEEP</v>
      </c>
    </row>
    <row r="1538" spans="1:15" x14ac:dyDescent="0.25">
      <c r="A1538" s="53">
        <v>42518.264479166668</v>
      </c>
      <c r="B1538" s="54" t="s">
        <v>1425</v>
      </c>
      <c r="C1538" s="54" t="s">
        <v>2640</v>
      </c>
      <c r="D1538" s="54" t="s">
        <v>1390</v>
      </c>
      <c r="E1538" s="54" t="s">
        <v>1438</v>
      </c>
      <c r="F1538" s="54">
        <v>0</v>
      </c>
      <c r="G1538" s="54">
        <v>4</v>
      </c>
      <c r="H1538" s="54">
        <v>101</v>
      </c>
      <c r="I1538" s="54" t="s">
        <v>1439</v>
      </c>
      <c r="J1538" s="54">
        <v>1</v>
      </c>
      <c r="K1538" s="55" t="s">
        <v>1393</v>
      </c>
      <c r="L1538" s="55" t="str">
        <f>VLOOKUP(C1538,'[7]Trips&amp;Operators'!$C$1:$E$9999,3,FALSE)</f>
        <v>MALAVE</v>
      </c>
      <c r="M1538" s="56" t="s">
        <v>1401</v>
      </c>
      <c r="N1538" s="55"/>
      <c r="O1538" s="59" t="str">
        <f t="shared" si="23"/>
        <v>OMIT</v>
      </c>
    </row>
    <row r="1539" spans="1:15" x14ac:dyDescent="0.25">
      <c r="A1539" s="53">
        <v>42518.282847222225</v>
      </c>
      <c r="B1539" s="54" t="s">
        <v>1548</v>
      </c>
      <c r="C1539" s="54" t="s">
        <v>2641</v>
      </c>
      <c r="D1539" s="54" t="s">
        <v>1390</v>
      </c>
      <c r="E1539" s="54" t="s">
        <v>1438</v>
      </c>
      <c r="F1539" s="54">
        <v>0</v>
      </c>
      <c r="G1539" s="54">
        <v>44</v>
      </c>
      <c r="H1539" s="54">
        <v>165</v>
      </c>
      <c r="I1539" s="54" t="s">
        <v>1439</v>
      </c>
      <c r="J1539" s="54">
        <v>1</v>
      </c>
      <c r="K1539" s="55" t="s">
        <v>1393</v>
      </c>
      <c r="L1539" s="55" t="str">
        <f>VLOOKUP(C1539,'[7]Trips&amp;Operators'!$C$1:$E$9999,3,FALSE)</f>
        <v>LEVIN</v>
      </c>
      <c r="M1539" s="56" t="s">
        <v>1401</v>
      </c>
      <c r="N1539" s="55"/>
      <c r="O1539" s="59" t="str">
        <f t="shared" ref="O1539:O1602" si="24">IF(AND(E1539="TRACK WARRANT AUTHORITY",G1539&lt;10),"OMIT","KEEP")</f>
        <v>KEEP</v>
      </c>
    </row>
    <row r="1540" spans="1:15" x14ac:dyDescent="0.25">
      <c r="A1540" s="53">
        <v>42518.29451388889</v>
      </c>
      <c r="B1540" s="54" t="s">
        <v>1445</v>
      </c>
      <c r="C1540" s="54" t="s">
        <v>2623</v>
      </c>
      <c r="D1540" s="54" t="s">
        <v>1390</v>
      </c>
      <c r="E1540" s="54" t="s">
        <v>1438</v>
      </c>
      <c r="F1540" s="54">
        <v>0</v>
      </c>
      <c r="G1540" s="54">
        <v>68</v>
      </c>
      <c r="H1540" s="54">
        <v>249</v>
      </c>
      <c r="I1540" s="54" t="s">
        <v>1439</v>
      </c>
      <c r="J1540" s="54">
        <v>1</v>
      </c>
      <c r="K1540" s="55" t="s">
        <v>1393</v>
      </c>
      <c r="L1540" s="55" t="str">
        <f>VLOOKUP(C1540,'[7]Trips&amp;Operators'!$C$1:$E$9999,3,FALSE)</f>
        <v>STARKS</v>
      </c>
      <c r="M1540" s="56" t="s">
        <v>1401</v>
      </c>
      <c r="N1540" s="55"/>
      <c r="O1540" s="59" t="str">
        <f t="shared" si="24"/>
        <v>KEEP</v>
      </c>
    </row>
    <row r="1541" spans="1:15" x14ac:dyDescent="0.25">
      <c r="A1541" s="53">
        <v>42518.3356712963</v>
      </c>
      <c r="B1541" s="54" t="s">
        <v>1425</v>
      </c>
      <c r="C1541" s="54" t="s">
        <v>2642</v>
      </c>
      <c r="D1541" s="54" t="s">
        <v>1390</v>
      </c>
      <c r="E1541" s="54" t="s">
        <v>1438</v>
      </c>
      <c r="F1541" s="54">
        <v>0</v>
      </c>
      <c r="G1541" s="54">
        <v>5</v>
      </c>
      <c r="H1541" s="54">
        <v>127</v>
      </c>
      <c r="I1541" s="54" t="s">
        <v>1439</v>
      </c>
      <c r="J1541" s="54">
        <v>1</v>
      </c>
      <c r="K1541" s="55" t="s">
        <v>1393</v>
      </c>
      <c r="L1541" s="55" t="str">
        <f>VLOOKUP(C1541,'[7]Trips&amp;Operators'!$C$1:$E$9999,3,FALSE)</f>
        <v>MALAVE</v>
      </c>
      <c r="M1541" s="56" t="s">
        <v>1401</v>
      </c>
      <c r="N1541" s="55"/>
      <c r="O1541" s="59" t="str">
        <f t="shared" si="24"/>
        <v>OMIT</v>
      </c>
    </row>
    <row r="1542" spans="1:15" x14ac:dyDescent="0.25">
      <c r="A1542" s="53">
        <v>42518.408368055556</v>
      </c>
      <c r="B1542" s="54" t="s">
        <v>1425</v>
      </c>
      <c r="C1542" s="54" t="s">
        <v>2633</v>
      </c>
      <c r="D1542" s="54" t="s">
        <v>1390</v>
      </c>
      <c r="E1542" s="54" t="s">
        <v>1438</v>
      </c>
      <c r="F1542" s="54">
        <v>0</v>
      </c>
      <c r="G1542" s="54">
        <v>4</v>
      </c>
      <c r="H1542" s="54">
        <v>129</v>
      </c>
      <c r="I1542" s="54" t="s">
        <v>1439</v>
      </c>
      <c r="J1542" s="54">
        <v>1</v>
      </c>
      <c r="K1542" s="55" t="s">
        <v>1393</v>
      </c>
      <c r="L1542" s="55" t="str">
        <f>VLOOKUP(C1542,'[7]Trips&amp;Operators'!$C$1:$E$9999,3,FALSE)</f>
        <v>MALAVE</v>
      </c>
      <c r="M1542" s="56" t="s">
        <v>1401</v>
      </c>
      <c r="N1542" s="55"/>
      <c r="O1542" s="59" t="str">
        <f t="shared" si="24"/>
        <v>OMIT</v>
      </c>
    </row>
    <row r="1543" spans="1:15" x14ac:dyDescent="0.25">
      <c r="A1543" s="53">
        <v>42518.429166666669</v>
      </c>
      <c r="B1543" s="54" t="s">
        <v>1548</v>
      </c>
      <c r="C1543" s="54" t="s">
        <v>2643</v>
      </c>
      <c r="D1543" s="54" t="s">
        <v>1390</v>
      </c>
      <c r="E1543" s="54" t="s">
        <v>1438</v>
      </c>
      <c r="F1543" s="54">
        <v>0</v>
      </c>
      <c r="G1543" s="54">
        <v>7</v>
      </c>
      <c r="H1543" s="54">
        <v>116</v>
      </c>
      <c r="I1543" s="54" t="s">
        <v>1439</v>
      </c>
      <c r="J1543" s="54">
        <v>1</v>
      </c>
      <c r="K1543" s="55" t="s">
        <v>1393</v>
      </c>
      <c r="L1543" s="55" t="str">
        <f>VLOOKUP(C1543,'[7]Trips&amp;Operators'!$C$1:$E$9999,3,FALSE)</f>
        <v>LEVIN</v>
      </c>
      <c r="M1543" s="56" t="s">
        <v>1401</v>
      </c>
      <c r="N1543" s="55"/>
      <c r="O1543" s="59" t="str">
        <f t="shared" si="24"/>
        <v>OMIT</v>
      </c>
    </row>
    <row r="1544" spans="1:15" x14ac:dyDescent="0.25">
      <c r="A1544" s="53">
        <v>42518.442800925928</v>
      </c>
      <c r="B1544" s="54" t="s">
        <v>1785</v>
      </c>
      <c r="C1544" s="54" t="s">
        <v>2644</v>
      </c>
      <c r="D1544" s="54" t="s">
        <v>1390</v>
      </c>
      <c r="E1544" s="54" t="s">
        <v>1438</v>
      </c>
      <c r="F1544" s="54">
        <v>0</v>
      </c>
      <c r="G1544" s="54">
        <v>3</v>
      </c>
      <c r="H1544" s="54">
        <v>233324</v>
      </c>
      <c r="I1544" s="54" t="s">
        <v>1439</v>
      </c>
      <c r="J1544" s="54">
        <v>233491</v>
      </c>
      <c r="K1544" s="55" t="s">
        <v>1400</v>
      </c>
      <c r="L1544" s="55" t="str">
        <f>VLOOKUP(C1544,'[7]Trips&amp;Operators'!$C$1:$E$9999,3,FALSE)</f>
        <v>MALAVE</v>
      </c>
      <c r="M1544" s="56" t="s">
        <v>1401</v>
      </c>
      <c r="N1544" s="55"/>
      <c r="O1544" s="59" t="str">
        <f t="shared" si="24"/>
        <v>OMIT</v>
      </c>
    </row>
    <row r="1545" spans="1:15" x14ac:dyDescent="0.25">
      <c r="A1545" s="53">
        <v>42518.481504629628</v>
      </c>
      <c r="B1545" s="54" t="s">
        <v>1425</v>
      </c>
      <c r="C1545" s="54" t="s">
        <v>2645</v>
      </c>
      <c r="D1545" s="54" t="s">
        <v>1390</v>
      </c>
      <c r="E1545" s="54" t="s">
        <v>1438</v>
      </c>
      <c r="F1545" s="54">
        <v>0</v>
      </c>
      <c r="G1545" s="54">
        <v>9</v>
      </c>
      <c r="H1545" s="54">
        <v>119</v>
      </c>
      <c r="I1545" s="54" t="s">
        <v>1439</v>
      </c>
      <c r="J1545" s="54">
        <v>1</v>
      </c>
      <c r="K1545" s="55" t="s">
        <v>1393</v>
      </c>
      <c r="L1545" s="55" t="str">
        <f>VLOOKUP(C1545,'[7]Trips&amp;Operators'!$C$1:$E$9999,3,FALSE)</f>
        <v>MALAVE</v>
      </c>
      <c r="M1545" s="56" t="s">
        <v>1401</v>
      </c>
      <c r="N1545" s="55"/>
      <c r="O1545" s="59" t="str">
        <f t="shared" si="24"/>
        <v>OMIT</v>
      </c>
    </row>
    <row r="1546" spans="1:15" x14ac:dyDescent="0.25">
      <c r="A1546" s="53">
        <v>42518.484803240739</v>
      </c>
      <c r="B1546" s="54" t="s">
        <v>1546</v>
      </c>
      <c r="C1546" s="54" t="s">
        <v>2646</v>
      </c>
      <c r="D1546" s="54" t="s">
        <v>1390</v>
      </c>
      <c r="E1546" s="54" t="s">
        <v>1438</v>
      </c>
      <c r="F1546" s="54">
        <v>0</v>
      </c>
      <c r="G1546" s="54">
        <v>28</v>
      </c>
      <c r="H1546" s="54">
        <v>233395</v>
      </c>
      <c r="I1546" s="54" t="s">
        <v>1439</v>
      </c>
      <c r="J1546" s="54">
        <v>233491</v>
      </c>
      <c r="K1546" s="55" t="s">
        <v>1400</v>
      </c>
      <c r="L1546" s="55" t="str">
        <f>VLOOKUP(C1546,'[7]Trips&amp;Operators'!$C$1:$E$9999,3,FALSE)</f>
        <v>STARKS</v>
      </c>
      <c r="M1546" s="56" t="s">
        <v>1401</v>
      </c>
      <c r="N1546" s="55"/>
      <c r="O1546" s="59" t="str">
        <f t="shared" si="24"/>
        <v>KEEP</v>
      </c>
    </row>
    <row r="1547" spans="1:15" x14ac:dyDescent="0.25">
      <c r="A1547" s="53">
        <v>42518.504525462966</v>
      </c>
      <c r="B1547" s="54" t="s">
        <v>1403</v>
      </c>
      <c r="C1547" s="54" t="s">
        <v>2647</v>
      </c>
      <c r="D1547" s="54" t="s">
        <v>1390</v>
      </c>
      <c r="E1547" s="54" t="s">
        <v>1438</v>
      </c>
      <c r="F1547" s="54">
        <v>0</v>
      </c>
      <c r="G1547" s="54">
        <v>63</v>
      </c>
      <c r="H1547" s="54">
        <v>233278</v>
      </c>
      <c r="I1547" s="54" t="s">
        <v>1439</v>
      </c>
      <c r="J1547" s="54">
        <v>233491</v>
      </c>
      <c r="K1547" s="55" t="s">
        <v>1400</v>
      </c>
      <c r="L1547" s="55" t="str">
        <f>VLOOKUP(C1547,'[7]Trips&amp;Operators'!$C$1:$E$9999,3,FALSE)</f>
        <v>BONDS</v>
      </c>
      <c r="M1547" s="56" t="s">
        <v>1401</v>
      </c>
      <c r="N1547" s="55"/>
      <c r="O1547" s="59" t="str">
        <f t="shared" si="24"/>
        <v>KEEP</v>
      </c>
    </row>
    <row r="1548" spans="1:15" x14ac:dyDescent="0.25">
      <c r="A1548" s="53">
        <v>42518.504976851851</v>
      </c>
      <c r="B1548" s="54" t="s">
        <v>1403</v>
      </c>
      <c r="C1548" s="54" t="s">
        <v>2647</v>
      </c>
      <c r="D1548" s="54" t="s">
        <v>1390</v>
      </c>
      <c r="E1548" s="54" t="s">
        <v>1438</v>
      </c>
      <c r="F1548" s="54">
        <v>0</v>
      </c>
      <c r="G1548" s="54">
        <v>29</v>
      </c>
      <c r="H1548" s="54">
        <v>233430</v>
      </c>
      <c r="I1548" s="54" t="s">
        <v>1439</v>
      </c>
      <c r="J1548" s="54">
        <v>233491</v>
      </c>
      <c r="K1548" s="55" t="s">
        <v>1400</v>
      </c>
      <c r="L1548" s="55" t="str">
        <f>VLOOKUP(C1548,'[7]Trips&amp;Operators'!$C$1:$E$9999,3,FALSE)</f>
        <v>BONDS</v>
      </c>
      <c r="M1548" s="56" t="s">
        <v>1401</v>
      </c>
      <c r="N1548" s="55"/>
      <c r="O1548" s="59" t="str">
        <f t="shared" si="24"/>
        <v>KEEP</v>
      </c>
    </row>
    <row r="1549" spans="1:15" x14ac:dyDescent="0.25">
      <c r="A1549" s="53">
        <v>42518.512337962966</v>
      </c>
      <c r="B1549" s="54" t="s">
        <v>1445</v>
      </c>
      <c r="C1549" s="54" t="s">
        <v>2648</v>
      </c>
      <c r="D1549" s="54" t="s">
        <v>1390</v>
      </c>
      <c r="E1549" s="54" t="s">
        <v>1438</v>
      </c>
      <c r="F1549" s="54">
        <v>0</v>
      </c>
      <c r="G1549" s="54">
        <v>7</v>
      </c>
      <c r="H1549" s="54">
        <v>110</v>
      </c>
      <c r="I1549" s="54" t="s">
        <v>1439</v>
      </c>
      <c r="J1549" s="54">
        <v>1</v>
      </c>
      <c r="K1549" s="55" t="s">
        <v>1393</v>
      </c>
      <c r="L1549" s="55" t="str">
        <f>VLOOKUP(C1549,'[7]Trips&amp;Operators'!$C$1:$E$9999,3,FALSE)</f>
        <v>BRANNON</v>
      </c>
      <c r="M1549" s="56" t="s">
        <v>1401</v>
      </c>
      <c r="N1549" s="55"/>
      <c r="O1549" s="59" t="str">
        <f t="shared" si="24"/>
        <v>OMIT</v>
      </c>
    </row>
    <row r="1550" spans="1:15" x14ac:dyDescent="0.25">
      <c r="A1550" s="53">
        <v>42518.514317129629</v>
      </c>
      <c r="B1550" s="54" t="s">
        <v>1785</v>
      </c>
      <c r="C1550" s="54" t="s">
        <v>2649</v>
      </c>
      <c r="D1550" s="54" t="s">
        <v>1390</v>
      </c>
      <c r="E1550" s="54" t="s">
        <v>1438</v>
      </c>
      <c r="F1550" s="54">
        <v>0</v>
      </c>
      <c r="G1550" s="54">
        <v>27</v>
      </c>
      <c r="H1550" s="54">
        <v>233423</v>
      </c>
      <c r="I1550" s="54" t="s">
        <v>1439</v>
      </c>
      <c r="J1550" s="54">
        <v>233491</v>
      </c>
      <c r="K1550" s="55" t="s">
        <v>1400</v>
      </c>
      <c r="L1550" s="55" t="str">
        <f>VLOOKUP(C1550,'[7]Trips&amp;Operators'!$C$1:$E$9999,3,FALSE)</f>
        <v>LOCKLEAR</v>
      </c>
      <c r="M1550" s="56" t="s">
        <v>1401</v>
      </c>
      <c r="N1550" s="55"/>
      <c r="O1550" s="59" t="str">
        <f t="shared" si="24"/>
        <v>KEEP</v>
      </c>
    </row>
    <row r="1551" spans="1:15" x14ac:dyDescent="0.25">
      <c r="A1551" s="53">
        <v>42518.556331018517</v>
      </c>
      <c r="B1551" s="54" t="s">
        <v>1425</v>
      </c>
      <c r="C1551" s="54" t="s">
        <v>2650</v>
      </c>
      <c r="D1551" s="54" t="s">
        <v>1390</v>
      </c>
      <c r="E1551" s="54" t="s">
        <v>1438</v>
      </c>
      <c r="F1551" s="54">
        <v>0</v>
      </c>
      <c r="G1551" s="54">
        <v>61</v>
      </c>
      <c r="H1551" s="54">
        <v>221</v>
      </c>
      <c r="I1551" s="54" t="s">
        <v>1439</v>
      </c>
      <c r="J1551" s="54">
        <v>1</v>
      </c>
      <c r="K1551" s="55" t="s">
        <v>1393</v>
      </c>
      <c r="L1551" s="55" t="str">
        <f>VLOOKUP(C1551,'[7]Trips&amp;Operators'!$C$1:$E$9999,3,FALSE)</f>
        <v>LOCKLEAR</v>
      </c>
      <c r="M1551" s="56" t="s">
        <v>1401</v>
      </c>
      <c r="N1551" s="55"/>
      <c r="O1551" s="59" t="str">
        <f t="shared" si="24"/>
        <v>KEEP</v>
      </c>
    </row>
    <row r="1552" spans="1:15" x14ac:dyDescent="0.25">
      <c r="A1552" s="53">
        <v>42518.579189814816</v>
      </c>
      <c r="B1552" s="54" t="s">
        <v>1403</v>
      </c>
      <c r="C1552" s="54" t="s">
        <v>2614</v>
      </c>
      <c r="D1552" s="54" t="s">
        <v>1390</v>
      </c>
      <c r="E1552" s="54" t="s">
        <v>1438</v>
      </c>
      <c r="F1552" s="54">
        <v>0</v>
      </c>
      <c r="G1552" s="54">
        <v>37</v>
      </c>
      <c r="H1552" s="54">
        <v>233389</v>
      </c>
      <c r="I1552" s="54" t="s">
        <v>1439</v>
      </c>
      <c r="J1552" s="54">
        <v>233491</v>
      </c>
      <c r="K1552" s="55" t="s">
        <v>1400</v>
      </c>
      <c r="L1552" s="55" t="str">
        <f>VLOOKUP(C1552,'[7]Trips&amp;Operators'!$C$1:$E$9999,3,FALSE)</f>
        <v>BONDS</v>
      </c>
      <c r="M1552" s="56" t="s">
        <v>1401</v>
      </c>
      <c r="N1552" s="55"/>
      <c r="O1552" s="59" t="str">
        <f t="shared" si="24"/>
        <v>KEEP</v>
      </c>
    </row>
    <row r="1553" spans="1:15" x14ac:dyDescent="0.25">
      <c r="A1553" s="53">
        <v>42518.579606481479</v>
      </c>
      <c r="B1553" s="54" t="s">
        <v>1403</v>
      </c>
      <c r="C1553" s="54" t="s">
        <v>2614</v>
      </c>
      <c r="D1553" s="54" t="s">
        <v>1390</v>
      </c>
      <c r="E1553" s="54" t="s">
        <v>1438</v>
      </c>
      <c r="F1553" s="54">
        <v>0</v>
      </c>
      <c r="G1553" s="54">
        <v>18</v>
      </c>
      <c r="H1553" s="54">
        <v>233451</v>
      </c>
      <c r="I1553" s="54" t="s">
        <v>1439</v>
      </c>
      <c r="J1553" s="54">
        <v>233491</v>
      </c>
      <c r="K1553" s="55" t="s">
        <v>1400</v>
      </c>
      <c r="L1553" s="55" t="str">
        <f>VLOOKUP(C1553,'[7]Trips&amp;Operators'!$C$1:$E$9999,3,FALSE)</f>
        <v>BONDS</v>
      </c>
      <c r="M1553" s="56" t="s">
        <v>1401</v>
      </c>
      <c r="N1553" s="55"/>
      <c r="O1553" s="59" t="str">
        <f t="shared" si="24"/>
        <v>KEEP</v>
      </c>
    </row>
    <row r="1554" spans="1:15" x14ac:dyDescent="0.25">
      <c r="A1554" s="53">
        <v>42518.590416666666</v>
      </c>
      <c r="B1554" s="54" t="s">
        <v>1785</v>
      </c>
      <c r="C1554" s="54" t="s">
        <v>2651</v>
      </c>
      <c r="D1554" s="54" t="s">
        <v>1390</v>
      </c>
      <c r="E1554" s="54" t="s">
        <v>1438</v>
      </c>
      <c r="F1554" s="54">
        <v>0</v>
      </c>
      <c r="G1554" s="54">
        <v>16</v>
      </c>
      <c r="H1554" s="54">
        <v>233474</v>
      </c>
      <c r="I1554" s="54" t="s">
        <v>1439</v>
      </c>
      <c r="J1554" s="54">
        <v>233491</v>
      </c>
      <c r="K1554" s="55" t="s">
        <v>1400</v>
      </c>
      <c r="L1554" s="55" t="str">
        <f>VLOOKUP(C1554,'[7]Trips&amp;Operators'!$C$1:$E$9999,3,FALSE)</f>
        <v>LOCKLEAR</v>
      </c>
      <c r="M1554" s="56" t="s">
        <v>1401</v>
      </c>
      <c r="N1554" s="55"/>
      <c r="O1554" s="59" t="str">
        <f t="shared" si="24"/>
        <v>KEEP</v>
      </c>
    </row>
    <row r="1555" spans="1:15" x14ac:dyDescent="0.25">
      <c r="A1555" s="53">
        <v>42518.590729166666</v>
      </c>
      <c r="B1555" s="54" t="s">
        <v>1445</v>
      </c>
      <c r="C1555" s="54" t="s">
        <v>2652</v>
      </c>
      <c r="D1555" s="54" t="s">
        <v>1390</v>
      </c>
      <c r="E1555" s="54" t="s">
        <v>1438</v>
      </c>
      <c r="F1555" s="54">
        <v>0</v>
      </c>
      <c r="G1555" s="54">
        <v>5</v>
      </c>
      <c r="H1555" s="54">
        <v>119</v>
      </c>
      <c r="I1555" s="54" t="s">
        <v>1439</v>
      </c>
      <c r="J1555" s="54">
        <v>1</v>
      </c>
      <c r="K1555" s="55" t="s">
        <v>1393</v>
      </c>
      <c r="L1555" s="55" t="str">
        <f>VLOOKUP(C1555,'[7]Trips&amp;Operators'!$C$1:$E$9999,3,FALSE)</f>
        <v>BRANNON</v>
      </c>
      <c r="M1555" s="56" t="s">
        <v>1401</v>
      </c>
      <c r="N1555" s="55"/>
      <c r="O1555" s="59" t="str">
        <f t="shared" si="24"/>
        <v>OMIT</v>
      </c>
    </row>
    <row r="1556" spans="1:15" x14ac:dyDescent="0.25">
      <c r="A1556" s="53">
        <v>42518.623749999999</v>
      </c>
      <c r="B1556" s="54" t="s">
        <v>1389</v>
      </c>
      <c r="C1556" s="54" t="s">
        <v>2653</v>
      </c>
      <c r="D1556" s="54" t="s">
        <v>1390</v>
      </c>
      <c r="E1556" s="54" t="s">
        <v>1438</v>
      </c>
      <c r="F1556" s="54">
        <v>0</v>
      </c>
      <c r="G1556" s="54">
        <v>40</v>
      </c>
      <c r="H1556" s="54">
        <v>138</v>
      </c>
      <c r="I1556" s="54" t="s">
        <v>1439</v>
      </c>
      <c r="J1556" s="54">
        <v>1</v>
      </c>
      <c r="K1556" s="55" t="s">
        <v>1393</v>
      </c>
      <c r="L1556" s="55" t="str">
        <f>VLOOKUP(C1556,'[7]Trips&amp;Operators'!$C$1:$E$9999,3,FALSE)</f>
        <v>BONDS</v>
      </c>
      <c r="M1556" s="56" t="s">
        <v>1401</v>
      </c>
      <c r="N1556" s="55"/>
      <c r="O1556" s="59" t="str">
        <f t="shared" si="24"/>
        <v>KEEP</v>
      </c>
    </row>
    <row r="1557" spans="1:15" x14ac:dyDescent="0.25">
      <c r="A1557" s="53">
        <v>42518.632534722223</v>
      </c>
      <c r="B1557" s="54" t="s">
        <v>1546</v>
      </c>
      <c r="C1557" s="54" t="s">
        <v>2616</v>
      </c>
      <c r="D1557" s="54" t="s">
        <v>1390</v>
      </c>
      <c r="E1557" s="54" t="s">
        <v>1438</v>
      </c>
      <c r="F1557" s="54">
        <v>0</v>
      </c>
      <c r="G1557" s="54">
        <v>6</v>
      </c>
      <c r="H1557" s="54">
        <v>233338</v>
      </c>
      <c r="I1557" s="54" t="s">
        <v>1439</v>
      </c>
      <c r="J1557" s="54">
        <v>233491</v>
      </c>
      <c r="K1557" s="55" t="s">
        <v>1400</v>
      </c>
      <c r="L1557" s="55" t="str">
        <f>VLOOKUP(C1557,'[7]Trips&amp;Operators'!$C$1:$E$9999,3,FALSE)</f>
        <v>WEBSTER</v>
      </c>
      <c r="M1557" s="56" t="s">
        <v>1401</v>
      </c>
      <c r="N1557" s="55"/>
      <c r="O1557" s="59" t="str">
        <f t="shared" si="24"/>
        <v>OMIT</v>
      </c>
    </row>
    <row r="1558" spans="1:15" x14ac:dyDescent="0.25">
      <c r="A1558" s="53">
        <v>42518.635057870371</v>
      </c>
      <c r="B1558" s="54" t="s">
        <v>1425</v>
      </c>
      <c r="C1558" s="54" t="s">
        <v>2654</v>
      </c>
      <c r="D1558" s="54" t="s">
        <v>1390</v>
      </c>
      <c r="E1558" s="54" t="s">
        <v>1438</v>
      </c>
      <c r="F1558" s="54">
        <v>0</v>
      </c>
      <c r="G1558" s="54">
        <v>57</v>
      </c>
      <c r="H1558" s="54">
        <v>200</v>
      </c>
      <c r="I1558" s="54" t="s">
        <v>1439</v>
      </c>
      <c r="J1558" s="54">
        <v>1</v>
      </c>
      <c r="K1558" s="55" t="s">
        <v>1393</v>
      </c>
      <c r="L1558" s="55" t="str">
        <f>VLOOKUP(C1558,'[7]Trips&amp;Operators'!$C$1:$E$9999,3,FALSE)</f>
        <v>LOCKLEAR</v>
      </c>
      <c r="M1558" s="56" t="s">
        <v>1401</v>
      </c>
      <c r="N1558" s="55"/>
      <c r="O1558" s="59" t="str">
        <f t="shared" si="24"/>
        <v>KEEP</v>
      </c>
    </row>
    <row r="1559" spans="1:15" x14ac:dyDescent="0.25">
      <c r="A1559" s="53">
        <v>42518.652314814812</v>
      </c>
      <c r="B1559" s="54" t="s">
        <v>1403</v>
      </c>
      <c r="C1559" s="54" t="s">
        <v>2617</v>
      </c>
      <c r="D1559" s="54" t="s">
        <v>1390</v>
      </c>
      <c r="E1559" s="54" t="s">
        <v>1438</v>
      </c>
      <c r="F1559" s="54">
        <v>0</v>
      </c>
      <c r="G1559" s="54">
        <v>27</v>
      </c>
      <c r="H1559" s="54">
        <v>233415</v>
      </c>
      <c r="I1559" s="54" t="s">
        <v>1439</v>
      </c>
      <c r="J1559" s="54">
        <v>233491</v>
      </c>
      <c r="K1559" s="55" t="s">
        <v>1400</v>
      </c>
      <c r="L1559" s="55" t="str">
        <f>VLOOKUP(C1559,'[7]Trips&amp;Operators'!$C$1:$E$9999,3,FALSE)</f>
        <v>BONDS</v>
      </c>
      <c r="M1559" s="56" t="s">
        <v>1401</v>
      </c>
      <c r="N1559" s="55"/>
      <c r="O1559" s="59" t="str">
        <f t="shared" si="24"/>
        <v>KEEP</v>
      </c>
    </row>
    <row r="1560" spans="1:15" x14ac:dyDescent="0.25">
      <c r="A1560" s="53">
        <v>42518.661516203705</v>
      </c>
      <c r="B1560" s="54" t="s">
        <v>1785</v>
      </c>
      <c r="C1560" s="54" t="s">
        <v>2655</v>
      </c>
      <c r="D1560" s="54" t="s">
        <v>1390</v>
      </c>
      <c r="E1560" s="54" t="s">
        <v>1438</v>
      </c>
      <c r="F1560" s="54">
        <v>0</v>
      </c>
      <c r="G1560" s="54">
        <v>27</v>
      </c>
      <c r="H1560" s="54">
        <v>233435</v>
      </c>
      <c r="I1560" s="54" t="s">
        <v>1439</v>
      </c>
      <c r="J1560" s="54">
        <v>233491</v>
      </c>
      <c r="K1560" s="55" t="s">
        <v>1400</v>
      </c>
      <c r="L1560" s="55" t="str">
        <f>VLOOKUP(C1560,'[7]Trips&amp;Operators'!$C$1:$E$9999,3,FALSE)</f>
        <v>LOCKLEAR</v>
      </c>
      <c r="M1560" s="56" t="s">
        <v>1401</v>
      </c>
      <c r="N1560" s="55"/>
      <c r="O1560" s="59" t="str">
        <f t="shared" si="24"/>
        <v>KEEP</v>
      </c>
    </row>
    <row r="1561" spans="1:15" x14ac:dyDescent="0.25">
      <c r="A1561" s="53">
        <v>42518.673645833333</v>
      </c>
      <c r="B1561" s="54" t="s">
        <v>1537</v>
      </c>
      <c r="C1561" s="54" t="s">
        <v>2656</v>
      </c>
      <c r="D1561" s="54" t="s">
        <v>1390</v>
      </c>
      <c r="E1561" s="54" t="s">
        <v>1438</v>
      </c>
      <c r="F1561" s="54">
        <v>0</v>
      </c>
      <c r="G1561" s="54">
        <v>9</v>
      </c>
      <c r="H1561" s="54">
        <v>114</v>
      </c>
      <c r="I1561" s="54" t="s">
        <v>1439</v>
      </c>
      <c r="J1561" s="54">
        <v>1</v>
      </c>
      <c r="K1561" s="55" t="s">
        <v>1393</v>
      </c>
      <c r="L1561" s="55" t="str">
        <f>VLOOKUP(C1561,'[7]Trips&amp;Operators'!$C$1:$E$9999,3,FALSE)</f>
        <v>WEBSTER</v>
      </c>
      <c r="M1561" s="56" t="s">
        <v>1401</v>
      </c>
      <c r="N1561" s="55"/>
      <c r="O1561" s="59" t="str">
        <f t="shared" si="24"/>
        <v>OMIT</v>
      </c>
    </row>
    <row r="1562" spans="1:15" x14ac:dyDescent="0.25">
      <c r="A1562" s="53">
        <v>42518.703773148147</v>
      </c>
      <c r="B1562" s="54" t="s">
        <v>1546</v>
      </c>
      <c r="C1562" s="54" t="s">
        <v>2657</v>
      </c>
      <c r="D1562" s="54" t="s">
        <v>1390</v>
      </c>
      <c r="E1562" s="54" t="s">
        <v>1438</v>
      </c>
      <c r="F1562" s="54">
        <v>0</v>
      </c>
      <c r="G1562" s="54">
        <v>7</v>
      </c>
      <c r="H1562" s="54">
        <v>233332</v>
      </c>
      <c r="I1562" s="54" t="s">
        <v>1439</v>
      </c>
      <c r="J1562" s="54">
        <v>233491</v>
      </c>
      <c r="K1562" s="55" t="s">
        <v>1400</v>
      </c>
      <c r="L1562" s="55" t="str">
        <f>VLOOKUP(C1562,'[7]Trips&amp;Operators'!$C$1:$E$9999,3,FALSE)</f>
        <v>WEBSTER</v>
      </c>
      <c r="M1562" s="56" t="s">
        <v>1401</v>
      </c>
      <c r="N1562" s="55"/>
      <c r="O1562" s="59" t="str">
        <f t="shared" si="24"/>
        <v>OMIT</v>
      </c>
    </row>
    <row r="1563" spans="1:15" x14ac:dyDescent="0.25">
      <c r="A1563" s="53">
        <v>42518.705057870371</v>
      </c>
      <c r="B1563" s="54" t="s">
        <v>1425</v>
      </c>
      <c r="C1563" s="54" t="s">
        <v>2635</v>
      </c>
      <c r="D1563" s="54" t="s">
        <v>1390</v>
      </c>
      <c r="E1563" s="54" t="s">
        <v>1438</v>
      </c>
      <c r="F1563" s="54">
        <v>0</v>
      </c>
      <c r="G1563" s="54">
        <v>47</v>
      </c>
      <c r="H1563" s="54">
        <v>154</v>
      </c>
      <c r="I1563" s="54" t="s">
        <v>1439</v>
      </c>
      <c r="J1563" s="54">
        <v>1</v>
      </c>
      <c r="K1563" s="55" t="s">
        <v>1393</v>
      </c>
      <c r="L1563" s="55" t="str">
        <f>VLOOKUP(C1563,'[7]Trips&amp;Operators'!$C$1:$E$9999,3,FALSE)</f>
        <v>LOCKLEAR</v>
      </c>
      <c r="M1563" s="56" t="s">
        <v>1401</v>
      </c>
      <c r="N1563" s="55"/>
      <c r="O1563" s="59" t="str">
        <f t="shared" si="24"/>
        <v>KEEP</v>
      </c>
    </row>
    <row r="1564" spans="1:15" x14ac:dyDescent="0.25">
      <c r="A1564" s="53">
        <v>42518.725208333337</v>
      </c>
      <c r="B1564" s="54" t="s">
        <v>1403</v>
      </c>
      <c r="C1564" s="54" t="s">
        <v>2627</v>
      </c>
      <c r="D1564" s="54" t="s">
        <v>1390</v>
      </c>
      <c r="E1564" s="54" t="s">
        <v>1438</v>
      </c>
      <c r="F1564" s="54">
        <v>0</v>
      </c>
      <c r="G1564" s="54">
        <v>57</v>
      </c>
      <c r="H1564" s="54">
        <v>233309</v>
      </c>
      <c r="I1564" s="54" t="s">
        <v>1439</v>
      </c>
      <c r="J1564" s="54">
        <v>233491</v>
      </c>
      <c r="K1564" s="55" t="s">
        <v>1400</v>
      </c>
      <c r="L1564" s="55" t="str">
        <f>VLOOKUP(C1564,'[7]Trips&amp;Operators'!$C$1:$E$9999,3,FALSE)</f>
        <v>BONDS</v>
      </c>
      <c r="M1564" s="56" t="s">
        <v>1401</v>
      </c>
      <c r="N1564" s="55"/>
      <c r="O1564" s="59" t="str">
        <f t="shared" si="24"/>
        <v>KEEP</v>
      </c>
    </row>
    <row r="1565" spans="1:15" x14ac:dyDescent="0.25">
      <c r="A1565" s="53">
        <v>42518.725613425922</v>
      </c>
      <c r="B1565" s="54" t="s">
        <v>1403</v>
      </c>
      <c r="C1565" s="54" t="s">
        <v>2627</v>
      </c>
      <c r="D1565" s="54" t="s">
        <v>1390</v>
      </c>
      <c r="E1565" s="54" t="s">
        <v>1438</v>
      </c>
      <c r="F1565" s="54">
        <v>0</v>
      </c>
      <c r="G1565" s="54">
        <v>44</v>
      </c>
      <c r="H1565" s="54">
        <v>233408</v>
      </c>
      <c r="I1565" s="54" t="s">
        <v>1439</v>
      </c>
      <c r="J1565" s="54">
        <v>233491</v>
      </c>
      <c r="K1565" s="55" t="s">
        <v>1400</v>
      </c>
      <c r="L1565" s="55" t="str">
        <f>VLOOKUP(C1565,'[7]Trips&amp;Operators'!$C$1:$E$9999,3,FALSE)</f>
        <v>BONDS</v>
      </c>
      <c r="M1565" s="56" t="s">
        <v>1401</v>
      </c>
      <c r="N1565" s="55"/>
      <c r="O1565" s="59" t="str">
        <f t="shared" si="24"/>
        <v>KEEP</v>
      </c>
    </row>
    <row r="1566" spans="1:15" x14ac:dyDescent="0.25">
      <c r="A1566" s="53">
        <v>42518.76635416667</v>
      </c>
      <c r="B1566" s="54" t="s">
        <v>1480</v>
      </c>
      <c r="C1566" s="54" t="s">
        <v>2658</v>
      </c>
      <c r="D1566" s="54" t="s">
        <v>1390</v>
      </c>
      <c r="E1566" s="54" t="s">
        <v>1438</v>
      </c>
      <c r="F1566" s="54">
        <v>0</v>
      </c>
      <c r="G1566" s="54">
        <v>5</v>
      </c>
      <c r="H1566" s="54">
        <v>233316</v>
      </c>
      <c r="I1566" s="54" t="s">
        <v>1439</v>
      </c>
      <c r="J1566" s="54">
        <v>233491</v>
      </c>
      <c r="K1566" s="55" t="s">
        <v>1400</v>
      </c>
      <c r="L1566" s="55" t="str">
        <f>VLOOKUP(C1566,'[7]Trips&amp;Operators'!$C$1:$E$9999,3,FALSE)</f>
        <v>LEVERE</v>
      </c>
      <c r="M1566" s="56" t="s">
        <v>1401</v>
      </c>
      <c r="N1566" s="55"/>
      <c r="O1566" s="59" t="str">
        <f t="shared" si="24"/>
        <v>OMIT</v>
      </c>
    </row>
    <row r="1567" spans="1:15" x14ac:dyDescent="0.25">
      <c r="A1567" s="53">
        <v>42518.797199074077</v>
      </c>
      <c r="B1567" s="54" t="s">
        <v>1498</v>
      </c>
      <c r="C1567" s="54" t="s">
        <v>2659</v>
      </c>
      <c r="D1567" s="54" t="s">
        <v>1390</v>
      </c>
      <c r="E1567" s="54" t="s">
        <v>1438</v>
      </c>
      <c r="F1567" s="54">
        <v>0</v>
      </c>
      <c r="G1567" s="54">
        <v>5</v>
      </c>
      <c r="H1567" s="54">
        <v>123</v>
      </c>
      <c r="I1567" s="54" t="s">
        <v>1439</v>
      </c>
      <c r="J1567" s="54">
        <v>1</v>
      </c>
      <c r="K1567" s="55" t="s">
        <v>1393</v>
      </c>
      <c r="L1567" s="55" t="str">
        <f>VLOOKUP(C1567,'[7]Trips&amp;Operators'!$C$1:$E$9999,3,FALSE)</f>
        <v>STORY</v>
      </c>
      <c r="M1567" s="56" t="s">
        <v>1401</v>
      </c>
      <c r="N1567" s="55"/>
      <c r="O1567" s="59" t="str">
        <f t="shared" si="24"/>
        <v>OMIT</v>
      </c>
    </row>
    <row r="1568" spans="1:15" x14ac:dyDescent="0.25">
      <c r="A1568" s="53">
        <v>42518.817025462966</v>
      </c>
      <c r="B1568" s="54" t="s">
        <v>1537</v>
      </c>
      <c r="C1568" s="54" t="s">
        <v>2660</v>
      </c>
      <c r="D1568" s="54" t="s">
        <v>1390</v>
      </c>
      <c r="E1568" s="54" t="s">
        <v>1438</v>
      </c>
      <c r="F1568" s="54">
        <v>0</v>
      </c>
      <c r="G1568" s="54">
        <v>4</v>
      </c>
      <c r="H1568" s="54">
        <v>1167</v>
      </c>
      <c r="I1568" s="54" t="s">
        <v>1439</v>
      </c>
      <c r="J1568" s="54">
        <v>839</v>
      </c>
      <c r="K1568" s="55" t="s">
        <v>1393</v>
      </c>
      <c r="L1568" s="55" t="str">
        <f>VLOOKUP(C1568,'[7]Trips&amp;Operators'!$C$1:$E$9999,3,FALSE)</f>
        <v>WEBSTER</v>
      </c>
      <c r="M1568" s="56" t="s">
        <v>1401</v>
      </c>
      <c r="N1568" s="55"/>
      <c r="O1568" s="59" t="str">
        <f t="shared" si="24"/>
        <v>OMIT</v>
      </c>
    </row>
    <row r="1569" spans="1:15" x14ac:dyDescent="0.25">
      <c r="A1569" s="53">
        <v>42518.882662037038</v>
      </c>
      <c r="B1569" s="54" t="s">
        <v>1425</v>
      </c>
      <c r="C1569" s="54" t="s">
        <v>2661</v>
      </c>
      <c r="D1569" s="54" t="s">
        <v>1390</v>
      </c>
      <c r="E1569" s="54" t="s">
        <v>1438</v>
      </c>
      <c r="F1569" s="54">
        <v>0</v>
      </c>
      <c r="G1569" s="54">
        <v>6</v>
      </c>
      <c r="H1569" s="54">
        <v>141</v>
      </c>
      <c r="I1569" s="54" t="s">
        <v>1439</v>
      </c>
      <c r="J1569" s="54">
        <v>1</v>
      </c>
      <c r="K1569" s="55" t="s">
        <v>1393</v>
      </c>
      <c r="L1569" s="55" t="str">
        <f>VLOOKUP(C1569,'[7]Trips&amp;Operators'!$C$1:$E$9999,3,FALSE)</f>
        <v>LEVERE</v>
      </c>
      <c r="M1569" s="56" t="s">
        <v>1401</v>
      </c>
      <c r="N1569" s="55"/>
      <c r="O1569" s="59" t="str">
        <f t="shared" si="24"/>
        <v>OMIT</v>
      </c>
    </row>
    <row r="1570" spans="1:15" x14ac:dyDescent="0.25">
      <c r="A1570" s="53">
        <v>42518.963472222225</v>
      </c>
      <c r="B1570" s="54" t="s">
        <v>1425</v>
      </c>
      <c r="C1570" s="54" t="s">
        <v>2662</v>
      </c>
      <c r="D1570" s="54" t="s">
        <v>1390</v>
      </c>
      <c r="E1570" s="54" t="s">
        <v>1438</v>
      </c>
      <c r="F1570" s="54">
        <v>0</v>
      </c>
      <c r="G1570" s="54">
        <v>6</v>
      </c>
      <c r="H1570" s="54">
        <v>143</v>
      </c>
      <c r="I1570" s="54" t="s">
        <v>1439</v>
      </c>
      <c r="J1570" s="54">
        <v>1</v>
      </c>
      <c r="K1570" s="55" t="s">
        <v>1393</v>
      </c>
      <c r="L1570" s="55" t="str">
        <f>VLOOKUP(C1570,'[7]Trips&amp;Operators'!$C$1:$E$9999,3,FALSE)</f>
        <v>LEVERE</v>
      </c>
      <c r="M1570" s="56" t="s">
        <v>1401</v>
      </c>
      <c r="N1570" s="55"/>
      <c r="O1570" s="59" t="str">
        <f t="shared" si="24"/>
        <v>OMIT</v>
      </c>
    </row>
    <row r="1571" spans="1:15" x14ac:dyDescent="0.25">
      <c r="A1571" s="53">
        <v>42519.045636574076</v>
      </c>
      <c r="B1571" s="54" t="s">
        <v>1403</v>
      </c>
      <c r="C1571" s="54" t="s">
        <v>2663</v>
      </c>
      <c r="D1571" s="54" t="s">
        <v>1390</v>
      </c>
      <c r="E1571" s="54" t="s">
        <v>1438</v>
      </c>
      <c r="F1571" s="54">
        <v>0</v>
      </c>
      <c r="G1571" s="54">
        <v>4</v>
      </c>
      <c r="H1571" s="54">
        <v>233444</v>
      </c>
      <c r="I1571" s="54" t="s">
        <v>1439</v>
      </c>
      <c r="J1571" s="54">
        <v>233491</v>
      </c>
      <c r="K1571" s="55" t="s">
        <v>1400</v>
      </c>
      <c r="L1571" s="55" t="str">
        <f>VLOOKUP(C1571,'[7]Trips&amp;Operators'!$C$1:$E$9999,3,FALSE)</f>
        <v>GRASTON</v>
      </c>
      <c r="M1571" s="56" t="s">
        <v>1401</v>
      </c>
      <c r="N1571" s="55"/>
      <c r="O1571" s="59" t="str">
        <f t="shared" si="24"/>
        <v>OMIT</v>
      </c>
    </row>
    <row r="1572" spans="1:15" x14ac:dyDescent="0.25">
      <c r="A1572" s="53">
        <v>42519.064340277779</v>
      </c>
      <c r="B1572" s="54" t="s">
        <v>1511</v>
      </c>
      <c r="C1572" s="54" t="s">
        <v>2664</v>
      </c>
      <c r="D1572" s="54" t="s">
        <v>1390</v>
      </c>
      <c r="E1572" s="54" t="s">
        <v>1438</v>
      </c>
      <c r="F1572" s="54">
        <v>0</v>
      </c>
      <c r="G1572" s="54">
        <v>9</v>
      </c>
      <c r="H1572" s="54">
        <v>1667</v>
      </c>
      <c r="I1572" s="54" t="s">
        <v>1439</v>
      </c>
      <c r="J1572" s="54">
        <v>839</v>
      </c>
      <c r="K1572" s="55" t="s">
        <v>1393</v>
      </c>
      <c r="L1572" s="55" t="str">
        <f>VLOOKUP(C1572,'[7]Trips&amp;Operators'!$C$1:$E$9999,3,FALSE)</f>
        <v>YORK</v>
      </c>
      <c r="M1572" s="56" t="s">
        <v>1401</v>
      </c>
      <c r="N1572" s="55"/>
      <c r="O1572" s="59" t="str">
        <f t="shared" si="24"/>
        <v>OMIT</v>
      </c>
    </row>
    <row r="1573" spans="1:15" x14ac:dyDescent="0.25">
      <c r="A1573" s="53">
        <v>42519.064722222225</v>
      </c>
      <c r="B1573" s="54" t="s">
        <v>1511</v>
      </c>
      <c r="C1573" s="54" t="s">
        <v>2664</v>
      </c>
      <c r="D1573" s="54" t="s">
        <v>1390</v>
      </c>
      <c r="E1573" s="54" t="s">
        <v>1438</v>
      </c>
      <c r="F1573" s="54">
        <v>0</v>
      </c>
      <c r="G1573" s="54">
        <v>7</v>
      </c>
      <c r="H1573" s="54">
        <v>1601</v>
      </c>
      <c r="I1573" s="54" t="s">
        <v>1439</v>
      </c>
      <c r="J1573" s="54">
        <v>839</v>
      </c>
      <c r="K1573" s="55" t="s">
        <v>1393</v>
      </c>
      <c r="L1573" s="55" t="str">
        <f>VLOOKUP(C1573,'[7]Trips&amp;Operators'!$C$1:$E$9999,3,FALSE)</f>
        <v>YORK</v>
      </c>
      <c r="M1573" s="56" t="s">
        <v>1401</v>
      </c>
      <c r="N1573" s="55"/>
      <c r="O1573" s="59" t="str">
        <f t="shared" si="24"/>
        <v>OMIT</v>
      </c>
    </row>
    <row r="1574" spans="1:15" x14ac:dyDescent="0.25">
      <c r="A1574" s="53">
        <v>42519.065162037034</v>
      </c>
      <c r="B1574" s="54" t="s">
        <v>1511</v>
      </c>
      <c r="C1574" s="54" t="s">
        <v>2664</v>
      </c>
      <c r="D1574" s="54" t="s">
        <v>1390</v>
      </c>
      <c r="E1574" s="54" t="s">
        <v>1438</v>
      </c>
      <c r="F1574" s="54">
        <v>0</v>
      </c>
      <c r="G1574" s="54">
        <v>8</v>
      </c>
      <c r="H1574" s="54">
        <v>1535</v>
      </c>
      <c r="I1574" s="54" t="s">
        <v>1439</v>
      </c>
      <c r="J1574" s="54">
        <v>839</v>
      </c>
      <c r="K1574" s="55" t="s">
        <v>1393</v>
      </c>
      <c r="L1574" s="55" t="str">
        <f>VLOOKUP(C1574,'[7]Trips&amp;Operators'!$C$1:$E$9999,3,FALSE)</f>
        <v>YORK</v>
      </c>
      <c r="M1574" s="56" t="s">
        <v>1401</v>
      </c>
      <c r="N1574" s="55"/>
      <c r="O1574" s="59" t="str">
        <f t="shared" si="24"/>
        <v>OMIT</v>
      </c>
    </row>
    <row r="1575" spans="1:15" x14ac:dyDescent="0.25">
      <c r="A1575" s="53">
        <v>42519.456087962964</v>
      </c>
      <c r="B1575" s="54" t="s">
        <v>1432</v>
      </c>
      <c r="C1575" s="54" t="s">
        <v>2665</v>
      </c>
      <c r="D1575" s="54" t="s">
        <v>1390</v>
      </c>
      <c r="E1575" s="54" t="s">
        <v>1398</v>
      </c>
      <c r="F1575" s="54">
        <v>280</v>
      </c>
      <c r="G1575" s="54">
        <v>515</v>
      </c>
      <c r="H1575" s="54">
        <v>40772</v>
      </c>
      <c r="I1575" s="54" t="s">
        <v>1399</v>
      </c>
      <c r="J1575" s="54">
        <v>42779</v>
      </c>
      <c r="K1575" s="55" t="s">
        <v>1400</v>
      </c>
      <c r="L1575" s="55" t="str">
        <f>VLOOKUP(C1575,'[8]Trips&amp;Operators'!$C$1:$E$9999,3,FALSE)</f>
        <v>STRICKLAND</v>
      </c>
      <c r="M1575" s="56" t="s">
        <v>1401</v>
      </c>
      <c r="N1575" s="55"/>
      <c r="O1575" s="59" t="str">
        <f t="shared" si="24"/>
        <v>KEEP</v>
      </c>
    </row>
    <row r="1576" spans="1:15" x14ac:dyDescent="0.25">
      <c r="A1576" s="53">
        <v>42519.633819444447</v>
      </c>
      <c r="B1576" s="54" t="s">
        <v>1552</v>
      </c>
      <c r="C1576" s="54" t="s">
        <v>2666</v>
      </c>
      <c r="D1576" s="54" t="s">
        <v>1407</v>
      </c>
      <c r="E1576" s="54" t="s">
        <v>1398</v>
      </c>
      <c r="F1576" s="54">
        <v>690</v>
      </c>
      <c r="G1576" s="54">
        <v>749</v>
      </c>
      <c r="H1576" s="54">
        <v>47987</v>
      </c>
      <c r="I1576" s="54" t="s">
        <v>1399</v>
      </c>
      <c r="J1576" s="54">
        <v>47866</v>
      </c>
      <c r="K1576" s="55" t="s">
        <v>1400</v>
      </c>
      <c r="L1576" s="55" t="str">
        <f>VLOOKUP(C1576,'[8]Trips&amp;Operators'!$C$1:$E$9999,3,FALSE)</f>
        <v>BONDS</v>
      </c>
      <c r="M1576" s="56" t="s">
        <v>1401</v>
      </c>
      <c r="N1576" s="55"/>
      <c r="O1576" s="59" t="str">
        <f t="shared" si="24"/>
        <v>KEEP</v>
      </c>
    </row>
    <row r="1577" spans="1:15" x14ac:dyDescent="0.25">
      <c r="A1577" s="53">
        <v>42519.7577662037</v>
      </c>
      <c r="B1577" s="54" t="s">
        <v>1432</v>
      </c>
      <c r="C1577" s="54" t="s">
        <v>2667</v>
      </c>
      <c r="D1577" s="54" t="s">
        <v>1390</v>
      </c>
      <c r="E1577" s="54" t="s">
        <v>1398</v>
      </c>
      <c r="F1577" s="54">
        <v>0</v>
      </c>
      <c r="G1577" s="54">
        <v>40</v>
      </c>
      <c r="H1577" s="54">
        <v>108532</v>
      </c>
      <c r="I1577" s="54" t="s">
        <v>1399</v>
      </c>
      <c r="J1577" s="54">
        <v>108954</v>
      </c>
      <c r="K1577" s="55" t="s">
        <v>1400</v>
      </c>
      <c r="L1577" s="55" t="str">
        <f>VLOOKUP(C1577,'[8]Trips&amp;Operators'!$C$1:$E$9999,3,FALSE)</f>
        <v>CHANDLER</v>
      </c>
      <c r="M1577" s="56" t="s">
        <v>1401</v>
      </c>
      <c r="N1577" s="55" t="s">
        <v>2148</v>
      </c>
      <c r="O1577" s="59" t="str">
        <f t="shared" si="24"/>
        <v>KEEP</v>
      </c>
    </row>
    <row r="1578" spans="1:15" x14ac:dyDescent="0.25">
      <c r="A1578" s="53">
        <v>42519.757962962962</v>
      </c>
      <c r="B1578" s="54" t="s">
        <v>1548</v>
      </c>
      <c r="C1578" s="54" t="s">
        <v>2668</v>
      </c>
      <c r="D1578" s="54" t="s">
        <v>1390</v>
      </c>
      <c r="E1578" s="54" t="s">
        <v>1398</v>
      </c>
      <c r="F1578" s="54">
        <v>350</v>
      </c>
      <c r="G1578" s="54">
        <v>451</v>
      </c>
      <c r="H1578" s="54">
        <v>58438</v>
      </c>
      <c r="I1578" s="54" t="s">
        <v>1399</v>
      </c>
      <c r="J1578" s="54">
        <v>58301</v>
      </c>
      <c r="K1578" s="55" t="s">
        <v>1393</v>
      </c>
      <c r="L1578" s="55" t="str">
        <f>VLOOKUP(C1578,'[8]Trips&amp;Operators'!$C$1:$E$9999,3,FALSE)</f>
        <v>BONDS</v>
      </c>
      <c r="M1578" s="56" t="s">
        <v>1401</v>
      </c>
      <c r="N1578" s="55"/>
      <c r="O1578" s="59" t="str">
        <f t="shared" si="24"/>
        <v>KEEP</v>
      </c>
    </row>
    <row r="1579" spans="1:15" x14ac:dyDescent="0.25">
      <c r="A1579" s="53">
        <v>42519.774560185186</v>
      </c>
      <c r="B1579" s="54" t="s">
        <v>1476</v>
      </c>
      <c r="C1579" s="54" t="s">
        <v>2669</v>
      </c>
      <c r="D1579" s="54" t="s">
        <v>1390</v>
      </c>
      <c r="E1579" s="54" t="s">
        <v>1398</v>
      </c>
      <c r="F1579" s="54">
        <v>80</v>
      </c>
      <c r="G1579" s="54">
        <v>196</v>
      </c>
      <c r="H1579" s="54">
        <v>109533</v>
      </c>
      <c r="I1579" s="54" t="s">
        <v>1399</v>
      </c>
      <c r="J1579" s="54">
        <v>109135</v>
      </c>
      <c r="K1579" s="55" t="s">
        <v>1393</v>
      </c>
      <c r="L1579" s="55" t="str">
        <f>VLOOKUP(C1579,'[8]Trips&amp;Operators'!$C$1:$E$9999,3,FALSE)</f>
        <v>MAYBERRY</v>
      </c>
      <c r="M1579" s="56" t="s">
        <v>1401</v>
      </c>
      <c r="N1579" s="55"/>
      <c r="O1579" s="59" t="str">
        <f t="shared" si="24"/>
        <v>KEEP</v>
      </c>
    </row>
    <row r="1580" spans="1:15" x14ac:dyDescent="0.25">
      <c r="A1580" s="53">
        <v>42519.243750000001</v>
      </c>
      <c r="B1580" s="54" t="s">
        <v>1546</v>
      </c>
      <c r="C1580" s="54" t="s">
        <v>2670</v>
      </c>
      <c r="D1580" s="54" t="s">
        <v>1390</v>
      </c>
      <c r="E1580" s="54" t="s">
        <v>1405</v>
      </c>
      <c r="F1580" s="54">
        <v>300</v>
      </c>
      <c r="G1580" s="54">
        <v>248</v>
      </c>
      <c r="H1580" s="54">
        <v>19691</v>
      </c>
      <c r="I1580" s="54" t="s">
        <v>1392</v>
      </c>
      <c r="J1580" s="54">
        <v>20338</v>
      </c>
      <c r="K1580" s="55" t="s">
        <v>1400</v>
      </c>
      <c r="L1580" s="55" t="str">
        <f>VLOOKUP(C1580,'[8]Trips&amp;Operators'!$C$1:$E$9999,3,FALSE)</f>
        <v>NELSON</v>
      </c>
      <c r="M1580" s="56" t="s">
        <v>1401</v>
      </c>
      <c r="N1580" s="55"/>
      <c r="O1580" s="59" t="str">
        <f t="shared" si="24"/>
        <v>KEEP</v>
      </c>
    </row>
    <row r="1581" spans="1:15" x14ac:dyDescent="0.25">
      <c r="A1581" s="53">
        <v>42519.269259259258</v>
      </c>
      <c r="B1581" s="54" t="s">
        <v>1408</v>
      </c>
      <c r="C1581" s="54" t="s">
        <v>2671</v>
      </c>
      <c r="D1581" s="54" t="s">
        <v>1390</v>
      </c>
      <c r="E1581" s="54" t="s">
        <v>1405</v>
      </c>
      <c r="F1581" s="54">
        <v>150</v>
      </c>
      <c r="G1581" s="54">
        <v>203</v>
      </c>
      <c r="H1581" s="54">
        <v>229519</v>
      </c>
      <c r="I1581" s="54" t="s">
        <v>1392</v>
      </c>
      <c r="J1581" s="54">
        <v>229055</v>
      </c>
      <c r="K1581" s="55" t="s">
        <v>1393</v>
      </c>
      <c r="L1581" s="55" t="str">
        <f>VLOOKUP(C1581,'[8]Trips&amp;Operators'!$C$1:$E$9999,3,FALSE)</f>
        <v>GOODNIGHT</v>
      </c>
      <c r="M1581" s="56" t="s">
        <v>1401</v>
      </c>
      <c r="N1581" s="55"/>
      <c r="O1581" s="59" t="str">
        <f t="shared" si="24"/>
        <v>KEEP</v>
      </c>
    </row>
    <row r="1582" spans="1:15" x14ac:dyDescent="0.25">
      <c r="A1582" s="53">
        <v>42519.384328703702</v>
      </c>
      <c r="B1582" s="54" t="s">
        <v>1425</v>
      </c>
      <c r="C1582" s="54" t="s">
        <v>2672</v>
      </c>
      <c r="D1582" s="54" t="s">
        <v>1407</v>
      </c>
      <c r="E1582" s="54" t="s">
        <v>1405</v>
      </c>
      <c r="F1582" s="54">
        <v>350</v>
      </c>
      <c r="G1582" s="54">
        <v>400</v>
      </c>
      <c r="H1582" s="54">
        <v>224796</v>
      </c>
      <c r="I1582" s="54" t="s">
        <v>1392</v>
      </c>
      <c r="J1582" s="54">
        <v>232107</v>
      </c>
      <c r="K1582" s="55" t="s">
        <v>1393</v>
      </c>
      <c r="L1582" s="55" t="str">
        <f>VLOOKUP(C1582,'[8]Trips&amp;Operators'!$C$1:$E$9999,3,FALSE)</f>
        <v>MALAVE</v>
      </c>
      <c r="M1582" s="56" t="s">
        <v>1401</v>
      </c>
      <c r="N1582" s="55"/>
      <c r="O1582" s="59" t="str">
        <f t="shared" si="24"/>
        <v>KEEP</v>
      </c>
    </row>
    <row r="1583" spans="1:15" x14ac:dyDescent="0.25">
      <c r="A1583" s="53">
        <v>42519.430358796293</v>
      </c>
      <c r="B1583" s="54" t="s">
        <v>1552</v>
      </c>
      <c r="C1583" s="54" t="s">
        <v>2673</v>
      </c>
      <c r="D1583" s="54" t="s">
        <v>1390</v>
      </c>
      <c r="E1583" s="54" t="s">
        <v>1405</v>
      </c>
      <c r="F1583" s="54">
        <v>150</v>
      </c>
      <c r="G1583" s="54">
        <v>142</v>
      </c>
      <c r="H1583" s="54">
        <v>230126</v>
      </c>
      <c r="I1583" s="54" t="s">
        <v>1392</v>
      </c>
      <c r="J1583" s="54">
        <v>230436</v>
      </c>
      <c r="K1583" s="55" t="s">
        <v>1400</v>
      </c>
      <c r="L1583" s="55" t="str">
        <f>VLOOKUP(C1583,'[8]Trips&amp;Operators'!$C$1:$E$9999,3,FALSE)</f>
        <v>SANTIZO</v>
      </c>
      <c r="M1583" s="56" t="s">
        <v>1401</v>
      </c>
      <c r="N1583" s="55"/>
      <c r="O1583" s="59" t="str">
        <f t="shared" si="24"/>
        <v>KEEP</v>
      </c>
    </row>
    <row r="1584" spans="1:15" x14ac:dyDescent="0.25">
      <c r="A1584" s="53">
        <v>42519.47283564815</v>
      </c>
      <c r="B1584" s="54" t="s">
        <v>1432</v>
      </c>
      <c r="C1584" s="54" t="s">
        <v>2665</v>
      </c>
      <c r="D1584" s="54" t="s">
        <v>1390</v>
      </c>
      <c r="E1584" s="54" t="s">
        <v>1405</v>
      </c>
      <c r="F1584" s="54">
        <v>350</v>
      </c>
      <c r="G1584" s="54">
        <v>444</v>
      </c>
      <c r="H1584" s="54">
        <v>223393</v>
      </c>
      <c r="I1584" s="54" t="s">
        <v>1392</v>
      </c>
      <c r="J1584" s="54">
        <v>224578</v>
      </c>
      <c r="K1584" s="55" t="s">
        <v>1400</v>
      </c>
      <c r="L1584" s="55" t="str">
        <f>VLOOKUP(C1584,'[8]Trips&amp;Operators'!$C$1:$E$9999,3,FALSE)</f>
        <v>STRICKLAND</v>
      </c>
      <c r="M1584" s="56" t="s">
        <v>1401</v>
      </c>
      <c r="N1584" s="55"/>
      <c r="O1584" s="59" t="str">
        <f t="shared" si="24"/>
        <v>KEEP</v>
      </c>
    </row>
    <row r="1585" spans="1:15" x14ac:dyDescent="0.25">
      <c r="A1585" s="53">
        <v>42519.474074074074</v>
      </c>
      <c r="B1585" s="54" t="s">
        <v>1432</v>
      </c>
      <c r="C1585" s="54" t="s">
        <v>2665</v>
      </c>
      <c r="D1585" s="54" t="s">
        <v>1390</v>
      </c>
      <c r="E1585" s="54" t="s">
        <v>1405</v>
      </c>
      <c r="F1585" s="54">
        <v>150</v>
      </c>
      <c r="G1585" s="54">
        <v>300</v>
      </c>
      <c r="H1585" s="54">
        <v>228657</v>
      </c>
      <c r="I1585" s="54" t="s">
        <v>1392</v>
      </c>
      <c r="J1585" s="54">
        <v>230436</v>
      </c>
      <c r="K1585" s="55" t="s">
        <v>1400</v>
      </c>
      <c r="L1585" s="55" t="str">
        <f>VLOOKUP(C1585,'[8]Trips&amp;Operators'!$C$1:$E$9999,3,FALSE)</f>
        <v>STRICKLAND</v>
      </c>
      <c r="M1585" s="56" t="s">
        <v>1401</v>
      </c>
      <c r="N1585" s="55"/>
      <c r="O1585" s="59" t="str">
        <f t="shared" si="24"/>
        <v>KEEP</v>
      </c>
    </row>
    <row r="1586" spans="1:15" x14ac:dyDescent="0.25">
      <c r="A1586" s="53">
        <v>42519.494398148148</v>
      </c>
      <c r="B1586" s="54" t="s">
        <v>1432</v>
      </c>
      <c r="C1586" s="54" t="s">
        <v>2665</v>
      </c>
      <c r="D1586" s="54" t="s">
        <v>1390</v>
      </c>
      <c r="E1586" s="54" t="s">
        <v>1405</v>
      </c>
      <c r="F1586" s="54">
        <v>450</v>
      </c>
      <c r="G1586" s="54">
        <v>414</v>
      </c>
      <c r="H1586" s="54">
        <v>191587</v>
      </c>
      <c r="I1586" s="54" t="s">
        <v>1392</v>
      </c>
      <c r="J1586" s="54">
        <v>191108</v>
      </c>
      <c r="K1586" s="55" t="s">
        <v>1393</v>
      </c>
      <c r="L1586" s="55" t="str">
        <f>VLOOKUP(C1586,'[8]Trips&amp;Operators'!$C$1:$E$9999,3,FALSE)</f>
        <v>STRICKLAND</v>
      </c>
      <c r="M1586" s="56" t="s">
        <v>1401</v>
      </c>
      <c r="N1586" s="55"/>
      <c r="O1586" s="59" t="str">
        <f t="shared" si="24"/>
        <v>KEEP</v>
      </c>
    </row>
    <row r="1587" spans="1:15" x14ac:dyDescent="0.25">
      <c r="A1587" s="53">
        <v>42519.541215277779</v>
      </c>
      <c r="B1587" s="54" t="s">
        <v>1432</v>
      </c>
      <c r="C1587" s="54" t="s">
        <v>2674</v>
      </c>
      <c r="D1587" s="54" t="s">
        <v>1407</v>
      </c>
      <c r="E1587" s="54" t="s">
        <v>1405</v>
      </c>
      <c r="F1587" s="54">
        <v>700</v>
      </c>
      <c r="G1587" s="54">
        <v>750</v>
      </c>
      <c r="H1587" s="54">
        <v>174271</v>
      </c>
      <c r="I1587" s="54" t="s">
        <v>1392</v>
      </c>
      <c r="J1587" s="54">
        <v>161962</v>
      </c>
      <c r="K1587" s="55" t="s">
        <v>1400</v>
      </c>
      <c r="L1587" s="55" t="str">
        <f>VLOOKUP(C1587,'[8]Trips&amp;Operators'!$C$1:$E$9999,3,FALSE)</f>
        <v>STRICKLAND</v>
      </c>
      <c r="M1587" s="56" t="s">
        <v>1401</v>
      </c>
      <c r="N1587" s="55"/>
      <c r="O1587" s="59" t="str">
        <f t="shared" si="24"/>
        <v>KEEP</v>
      </c>
    </row>
    <row r="1588" spans="1:15" x14ac:dyDescent="0.25">
      <c r="A1588" s="53">
        <v>42519.581180555557</v>
      </c>
      <c r="B1588" s="54" t="s">
        <v>1408</v>
      </c>
      <c r="C1588" s="54" t="s">
        <v>2675</v>
      </c>
      <c r="D1588" s="54" t="s">
        <v>1390</v>
      </c>
      <c r="E1588" s="54" t="s">
        <v>1405</v>
      </c>
      <c r="F1588" s="54">
        <v>200</v>
      </c>
      <c r="G1588" s="54">
        <v>278</v>
      </c>
      <c r="H1588" s="54">
        <v>31435</v>
      </c>
      <c r="I1588" s="54" t="s">
        <v>1392</v>
      </c>
      <c r="J1588" s="54">
        <v>30562</v>
      </c>
      <c r="K1588" s="55" t="s">
        <v>1393</v>
      </c>
      <c r="L1588" s="55" t="str">
        <f>VLOOKUP(C1588,'[8]Trips&amp;Operators'!$C$1:$E$9999,3,FALSE)</f>
        <v>STRICKLAND</v>
      </c>
      <c r="M1588" s="56" t="s">
        <v>1401</v>
      </c>
      <c r="N1588" s="55"/>
      <c r="O1588" s="59" t="str">
        <f t="shared" si="24"/>
        <v>KEEP</v>
      </c>
    </row>
    <row r="1589" spans="1:15" x14ac:dyDescent="0.25">
      <c r="A1589" s="53">
        <v>42519.620138888888</v>
      </c>
      <c r="B1589" s="54" t="s">
        <v>1432</v>
      </c>
      <c r="C1589" s="54" t="s">
        <v>2676</v>
      </c>
      <c r="D1589" s="54" t="s">
        <v>1390</v>
      </c>
      <c r="E1589" s="54" t="s">
        <v>1405</v>
      </c>
      <c r="F1589" s="54">
        <v>150</v>
      </c>
      <c r="G1589" s="54">
        <v>188</v>
      </c>
      <c r="H1589" s="54">
        <v>231831</v>
      </c>
      <c r="I1589" s="54" t="s">
        <v>1392</v>
      </c>
      <c r="J1589" s="54">
        <v>232107</v>
      </c>
      <c r="K1589" s="55" t="s">
        <v>1400</v>
      </c>
      <c r="L1589" s="55" t="str">
        <f>VLOOKUP(C1589,'[8]Trips&amp;Operators'!$C$1:$E$9999,3,FALSE)</f>
        <v>STRICKLAND</v>
      </c>
      <c r="M1589" s="56" t="s">
        <v>1401</v>
      </c>
      <c r="N1589" s="55"/>
      <c r="O1589" s="59" t="str">
        <f t="shared" si="24"/>
        <v>KEEP</v>
      </c>
    </row>
    <row r="1590" spans="1:15" x14ac:dyDescent="0.25">
      <c r="A1590" s="53">
        <v>42519.64638888889</v>
      </c>
      <c r="B1590" s="54" t="s">
        <v>1498</v>
      </c>
      <c r="C1590" s="54" t="s">
        <v>2677</v>
      </c>
      <c r="D1590" s="54" t="s">
        <v>1390</v>
      </c>
      <c r="E1590" s="54" t="s">
        <v>1405</v>
      </c>
      <c r="F1590" s="54">
        <v>200</v>
      </c>
      <c r="G1590" s="54">
        <v>384</v>
      </c>
      <c r="H1590" s="54">
        <v>6931</v>
      </c>
      <c r="I1590" s="54" t="s">
        <v>1392</v>
      </c>
      <c r="J1590" s="54">
        <v>5439</v>
      </c>
      <c r="K1590" s="55" t="s">
        <v>1393</v>
      </c>
      <c r="L1590" s="55" t="str">
        <f>VLOOKUP(C1590,'[8]Trips&amp;Operators'!$C$1:$E$9999,3,FALSE)</f>
        <v>STEWART</v>
      </c>
      <c r="M1590" s="56" t="s">
        <v>1401</v>
      </c>
      <c r="N1590" s="55"/>
      <c r="O1590" s="59" t="str">
        <f t="shared" si="24"/>
        <v>KEEP</v>
      </c>
    </row>
    <row r="1591" spans="1:15" x14ac:dyDescent="0.25">
      <c r="A1591" s="53">
        <v>42519.730844907404</v>
      </c>
      <c r="B1591" s="54" t="s">
        <v>1408</v>
      </c>
      <c r="C1591" s="54" t="s">
        <v>2678</v>
      </c>
      <c r="D1591" s="54" t="s">
        <v>1390</v>
      </c>
      <c r="E1591" s="54" t="s">
        <v>1405</v>
      </c>
      <c r="F1591" s="54">
        <v>150</v>
      </c>
      <c r="G1591" s="54">
        <v>174</v>
      </c>
      <c r="H1591" s="54">
        <v>4941</v>
      </c>
      <c r="I1591" s="54" t="s">
        <v>1392</v>
      </c>
      <c r="J1591" s="54">
        <v>4677</v>
      </c>
      <c r="K1591" s="55" t="s">
        <v>1393</v>
      </c>
      <c r="L1591" s="55" t="str">
        <f>VLOOKUP(C1591,'[8]Trips&amp;Operators'!$C$1:$E$9999,3,FALSE)</f>
        <v>STRICKLAND</v>
      </c>
      <c r="M1591" s="56" t="s">
        <v>1401</v>
      </c>
      <c r="N1591" s="55"/>
      <c r="O1591" s="59" t="str">
        <f t="shared" si="24"/>
        <v>KEEP</v>
      </c>
    </row>
    <row r="1592" spans="1:15" x14ac:dyDescent="0.25">
      <c r="A1592" s="53">
        <v>42519.743275462963</v>
      </c>
      <c r="B1592" s="54" t="s">
        <v>1480</v>
      </c>
      <c r="C1592" s="54" t="s">
        <v>2679</v>
      </c>
      <c r="D1592" s="54" t="s">
        <v>1390</v>
      </c>
      <c r="E1592" s="54" t="s">
        <v>1405</v>
      </c>
      <c r="F1592" s="54">
        <v>150</v>
      </c>
      <c r="G1592" s="54">
        <v>270</v>
      </c>
      <c r="H1592" s="54">
        <v>228949</v>
      </c>
      <c r="I1592" s="54" t="s">
        <v>1392</v>
      </c>
      <c r="J1592" s="54">
        <v>230436</v>
      </c>
      <c r="K1592" s="55" t="s">
        <v>1400</v>
      </c>
      <c r="L1592" s="55" t="str">
        <f>VLOOKUP(C1592,'[8]Trips&amp;Operators'!$C$1:$E$9999,3,FALSE)</f>
        <v>MAYBERRY</v>
      </c>
      <c r="M1592" s="56" t="s">
        <v>1401</v>
      </c>
      <c r="N1592" s="55"/>
      <c r="O1592" s="59" t="str">
        <f t="shared" si="24"/>
        <v>KEEP</v>
      </c>
    </row>
    <row r="1593" spans="1:15" x14ac:dyDescent="0.25">
      <c r="A1593" s="53">
        <v>42519.766168981485</v>
      </c>
      <c r="B1593" s="54" t="s">
        <v>1548</v>
      </c>
      <c r="C1593" s="54" t="s">
        <v>2668</v>
      </c>
      <c r="D1593" s="54" t="s">
        <v>1390</v>
      </c>
      <c r="E1593" s="54" t="s">
        <v>1405</v>
      </c>
      <c r="F1593" s="54">
        <v>150</v>
      </c>
      <c r="G1593" s="54">
        <v>131</v>
      </c>
      <c r="H1593" s="54">
        <v>5067</v>
      </c>
      <c r="I1593" s="54" t="s">
        <v>1392</v>
      </c>
      <c r="J1593" s="54">
        <v>4677</v>
      </c>
      <c r="K1593" s="55" t="s">
        <v>1393</v>
      </c>
      <c r="L1593" s="55" t="str">
        <f>VLOOKUP(C1593,'[8]Trips&amp;Operators'!$C$1:$E$9999,3,FALSE)</f>
        <v>BONDS</v>
      </c>
      <c r="M1593" s="56" t="s">
        <v>1401</v>
      </c>
      <c r="N1593" s="55"/>
      <c r="O1593" s="59" t="str">
        <f t="shared" si="24"/>
        <v>KEEP</v>
      </c>
    </row>
    <row r="1594" spans="1:15" x14ac:dyDescent="0.25">
      <c r="A1594" s="53">
        <v>42519.774039351854</v>
      </c>
      <c r="B1594" s="54" t="s">
        <v>1476</v>
      </c>
      <c r="C1594" s="54" t="s">
        <v>2669</v>
      </c>
      <c r="D1594" s="54" t="s">
        <v>1390</v>
      </c>
      <c r="E1594" s="54" t="s">
        <v>1405</v>
      </c>
      <c r="F1594" s="54">
        <v>450</v>
      </c>
      <c r="G1594" s="54">
        <v>480</v>
      </c>
      <c r="H1594" s="54">
        <v>111842</v>
      </c>
      <c r="I1594" s="54" t="s">
        <v>1392</v>
      </c>
      <c r="J1594" s="54">
        <v>110617</v>
      </c>
      <c r="K1594" s="55" t="s">
        <v>1393</v>
      </c>
      <c r="L1594" s="55" t="str">
        <f>VLOOKUP(C1594,'[8]Trips&amp;Operators'!$C$1:$E$9999,3,FALSE)</f>
        <v>MAYBERRY</v>
      </c>
      <c r="M1594" s="56" t="s">
        <v>1401</v>
      </c>
      <c r="N1594" s="55"/>
      <c r="O1594" s="59" t="str">
        <f t="shared" si="24"/>
        <v>KEEP</v>
      </c>
    </row>
    <row r="1595" spans="1:15" x14ac:dyDescent="0.25">
      <c r="A1595" s="53">
        <v>42519.264768518522</v>
      </c>
      <c r="B1595" s="54" t="s">
        <v>1451</v>
      </c>
      <c r="C1595" s="54" t="s">
        <v>410</v>
      </c>
      <c r="D1595" s="54" t="s">
        <v>1407</v>
      </c>
      <c r="E1595" s="54" t="s">
        <v>1422</v>
      </c>
      <c r="F1595" s="54">
        <v>200</v>
      </c>
      <c r="G1595" s="54">
        <v>250</v>
      </c>
      <c r="H1595" s="54">
        <v>99793</v>
      </c>
      <c r="I1595" s="54" t="s">
        <v>1423</v>
      </c>
      <c r="J1595" s="54">
        <v>95978</v>
      </c>
      <c r="K1595" s="55" t="s">
        <v>1400</v>
      </c>
      <c r="L1595" s="55" t="str">
        <f>VLOOKUP(C1595,'[8]Trips&amp;Operators'!$C$1:$E$9999,3,FALSE)</f>
        <v>LEDERHAUSE</v>
      </c>
      <c r="M1595" s="56" t="s">
        <v>1401</v>
      </c>
      <c r="N1595" s="55" t="s">
        <v>2680</v>
      </c>
      <c r="O1595" s="59" t="str">
        <f t="shared" si="24"/>
        <v>KEEP</v>
      </c>
    </row>
    <row r="1596" spans="1:15" x14ac:dyDescent="0.25">
      <c r="A1596" s="53">
        <v>42519.417534722219</v>
      </c>
      <c r="B1596" s="54" t="s">
        <v>1408</v>
      </c>
      <c r="C1596" s="54" t="s">
        <v>2681</v>
      </c>
      <c r="D1596" s="54" t="s">
        <v>1390</v>
      </c>
      <c r="E1596" s="54" t="s">
        <v>1422</v>
      </c>
      <c r="F1596" s="54">
        <v>0</v>
      </c>
      <c r="G1596" s="54">
        <v>762</v>
      </c>
      <c r="H1596" s="54">
        <v>202366</v>
      </c>
      <c r="I1596" s="54" t="s">
        <v>1423</v>
      </c>
      <c r="J1596" s="54">
        <v>198256</v>
      </c>
      <c r="K1596" s="55" t="s">
        <v>1393</v>
      </c>
      <c r="L1596" s="55" t="str">
        <f>VLOOKUP(C1596,'[8]Trips&amp;Operators'!$C$1:$E$9999,3,FALSE)</f>
        <v>GOODNIGHT</v>
      </c>
      <c r="M1596" s="56" t="s">
        <v>1394</v>
      </c>
      <c r="N1596" s="55" t="s">
        <v>2682</v>
      </c>
      <c r="O1596" s="59" t="str">
        <f t="shared" si="24"/>
        <v>KEEP</v>
      </c>
    </row>
    <row r="1597" spans="1:15" x14ac:dyDescent="0.25">
      <c r="A1597" s="53">
        <v>42519.465370370373</v>
      </c>
      <c r="B1597" s="54" t="s">
        <v>1425</v>
      </c>
      <c r="C1597" s="54" t="s">
        <v>2683</v>
      </c>
      <c r="D1597" s="54" t="s">
        <v>1390</v>
      </c>
      <c r="E1597" s="54" t="s">
        <v>1422</v>
      </c>
      <c r="F1597" s="54">
        <v>0</v>
      </c>
      <c r="G1597" s="54">
        <v>141</v>
      </c>
      <c r="H1597" s="54">
        <v>128073</v>
      </c>
      <c r="I1597" s="54" t="s">
        <v>1423</v>
      </c>
      <c r="J1597" s="54">
        <v>127587</v>
      </c>
      <c r="K1597" s="55" t="s">
        <v>1393</v>
      </c>
      <c r="L1597" s="55" t="str">
        <f>VLOOKUP(C1597,'[8]Trips&amp;Operators'!$C$1:$E$9999,3,FALSE)</f>
        <v>MALAVE</v>
      </c>
      <c r="M1597" s="56" t="s">
        <v>1401</v>
      </c>
      <c r="N1597" s="55" t="s">
        <v>743</v>
      </c>
      <c r="O1597" s="59" t="str">
        <f t="shared" si="24"/>
        <v>KEEP</v>
      </c>
    </row>
    <row r="1598" spans="1:15" x14ac:dyDescent="0.25">
      <c r="A1598" s="53">
        <v>42519.747719907406</v>
      </c>
      <c r="B1598" s="54" t="s">
        <v>1548</v>
      </c>
      <c r="C1598" s="54" t="s">
        <v>2668</v>
      </c>
      <c r="D1598" s="54" t="s">
        <v>1390</v>
      </c>
      <c r="E1598" s="54" t="s">
        <v>1422</v>
      </c>
      <c r="F1598" s="54">
        <v>0</v>
      </c>
      <c r="G1598" s="54">
        <v>96</v>
      </c>
      <c r="H1598" s="54">
        <v>127916</v>
      </c>
      <c r="I1598" s="54" t="s">
        <v>1423</v>
      </c>
      <c r="J1598" s="54">
        <v>127587</v>
      </c>
      <c r="K1598" s="55" t="s">
        <v>1393</v>
      </c>
      <c r="L1598" s="55" t="str">
        <f>VLOOKUP(C1598,'[8]Trips&amp;Operators'!$C$1:$E$9999,3,FALSE)</f>
        <v>BONDS</v>
      </c>
      <c r="M1598" s="56" t="s">
        <v>1401</v>
      </c>
      <c r="N1598" s="55" t="s">
        <v>743</v>
      </c>
      <c r="O1598" s="59" t="str">
        <f t="shared" si="24"/>
        <v>KEEP</v>
      </c>
    </row>
    <row r="1599" spans="1:15" x14ac:dyDescent="0.25">
      <c r="A1599" s="53">
        <v>42519.748067129629</v>
      </c>
      <c r="B1599" s="54" t="s">
        <v>1548</v>
      </c>
      <c r="C1599" s="54" t="s">
        <v>2668</v>
      </c>
      <c r="D1599" s="54" t="s">
        <v>1390</v>
      </c>
      <c r="E1599" s="54" t="s">
        <v>1422</v>
      </c>
      <c r="F1599" s="54">
        <v>0</v>
      </c>
      <c r="G1599" s="54">
        <v>38</v>
      </c>
      <c r="H1599" s="54">
        <v>127790</v>
      </c>
      <c r="I1599" s="54" t="s">
        <v>1423</v>
      </c>
      <c r="J1599" s="54">
        <v>127587</v>
      </c>
      <c r="K1599" s="55" t="s">
        <v>1393</v>
      </c>
      <c r="L1599" s="55" t="str">
        <f>VLOOKUP(C1599,'[8]Trips&amp;Operators'!$C$1:$E$9999,3,FALSE)</f>
        <v>BONDS</v>
      </c>
      <c r="M1599" s="56" t="s">
        <v>1401</v>
      </c>
      <c r="N1599" s="55" t="s">
        <v>743</v>
      </c>
      <c r="O1599" s="59" t="str">
        <f t="shared" si="24"/>
        <v>KEEP</v>
      </c>
    </row>
    <row r="1600" spans="1:15" x14ac:dyDescent="0.25">
      <c r="A1600" s="53">
        <v>42519.808182870373</v>
      </c>
      <c r="B1600" s="54" t="s">
        <v>1413</v>
      </c>
      <c r="C1600" s="54" t="s">
        <v>2684</v>
      </c>
      <c r="D1600" s="54" t="s">
        <v>1390</v>
      </c>
      <c r="E1600" s="54" t="s">
        <v>1422</v>
      </c>
      <c r="F1600" s="54">
        <v>0</v>
      </c>
      <c r="G1600" s="54">
        <v>555</v>
      </c>
      <c r="H1600" s="54">
        <v>131504</v>
      </c>
      <c r="I1600" s="54" t="s">
        <v>1423</v>
      </c>
      <c r="J1600" s="54">
        <v>127587</v>
      </c>
      <c r="K1600" s="55" t="s">
        <v>1393</v>
      </c>
      <c r="L1600" s="55" t="str">
        <f>VLOOKUP(C1600,'[8]Trips&amp;Operators'!$C$1:$E$9999,3,FALSE)</f>
        <v>YORK</v>
      </c>
      <c r="M1600" s="56" t="s">
        <v>1401</v>
      </c>
      <c r="N1600" s="55" t="s">
        <v>743</v>
      </c>
      <c r="O1600" s="59" t="str">
        <f t="shared" si="24"/>
        <v>KEEP</v>
      </c>
    </row>
    <row r="1601" spans="1:15" x14ac:dyDescent="0.25">
      <c r="A1601" s="53">
        <v>42519.251805555556</v>
      </c>
      <c r="B1601" s="54" t="s">
        <v>1425</v>
      </c>
      <c r="C1601" s="54" t="s">
        <v>2685</v>
      </c>
      <c r="D1601" s="54" t="s">
        <v>1407</v>
      </c>
      <c r="E1601" s="54" t="s">
        <v>1963</v>
      </c>
      <c r="F1601" s="54">
        <v>790</v>
      </c>
      <c r="G1601" s="54">
        <v>855</v>
      </c>
      <c r="H1601" s="54">
        <v>98652</v>
      </c>
      <c r="I1601" s="54" t="s">
        <v>1392</v>
      </c>
      <c r="J1601" s="54">
        <v>126678</v>
      </c>
      <c r="K1601" s="55" t="s">
        <v>1393</v>
      </c>
      <c r="L1601" s="55" t="str">
        <f>VLOOKUP(C1601,'[8]Trips&amp;Operators'!$C$1:$E$9999,3,FALSE)</f>
        <v>MALAVE</v>
      </c>
      <c r="M1601" s="56" t="s">
        <v>1401</v>
      </c>
      <c r="N1601" s="55"/>
      <c r="O1601" s="59" t="str">
        <f t="shared" si="24"/>
        <v>KEEP</v>
      </c>
    </row>
    <row r="1602" spans="1:15" x14ac:dyDescent="0.25">
      <c r="A1602" s="53">
        <v>42519.255925925929</v>
      </c>
      <c r="B1602" s="54" t="s">
        <v>1548</v>
      </c>
      <c r="C1602" s="54" t="s">
        <v>2686</v>
      </c>
      <c r="D1602" s="54" t="s">
        <v>1390</v>
      </c>
      <c r="E1602" s="54" t="s">
        <v>1438</v>
      </c>
      <c r="F1602" s="54">
        <v>0</v>
      </c>
      <c r="G1602" s="54">
        <v>56</v>
      </c>
      <c r="H1602" s="54">
        <v>194</v>
      </c>
      <c r="I1602" s="54" t="s">
        <v>1439</v>
      </c>
      <c r="J1602" s="54">
        <v>1</v>
      </c>
      <c r="K1602" s="55" t="s">
        <v>1393</v>
      </c>
      <c r="L1602" s="55" t="str">
        <f>VLOOKUP(C1602,'[8]Trips&amp;Operators'!$C$1:$E$9999,3,FALSE)</f>
        <v>SANTIZO</v>
      </c>
      <c r="M1602" s="56" t="s">
        <v>1401</v>
      </c>
      <c r="N1602" s="55"/>
      <c r="O1602" s="59" t="str">
        <f t="shared" si="24"/>
        <v>KEEP</v>
      </c>
    </row>
    <row r="1603" spans="1:15" x14ac:dyDescent="0.25">
      <c r="A1603" s="53">
        <v>42519.266006944446</v>
      </c>
      <c r="B1603" s="54" t="s">
        <v>1425</v>
      </c>
      <c r="C1603" s="54" t="s">
        <v>2685</v>
      </c>
      <c r="D1603" s="54" t="s">
        <v>1390</v>
      </c>
      <c r="E1603" s="54" t="s">
        <v>1438</v>
      </c>
      <c r="F1603" s="54">
        <v>0</v>
      </c>
      <c r="G1603" s="54">
        <v>9</v>
      </c>
      <c r="H1603" s="54">
        <v>125</v>
      </c>
      <c r="I1603" s="54" t="s">
        <v>1439</v>
      </c>
      <c r="J1603" s="54">
        <v>1</v>
      </c>
      <c r="K1603" s="55" t="s">
        <v>1393</v>
      </c>
      <c r="L1603" s="55" t="str">
        <f>VLOOKUP(C1603,'[8]Trips&amp;Operators'!$C$1:$E$9999,3,FALSE)</f>
        <v>MALAVE</v>
      </c>
      <c r="M1603" s="56" t="s">
        <v>1401</v>
      </c>
      <c r="N1603" s="55"/>
      <c r="O1603" s="59" t="str">
        <f t="shared" ref="O1603:O1666" si="25">IF(AND(E1603="TRACK WARRANT AUTHORITY",G1603&lt;10),"OMIT","KEEP")</f>
        <v>OMIT</v>
      </c>
    </row>
    <row r="1604" spans="1:15" x14ac:dyDescent="0.25">
      <c r="A1604" s="53">
        <v>42519.266770833332</v>
      </c>
      <c r="B1604" s="54" t="s">
        <v>1546</v>
      </c>
      <c r="C1604" s="54" t="s">
        <v>2670</v>
      </c>
      <c r="D1604" s="54" t="s">
        <v>1390</v>
      </c>
      <c r="E1604" s="54" t="s">
        <v>1438</v>
      </c>
      <c r="F1604" s="54">
        <v>0</v>
      </c>
      <c r="G1604" s="54">
        <v>8</v>
      </c>
      <c r="H1604" s="54">
        <v>233332</v>
      </c>
      <c r="I1604" s="54" t="s">
        <v>1439</v>
      </c>
      <c r="J1604" s="54">
        <v>233491</v>
      </c>
      <c r="K1604" s="55" t="s">
        <v>1400</v>
      </c>
      <c r="L1604" s="55" t="str">
        <f>VLOOKUP(C1604,'[8]Trips&amp;Operators'!$C$1:$E$9999,3,FALSE)</f>
        <v>NELSON</v>
      </c>
      <c r="M1604" s="56" t="s">
        <v>1401</v>
      </c>
      <c r="N1604" s="55"/>
      <c r="O1604" s="59" t="str">
        <f t="shared" si="25"/>
        <v>OMIT</v>
      </c>
    </row>
    <row r="1605" spans="1:15" x14ac:dyDescent="0.25">
      <c r="A1605" s="53">
        <v>42519.316134259258</v>
      </c>
      <c r="B1605" s="54" t="s">
        <v>1500</v>
      </c>
      <c r="C1605" s="54" t="s">
        <v>2687</v>
      </c>
      <c r="D1605" s="54" t="s">
        <v>1390</v>
      </c>
      <c r="E1605" s="54" t="s">
        <v>1438</v>
      </c>
      <c r="F1605" s="54">
        <v>0</v>
      </c>
      <c r="G1605" s="54">
        <v>4</v>
      </c>
      <c r="H1605" s="54">
        <v>233149</v>
      </c>
      <c r="I1605" s="54" t="s">
        <v>1439</v>
      </c>
      <c r="J1605" s="54">
        <v>233491</v>
      </c>
      <c r="K1605" s="55" t="s">
        <v>1400</v>
      </c>
      <c r="L1605" s="55" t="str">
        <f>VLOOKUP(C1605,'[8]Trips&amp;Operators'!$C$1:$E$9999,3,FALSE)</f>
        <v>LEVIN</v>
      </c>
      <c r="M1605" s="56" t="s">
        <v>1401</v>
      </c>
      <c r="N1605" s="55"/>
      <c r="O1605" s="59" t="str">
        <f t="shared" si="25"/>
        <v>OMIT</v>
      </c>
    </row>
    <row r="1606" spans="1:15" x14ac:dyDescent="0.25">
      <c r="A1606" s="53">
        <v>42519.368298611109</v>
      </c>
      <c r="B1606" s="54" t="s">
        <v>1785</v>
      </c>
      <c r="C1606" s="54" t="s">
        <v>2688</v>
      </c>
      <c r="D1606" s="54" t="s">
        <v>1390</v>
      </c>
      <c r="E1606" s="54" t="s">
        <v>1438</v>
      </c>
      <c r="F1606" s="54">
        <v>0</v>
      </c>
      <c r="G1606" s="54">
        <v>4</v>
      </c>
      <c r="H1606" s="54">
        <v>233342</v>
      </c>
      <c r="I1606" s="54" t="s">
        <v>1439</v>
      </c>
      <c r="J1606" s="54">
        <v>233491</v>
      </c>
      <c r="K1606" s="55" t="s">
        <v>1400</v>
      </c>
      <c r="L1606" s="55" t="str">
        <f>VLOOKUP(C1606,'[8]Trips&amp;Operators'!$C$1:$E$9999,3,FALSE)</f>
        <v>MALAVE</v>
      </c>
      <c r="M1606" s="56" t="s">
        <v>1401</v>
      </c>
      <c r="N1606" s="55"/>
      <c r="O1606" s="59" t="str">
        <f t="shared" si="25"/>
        <v>OMIT</v>
      </c>
    </row>
    <row r="1607" spans="1:15" x14ac:dyDescent="0.25">
      <c r="A1607" s="53">
        <v>42519.398020833331</v>
      </c>
      <c r="B1607" s="54" t="s">
        <v>1548</v>
      </c>
      <c r="C1607" s="54" t="s">
        <v>2689</v>
      </c>
      <c r="D1607" s="54" t="s">
        <v>1390</v>
      </c>
      <c r="E1607" s="54" t="s">
        <v>1438</v>
      </c>
      <c r="F1607" s="54">
        <v>0</v>
      </c>
      <c r="G1607" s="54">
        <v>5</v>
      </c>
      <c r="H1607" s="54">
        <v>127</v>
      </c>
      <c r="I1607" s="54" t="s">
        <v>1439</v>
      </c>
      <c r="J1607" s="54">
        <v>1</v>
      </c>
      <c r="K1607" s="55" t="s">
        <v>1393</v>
      </c>
      <c r="L1607" s="55" t="str">
        <f>VLOOKUP(C1607,'[8]Trips&amp;Operators'!$C$1:$E$9999,3,FALSE)</f>
        <v>SANTIZO</v>
      </c>
      <c r="M1607" s="56" t="s">
        <v>1401</v>
      </c>
      <c r="N1607" s="55"/>
      <c r="O1607" s="59" t="str">
        <f t="shared" si="25"/>
        <v>OMIT</v>
      </c>
    </row>
    <row r="1608" spans="1:15" x14ac:dyDescent="0.25">
      <c r="A1608" s="53">
        <v>42519.408437500002</v>
      </c>
      <c r="B1608" s="54" t="s">
        <v>1425</v>
      </c>
      <c r="C1608" s="54" t="s">
        <v>2672</v>
      </c>
      <c r="D1608" s="54" t="s">
        <v>1390</v>
      </c>
      <c r="E1608" s="54" t="s">
        <v>1438</v>
      </c>
      <c r="F1608" s="54">
        <v>0</v>
      </c>
      <c r="G1608" s="54">
        <v>4</v>
      </c>
      <c r="H1608" s="54">
        <v>123</v>
      </c>
      <c r="I1608" s="54" t="s">
        <v>1439</v>
      </c>
      <c r="J1608" s="54">
        <v>1</v>
      </c>
      <c r="K1608" s="55" t="s">
        <v>1393</v>
      </c>
      <c r="L1608" s="55" t="str">
        <f>VLOOKUP(C1608,'[8]Trips&amp;Operators'!$C$1:$E$9999,3,FALSE)</f>
        <v>MALAVE</v>
      </c>
      <c r="M1608" s="56" t="s">
        <v>1401</v>
      </c>
      <c r="N1608" s="55"/>
      <c r="O1608" s="59" t="str">
        <f t="shared" si="25"/>
        <v>OMIT</v>
      </c>
    </row>
    <row r="1609" spans="1:15" x14ac:dyDescent="0.25">
      <c r="A1609" s="53">
        <v>42519.439652777779</v>
      </c>
      <c r="B1609" s="54" t="s">
        <v>1408</v>
      </c>
      <c r="C1609" s="54" t="s">
        <v>2681</v>
      </c>
      <c r="D1609" s="54" t="s">
        <v>1390</v>
      </c>
      <c r="E1609" s="54" t="s">
        <v>1438</v>
      </c>
      <c r="F1609" s="54">
        <v>0</v>
      </c>
      <c r="G1609" s="54">
        <v>5</v>
      </c>
      <c r="H1609" s="54">
        <v>127</v>
      </c>
      <c r="I1609" s="54" t="s">
        <v>1439</v>
      </c>
      <c r="J1609" s="54">
        <v>1</v>
      </c>
      <c r="K1609" s="55" t="s">
        <v>1393</v>
      </c>
      <c r="L1609" s="55" t="str">
        <f>VLOOKUP(C1609,'[8]Trips&amp;Operators'!$C$1:$E$9999,3,FALSE)</f>
        <v>GOODNIGHT</v>
      </c>
      <c r="M1609" s="56" t="s">
        <v>1401</v>
      </c>
      <c r="N1609" s="55"/>
      <c r="O1609" s="59" t="str">
        <f t="shared" si="25"/>
        <v>OMIT</v>
      </c>
    </row>
    <row r="1610" spans="1:15" x14ac:dyDescent="0.25">
      <c r="A1610" s="53">
        <v>42519.450636574074</v>
      </c>
      <c r="B1610" s="54" t="s">
        <v>1537</v>
      </c>
      <c r="C1610" s="54" t="s">
        <v>2690</v>
      </c>
      <c r="D1610" s="54" t="s">
        <v>1390</v>
      </c>
      <c r="E1610" s="54" t="s">
        <v>1438</v>
      </c>
      <c r="F1610" s="54">
        <v>0</v>
      </c>
      <c r="G1610" s="54">
        <v>3</v>
      </c>
      <c r="H1610" s="54">
        <v>139</v>
      </c>
      <c r="I1610" s="54" t="s">
        <v>1439</v>
      </c>
      <c r="J1610" s="54">
        <v>1</v>
      </c>
      <c r="K1610" s="55" t="s">
        <v>1393</v>
      </c>
      <c r="L1610" s="55" t="str">
        <f>VLOOKUP(C1610,'[8]Trips&amp;Operators'!$C$1:$E$9999,3,FALSE)</f>
        <v>NELSON</v>
      </c>
      <c r="M1610" s="56" t="s">
        <v>1401</v>
      </c>
      <c r="N1610" s="55"/>
      <c r="O1610" s="59" t="str">
        <f t="shared" si="25"/>
        <v>OMIT</v>
      </c>
    </row>
    <row r="1611" spans="1:15" x14ac:dyDescent="0.25">
      <c r="A1611" s="53">
        <v>42519.481620370374</v>
      </c>
      <c r="B1611" s="54" t="s">
        <v>1425</v>
      </c>
      <c r="C1611" s="54" t="s">
        <v>2683</v>
      </c>
      <c r="D1611" s="54" t="s">
        <v>1390</v>
      </c>
      <c r="E1611" s="54" t="s">
        <v>1438</v>
      </c>
      <c r="F1611" s="54">
        <v>0</v>
      </c>
      <c r="G1611" s="54">
        <v>6</v>
      </c>
      <c r="H1611" s="54">
        <v>119</v>
      </c>
      <c r="I1611" s="54" t="s">
        <v>1439</v>
      </c>
      <c r="J1611" s="54">
        <v>1</v>
      </c>
      <c r="K1611" s="55" t="s">
        <v>1393</v>
      </c>
      <c r="L1611" s="55" t="str">
        <f>VLOOKUP(C1611,'[8]Trips&amp;Operators'!$C$1:$E$9999,3,FALSE)</f>
        <v>MALAVE</v>
      </c>
      <c r="M1611" s="56" t="s">
        <v>1401</v>
      </c>
      <c r="N1611" s="55"/>
      <c r="O1611" s="59" t="str">
        <f t="shared" si="25"/>
        <v>OMIT</v>
      </c>
    </row>
    <row r="1612" spans="1:15" x14ac:dyDescent="0.25">
      <c r="A1612" s="53">
        <v>42519.513923611114</v>
      </c>
      <c r="B1612" s="54" t="s">
        <v>1432</v>
      </c>
      <c r="C1612" s="54" t="s">
        <v>2665</v>
      </c>
      <c r="D1612" s="54" t="s">
        <v>1390</v>
      </c>
      <c r="E1612" s="54" t="s">
        <v>1438</v>
      </c>
      <c r="F1612" s="54">
        <v>0</v>
      </c>
      <c r="G1612" s="54">
        <v>8</v>
      </c>
      <c r="H1612" s="54">
        <v>293</v>
      </c>
      <c r="I1612" s="54" t="s">
        <v>1439</v>
      </c>
      <c r="J1612" s="54">
        <v>1</v>
      </c>
      <c r="K1612" s="55" t="s">
        <v>1393</v>
      </c>
      <c r="L1612" s="55" t="str">
        <f>VLOOKUP(C1612,'[8]Trips&amp;Operators'!$C$1:$E$9999,3,FALSE)</f>
        <v>STRICKLAND</v>
      </c>
      <c r="M1612" s="56" t="s">
        <v>1401</v>
      </c>
      <c r="N1612" s="55"/>
      <c r="O1612" s="59" t="str">
        <f t="shared" si="25"/>
        <v>OMIT</v>
      </c>
    </row>
    <row r="1613" spans="1:15" x14ac:dyDescent="0.25">
      <c r="A1613" s="53">
        <v>42519.514282407406</v>
      </c>
      <c r="B1613" s="54" t="s">
        <v>1785</v>
      </c>
      <c r="C1613" s="54" t="s">
        <v>2691</v>
      </c>
      <c r="D1613" s="54" t="s">
        <v>1390</v>
      </c>
      <c r="E1613" s="54" t="s">
        <v>1438</v>
      </c>
      <c r="F1613" s="54">
        <v>0</v>
      </c>
      <c r="G1613" s="54">
        <v>37</v>
      </c>
      <c r="H1613" s="54">
        <v>233370</v>
      </c>
      <c r="I1613" s="54" t="s">
        <v>1439</v>
      </c>
      <c r="J1613" s="54">
        <v>233491</v>
      </c>
      <c r="K1613" s="55" t="s">
        <v>1400</v>
      </c>
      <c r="L1613" s="55" t="str">
        <f>VLOOKUP(C1613,'[8]Trips&amp;Operators'!$C$1:$E$9999,3,FALSE)</f>
        <v>LOCKLEAR</v>
      </c>
      <c r="M1613" s="56" t="s">
        <v>1401</v>
      </c>
      <c r="N1613" s="55"/>
      <c r="O1613" s="59" t="str">
        <f t="shared" si="25"/>
        <v>KEEP</v>
      </c>
    </row>
    <row r="1614" spans="1:15" x14ac:dyDescent="0.25">
      <c r="A1614" s="53">
        <v>42519.544317129628</v>
      </c>
      <c r="B1614" s="54" t="s">
        <v>1548</v>
      </c>
      <c r="C1614" s="54" t="s">
        <v>2692</v>
      </c>
      <c r="D1614" s="54" t="s">
        <v>1390</v>
      </c>
      <c r="E1614" s="54" t="s">
        <v>1438</v>
      </c>
      <c r="F1614" s="54">
        <v>0</v>
      </c>
      <c r="G1614" s="54">
        <v>48</v>
      </c>
      <c r="H1614" s="54">
        <v>152</v>
      </c>
      <c r="I1614" s="54" t="s">
        <v>1439</v>
      </c>
      <c r="J1614" s="54">
        <v>1</v>
      </c>
      <c r="K1614" s="55" t="s">
        <v>1393</v>
      </c>
      <c r="L1614" s="55" t="str">
        <f>VLOOKUP(C1614,'[8]Trips&amp;Operators'!$C$1:$E$9999,3,FALSE)</f>
        <v>BONDS</v>
      </c>
      <c r="M1614" s="56" t="s">
        <v>1401</v>
      </c>
      <c r="N1614" s="55"/>
      <c r="O1614" s="59" t="str">
        <f t="shared" si="25"/>
        <v>KEEP</v>
      </c>
    </row>
    <row r="1615" spans="1:15" x14ac:dyDescent="0.25">
      <c r="A1615" s="53">
        <v>42519.587025462963</v>
      </c>
      <c r="B1615" s="54" t="s">
        <v>1785</v>
      </c>
      <c r="C1615" s="54" t="s">
        <v>2693</v>
      </c>
      <c r="D1615" s="54" t="s">
        <v>1390</v>
      </c>
      <c r="E1615" s="54" t="s">
        <v>1438</v>
      </c>
      <c r="F1615" s="54">
        <v>0</v>
      </c>
      <c r="G1615" s="54">
        <v>74</v>
      </c>
      <c r="H1615" s="54">
        <v>233224</v>
      </c>
      <c r="I1615" s="54" t="s">
        <v>1439</v>
      </c>
      <c r="J1615" s="54">
        <v>233491</v>
      </c>
      <c r="K1615" s="55" t="s">
        <v>1400</v>
      </c>
      <c r="L1615" s="55" t="str">
        <f>VLOOKUP(C1615,'[8]Trips&amp;Operators'!$C$1:$E$9999,3,FALSE)</f>
        <v>LOCKLEAR</v>
      </c>
      <c r="M1615" s="56" t="s">
        <v>1401</v>
      </c>
      <c r="N1615" s="55"/>
      <c r="O1615" s="59" t="str">
        <f t="shared" si="25"/>
        <v>KEEP</v>
      </c>
    </row>
    <row r="1616" spans="1:15" x14ac:dyDescent="0.25">
      <c r="A1616" s="53">
        <v>42519.617025462961</v>
      </c>
      <c r="B1616" s="54" t="s">
        <v>1548</v>
      </c>
      <c r="C1616" s="54" t="s">
        <v>2694</v>
      </c>
      <c r="D1616" s="54" t="s">
        <v>1390</v>
      </c>
      <c r="E1616" s="54" t="s">
        <v>1438</v>
      </c>
      <c r="F1616" s="54">
        <v>0</v>
      </c>
      <c r="G1616" s="54">
        <v>49</v>
      </c>
      <c r="H1616" s="54">
        <v>174</v>
      </c>
      <c r="I1616" s="54" t="s">
        <v>1439</v>
      </c>
      <c r="J1616" s="54">
        <v>1</v>
      </c>
      <c r="K1616" s="55" t="s">
        <v>1393</v>
      </c>
      <c r="L1616" s="55" t="str">
        <f>VLOOKUP(C1616,'[8]Trips&amp;Operators'!$C$1:$E$9999,3,FALSE)</f>
        <v>BONDS</v>
      </c>
      <c r="M1616" s="56" t="s">
        <v>1401</v>
      </c>
      <c r="N1616" s="55"/>
      <c r="O1616" s="59" t="str">
        <f t="shared" si="25"/>
        <v>KEEP</v>
      </c>
    </row>
    <row r="1617" spans="1:15" x14ac:dyDescent="0.25">
      <c r="A1617" s="53">
        <v>42519.617361111108</v>
      </c>
      <c r="B1617" s="54" t="s">
        <v>1548</v>
      </c>
      <c r="C1617" s="54" t="s">
        <v>2694</v>
      </c>
      <c r="D1617" s="54" t="s">
        <v>1390</v>
      </c>
      <c r="E1617" s="54" t="s">
        <v>1438</v>
      </c>
      <c r="F1617" s="54">
        <v>0</v>
      </c>
      <c r="G1617" s="54">
        <v>6</v>
      </c>
      <c r="H1617" s="54">
        <v>116</v>
      </c>
      <c r="I1617" s="54" t="s">
        <v>1439</v>
      </c>
      <c r="J1617" s="54">
        <v>1</v>
      </c>
      <c r="K1617" s="55" t="s">
        <v>1393</v>
      </c>
      <c r="L1617" s="55" t="str">
        <f>VLOOKUP(C1617,'[8]Trips&amp;Operators'!$C$1:$E$9999,3,FALSE)</f>
        <v>BONDS</v>
      </c>
      <c r="M1617" s="56" t="s">
        <v>1401</v>
      </c>
      <c r="N1617" s="55"/>
      <c r="O1617" s="59" t="str">
        <f t="shared" si="25"/>
        <v>OMIT</v>
      </c>
    </row>
    <row r="1618" spans="1:15" x14ac:dyDescent="0.25">
      <c r="A1618" s="53">
        <v>42519.617638888885</v>
      </c>
      <c r="B1618" s="54" t="s">
        <v>1548</v>
      </c>
      <c r="C1618" s="54" t="s">
        <v>2694</v>
      </c>
      <c r="D1618" s="54" t="s">
        <v>1390</v>
      </c>
      <c r="E1618" s="54" t="s">
        <v>1438</v>
      </c>
      <c r="F1618" s="54">
        <v>0</v>
      </c>
      <c r="G1618" s="54">
        <v>6</v>
      </c>
      <c r="H1618" s="54">
        <v>112</v>
      </c>
      <c r="I1618" s="54" t="s">
        <v>1439</v>
      </c>
      <c r="J1618" s="54">
        <v>1</v>
      </c>
      <c r="K1618" s="55" t="s">
        <v>1393</v>
      </c>
      <c r="L1618" s="55" t="str">
        <f>VLOOKUP(C1618,'[8]Trips&amp;Operators'!$C$1:$E$9999,3,FALSE)</f>
        <v>BONDS</v>
      </c>
      <c r="M1618" s="56" t="s">
        <v>1401</v>
      </c>
      <c r="N1618" s="55"/>
      <c r="O1618" s="59" t="str">
        <f t="shared" si="25"/>
        <v>OMIT</v>
      </c>
    </row>
    <row r="1619" spans="1:15" x14ac:dyDescent="0.25">
      <c r="A1619" s="53">
        <v>42519.659050925926</v>
      </c>
      <c r="B1619" s="54" t="s">
        <v>1408</v>
      </c>
      <c r="C1619" s="54" t="s">
        <v>2695</v>
      </c>
      <c r="D1619" s="54" t="s">
        <v>1390</v>
      </c>
      <c r="E1619" s="54" t="s">
        <v>1438</v>
      </c>
      <c r="F1619" s="54">
        <v>0</v>
      </c>
      <c r="G1619" s="54">
        <v>4</v>
      </c>
      <c r="H1619" s="54">
        <v>116</v>
      </c>
      <c r="I1619" s="54" t="s">
        <v>1439</v>
      </c>
      <c r="J1619" s="54">
        <v>1</v>
      </c>
      <c r="K1619" s="55" t="s">
        <v>1393</v>
      </c>
      <c r="L1619" s="55" t="str">
        <f>VLOOKUP(C1619,'[8]Trips&amp;Operators'!$C$1:$E$9999,3,FALSE)</f>
        <v>STRICKLAND</v>
      </c>
      <c r="M1619" s="56" t="s">
        <v>1401</v>
      </c>
      <c r="N1619" s="55"/>
      <c r="O1619" s="59" t="str">
        <f t="shared" si="25"/>
        <v>OMIT</v>
      </c>
    </row>
    <row r="1620" spans="1:15" x14ac:dyDescent="0.25">
      <c r="A1620" s="53">
        <v>42519.660196759258</v>
      </c>
      <c r="B1620" s="54" t="s">
        <v>1785</v>
      </c>
      <c r="C1620" s="54" t="s">
        <v>2696</v>
      </c>
      <c r="D1620" s="54" t="s">
        <v>1390</v>
      </c>
      <c r="E1620" s="54" t="s">
        <v>1438</v>
      </c>
      <c r="F1620" s="54">
        <v>0</v>
      </c>
      <c r="G1620" s="54">
        <v>45</v>
      </c>
      <c r="H1620" s="54">
        <v>233351</v>
      </c>
      <c r="I1620" s="54" t="s">
        <v>1439</v>
      </c>
      <c r="J1620" s="54">
        <v>233491</v>
      </c>
      <c r="K1620" s="55" t="s">
        <v>1400</v>
      </c>
      <c r="L1620" s="55" t="str">
        <f>VLOOKUP(C1620,'[8]Trips&amp;Operators'!$C$1:$E$9999,3,FALSE)</f>
        <v>LOCKLEAR</v>
      </c>
      <c r="M1620" s="56" t="s">
        <v>1401</v>
      </c>
      <c r="N1620" s="55"/>
      <c r="O1620" s="59" t="str">
        <f t="shared" si="25"/>
        <v>KEEP</v>
      </c>
    </row>
    <row r="1621" spans="1:15" x14ac:dyDescent="0.25">
      <c r="A1621" s="53">
        <v>42519.670636574076</v>
      </c>
      <c r="B1621" s="54" t="s">
        <v>1480</v>
      </c>
      <c r="C1621" s="54" t="s">
        <v>2697</v>
      </c>
      <c r="D1621" s="54" t="s">
        <v>1390</v>
      </c>
      <c r="E1621" s="54" t="s">
        <v>1438</v>
      </c>
      <c r="F1621" s="54">
        <v>0</v>
      </c>
      <c r="G1621" s="54">
        <v>7</v>
      </c>
      <c r="H1621" s="54">
        <v>233318</v>
      </c>
      <c r="I1621" s="54" t="s">
        <v>1439</v>
      </c>
      <c r="J1621" s="54">
        <v>233491</v>
      </c>
      <c r="K1621" s="55" t="s">
        <v>1400</v>
      </c>
      <c r="L1621" s="55" t="str">
        <f>VLOOKUP(C1621,'[8]Trips&amp;Operators'!$C$1:$E$9999,3,FALSE)</f>
        <v>ACKERMAN</v>
      </c>
      <c r="M1621" s="56" t="s">
        <v>1401</v>
      </c>
      <c r="N1621" s="55"/>
      <c r="O1621" s="59" t="str">
        <f t="shared" si="25"/>
        <v>OMIT</v>
      </c>
    </row>
    <row r="1622" spans="1:15" x14ac:dyDescent="0.25">
      <c r="A1622" s="53">
        <v>42519.69017361111</v>
      </c>
      <c r="B1622" s="54" t="s">
        <v>1548</v>
      </c>
      <c r="C1622" s="54" t="s">
        <v>2698</v>
      </c>
      <c r="D1622" s="54" t="s">
        <v>1390</v>
      </c>
      <c r="E1622" s="54" t="s">
        <v>1438</v>
      </c>
      <c r="F1622" s="54">
        <v>0</v>
      </c>
      <c r="G1622" s="54">
        <v>49</v>
      </c>
      <c r="H1622" s="54">
        <v>185</v>
      </c>
      <c r="I1622" s="54" t="s">
        <v>1439</v>
      </c>
      <c r="J1622" s="54">
        <v>1</v>
      </c>
      <c r="K1622" s="55" t="s">
        <v>1393</v>
      </c>
      <c r="L1622" s="55" t="str">
        <f>VLOOKUP(C1622,'[8]Trips&amp;Operators'!$C$1:$E$9999,3,FALSE)</f>
        <v>BONDS</v>
      </c>
      <c r="M1622" s="56" t="s">
        <v>1401</v>
      </c>
      <c r="N1622" s="55"/>
      <c r="O1622" s="59" t="str">
        <f t="shared" si="25"/>
        <v>KEEP</v>
      </c>
    </row>
    <row r="1623" spans="1:15" x14ac:dyDescent="0.25">
      <c r="A1623" s="53">
        <v>42519.732268518521</v>
      </c>
      <c r="B1623" s="54" t="s">
        <v>1785</v>
      </c>
      <c r="C1623" s="54" t="s">
        <v>2699</v>
      </c>
      <c r="D1623" s="54" t="s">
        <v>1390</v>
      </c>
      <c r="E1623" s="54" t="s">
        <v>1438</v>
      </c>
      <c r="F1623" s="54">
        <v>0</v>
      </c>
      <c r="G1623" s="54">
        <v>26</v>
      </c>
      <c r="H1623" s="54">
        <v>233399</v>
      </c>
      <c r="I1623" s="54" t="s">
        <v>1439</v>
      </c>
      <c r="J1623" s="54">
        <v>233491</v>
      </c>
      <c r="K1623" s="55" t="s">
        <v>1400</v>
      </c>
      <c r="L1623" s="55" t="str">
        <f>VLOOKUP(C1623,'[8]Trips&amp;Operators'!$C$1:$E$9999,3,FALSE)</f>
        <v>LOCKLEAR</v>
      </c>
      <c r="M1623" s="56" t="s">
        <v>1401</v>
      </c>
      <c r="N1623" s="55"/>
      <c r="O1623" s="59" t="str">
        <f t="shared" si="25"/>
        <v>KEEP</v>
      </c>
    </row>
    <row r="1624" spans="1:15" x14ac:dyDescent="0.25">
      <c r="A1624" s="53">
        <v>42519.733194444445</v>
      </c>
      <c r="B1624" s="54" t="s">
        <v>1408</v>
      </c>
      <c r="C1624" s="54" t="s">
        <v>2678</v>
      </c>
      <c r="D1624" s="54" t="s">
        <v>1390</v>
      </c>
      <c r="E1624" s="54" t="s">
        <v>1438</v>
      </c>
      <c r="F1624" s="54">
        <v>0</v>
      </c>
      <c r="G1624" s="54">
        <v>6</v>
      </c>
      <c r="H1624" s="54">
        <v>127</v>
      </c>
      <c r="I1624" s="54" t="s">
        <v>1439</v>
      </c>
      <c r="J1624" s="54">
        <v>1</v>
      </c>
      <c r="K1624" s="55" t="s">
        <v>1393</v>
      </c>
      <c r="L1624" s="55" t="str">
        <f>VLOOKUP(C1624,'[8]Trips&amp;Operators'!$C$1:$E$9999,3,FALSE)</f>
        <v>STRICKLAND</v>
      </c>
      <c r="M1624" s="56" t="s">
        <v>1401</v>
      </c>
      <c r="N1624" s="55"/>
      <c r="O1624" s="59" t="str">
        <f t="shared" si="25"/>
        <v>OMIT</v>
      </c>
    </row>
    <row r="1625" spans="1:15" x14ac:dyDescent="0.25">
      <c r="A1625" s="53">
        <v>42519.744803240741</v>
      </c>
      <c r="B1625" s="54" t="s">
        <v>1480</v>
      </c>
      <c r="C1625" s="54" t="s">
        <v>2679</v>
      </c>
      <c r="D1625" s="54" t="s">
        <v>1390</v>
      </c>
      <c r="E1625" s="54" t="s">
        <v>1438</v>
      </c>
      <c r="F1625" s="54">
        <v>0</v>
      </c>
      <c r="G1625" s="54">
        <v>56</v>
      </c>
      <c r="H1625" s="54">
        <v>233251</v>
      </c>
      <c r="I1625" s="54" t="s">
        <v>1439</v>
      </c>
      <c r="J1625" s="54">
        <v>233491</v>
      </c>
      <c r="K1625" s="55" t="s">
        <v>1400</v>
      </c>
      <c r="L1625" s="55" t="str">
        <f>VLOOKUP(C1625,'[8]Trips&amp;Operators'!$C$1:$E$9999,3,FALSE)</f>
        <v>MAYBERRY</v>
      </c>
      <c r="M1625" s="56" t="s">
        <v>1401</v>
      </c>
      <c r="N1625" s="55"/>
      <c r="O1625" s="59" t="str">
        <f t="shared" si="25"/>
        <v>KEEP</v>
      </c>
    </row>
    <row r="1626" spans="1:15" x14ac:dyDescent="0.25">
      <c r="A1626" s="53">
        <v>42519.77002314815</v>
      </c>
      <c r="B1626" s="54" t="s">
        <v>1432</v>
      </c>
      <c r="C1626" s="54" t="s">
        <v>2667</v>
      </c>
      <c r="D1626" s="54" t="s">
        <v>1390</v>
      </c>
      <c r="E1626" s="54" t="s">
        <v>1438</v>
      </c>
      <c r="F1626" s="54">
        <v>0</v>
      </c>
      <c r="G1626" s="54">
        <v>5</v>
      </c>
      <c r="H1626" s="54">
        <v>233338</v>
      </c>
      <c r="I1626" s="54" t="s">
        <v>1439</v>
      </c>
      <c r="J1626" s="54">
        <v>233491</v>
      </c>
      <c r="K1626" s="55" t="s">
        <v>1400</v>
      </c>
      <c r="L1626" s="55" t="str">
        <f>VLOOKUP(C1626,'[8]Trips&amp;Operators'!$C$1:$E$9999,3,FALSE)</f>
        <v>CHANDLER</v>
      </c>
      <c r="M1626" s="56" t="s">
        <v>1401</v>
      </c>
      <c r="N1626" s="55"/>
      <c r="O1626" s="59" t="str">
        <f t="shared" si="25"/>
        <v>OMIT</v>
      </c>
    </row>
    <row r="1627" spans="1:15" x14ac:dyDescent="0.25">
      <c r="A1627" s="53">
        <v>42519.921215277776</v>
      </c>
      <c r="B1627" s="54" t="s">
        <v>1548</v>
      </c>
      <c r="C1627" s="54" t="s">
        <v>2700</v>
      </c>
      <c r="D1627" s="54" t="s">
        <v>1390</v>
      </c>
      <c r="E1627" s="54" t="s">
        <v>1438</v>
      </c>
      <c r="F1627" s="54">
        <v>0</v>
      </c>
      <c r="G1627" s="54">
        <v>37</v>
      </c>
      <c r="H1627" s="54">
        <v>114</v>
      </c>
      <c r="I1627" s="54" t="s">
        <v>1439</v>
      </c>
      <c r="J1627" s="54">
        <v>1</v>
      </c>
      <c r="K1627" s="55" t="s">
        <v>1393</v>
      </c>
      <c r="L1627" s="55" t="str">
        <f>VLOOKUP(C1627,'[8]Trips&amp;Operators'!$C$1:$E$9999,3,FALSE)</f>
        <v>BARTLETT</v>
      </c>
      <c r="M1627" s="56" t="s">
        <v>1401</v>
      </c>
      <c r="N1627" s="55"/>
      <c r="O1627" s="59" t="str">
        <f t="shared" si="25"/>
        <v>KEEP</v>
      </c>
    </row>
    <row r="1628" spans="1:15" x14ac:dyDescent="0.25">
      <c r="A1628" s="53">
        <v>42519.921574074076</v>
      </c>
      <c r="B1628" s="54" t="s">
        <v>1432</v>
      </c>
      <c r="C1628" s="54" t="s">
        <v>2701</v>
      </c>
      <c r="D1628" s="54" t="s">
        <v>1390</v>
      </c>
      <c r="E1628" s="54" t="s">
        <v>1438</v>
      </c>
      <c r="F1628" s="54">
        <v>0</v>
      </c>
      <c r="G1628" s="54">
        <v>6</v>
      </c>
      <c r="H1628" s="54">
        <v>233322</v>
      </c>
      <c r="I1628" s="54" t="s">
        <v>1439</v>
      </c>
      <c r="J1628" s="54">
        <v>233491</v>
      </c>
      <c r="K1628" s="55" t="s">
        <v>1400</v>
      </c>
      <c r="L1628" s="55" t="str">
        <f>VLOOKUP(C1628,'[8]Trips&amp;Operators'!$C$1:$E$9999,3,FALSE)</f>
        <v>CHANDLER</v>
      </c>
      <c r="M1628" s="56" t="s">
        <v>1401</v>
      </c>
      <c r="N1628" s="55"/>
      <c r="O1628" s="59" t="str">
        <f t="shared" si="25"/>
        <v>OMIT</v>
      </c>
    </row>
    <row r="1629" spans="1:15" x14ac:dyDescent="0.25">
      <c r="A1629" s="53">
        <v>42519.964097222219</v>
      </c>
      <c r="B1629" s="54" t="s">
        <v>1408</v>
      </c>
      <c r="C1629" s="54" t="s">
        <v>2702</v>
      </c>
      <c r="D1629" s="54" t="s">
        <v>1390</v>
      </c>
      <c r="E1629" s="54" t="s">
        <v>1438</v>
      </c>
      <c r="F1629" s="54">
        <v>0</v>
      </c>
      <c r="G1629" s="54">
        <v>5</v>
      </c>
      <c r="H1629" s="54">
        <v>141</v>
      </c>
      <c r="I1629" s="54" t="s">
        <v>1439</v>
      </c>
      <c r="J1629" s="54">
        <v>1</v>
      </c>
      <c r="K1629" s="55" t="s">
        <v>1393</v>
      </c>
      <c r="L1629" s="55" t="str">
        <f>VLOOKUP(C1629,'[8]Trips&amp;Operators'!$C$1:$E$9999,3,FALSE)</f>
        <v>CHANDLER</v>
      </c>
      <c r="M1629" s="56" t="s">
        <v>1401</v>
      </c>
      <c r="N1629" s="55"/>
      <c r="O1629" s="59" t="str">
        <f t="shared" si="25"/>
        <v>OMIT</v>
      </c>
    </row>
    <row r="1630" spans="1:15" x14ac:dyDescent="0.25">
      <c r="A1630" s="53">
        <v>42519.983796296299</v>
      </c>
      <c r="B1630" s="54" t="s">
        <v>1480</v>
      </c>
      <c r="C1630" s="54" t="s">
        <v>2703</v>
      </c>
      <c r="D1630" s="54" t="s">
        <v>1390</v>
      </c>
      <c r="E1630" s="54" t="s">
        <v>1438</v>
      </c>
      <c r="F1630" s="54">
        <v>0</v>
      </c>
      <c r="G1630" s="54">
        <v>9</v>
      </c>
      <c r="H1630" s="54">
        <v>233334</v>
      </c>
      <c r="I1630" s="54" t="s">
        <v>1439</v>
      </c>
      <c r="J1630" s="54">
        <v>233491</v>
      </c>
      <c r="K1630" s="55" t="s">
        <v>1400</v>
      </c>
      <c r="L1630" s="55" t="str">
        <f>VLOOKUP(C1630,'[8]Trips&amp;Operators'!$C$1:$E$9999,3,FALSE)</f>
        <v>DE LA ROSA</v>
      </c>
      <c r="M1630" s="56" t="s">
        <v>1401</v>
      </c>
      <c r="N1630" s="55"/>
      <c r="O1630" s="59" t="str">
        <f t="shared" si="25"/>
        <v>OMIT</v>
      </c>
    </row>
    <row r="1631" spans="1:15" x14ac:dyDescent="0.25">
      <c r="A1631" s="53">
        <v>42520.005231481482</v>
      </c>
      <c r="B1631" s="54" t="s">
        <v>1432</v>
      </c>
      <c r="C1631" s="54" t="s">
        <v>2704</v>
      </c>
      <c r="D1631" s="54" t="s">
        <v>1390</v>
      </c>
      <c r="E1631" s="54" t="s">
        <v>1438</v>
      </c>
      <c r="F1631" s="54">
        <v>0</v>
      </c>
      <c r="G1631" s="54">
        <v>9</v>
      </c>
      <c r="H1631" s="54">
        <v>233327</v>
      </c>
      <c r="I1631" s="54" t="s">
        <v>1439</v>
      </c>
      <c r="J1631" s="54">
        <v>233491</v>
      </c>
      <c r="K1631" s="55" t="s">
        <v>1400</v>
      </c>
      <c r="L1631" s="55" t="str">
        <f>VLOOKUP(C1631,'[8]Trips&amp;Operators'!$C$1:$E$9999,3,FALSE)</f>
        <v>CHANDLER</v>
      </c>
      <c r="M1631" s="56" t="s">
        <v>1401</v>
      </c>
      <c r="N1631" s="55"/>
      <c r="O1631" s="59" t="str">
        <f t="shared" si="25"/>
        <v>OMIT</v>
      </c>
    </row>
    <row r="1632" spans="1:15" x14ac:dyDescent="0.25">
      <c r="A1632" s="53">
        <v>42520.046006944445</v>
      </c>
      <c r="B1632" s="54" t="s">
        <v>1408</v>
      </c>
      <c r="C1632" s="54" t="s">
        <v>2705</v>
      </c>
      <c r="D1632" s="54" t="s">
        <v>1390</v>
      </c>
      <c r="E1632" s="54" t="s">
        <v>1438</v>
      </c>
      <c r="F1632" s="54">
        <v>0</v>
      </c>
      <c r="G1632" s="54">
        <v>4</v>
      </c>
      <c r="H1632" s="54">
        <v>136</v>
      </c>
      <c r="I1632" s="54" t="s">
        <v>1439</v>
      </c>
      <c r="J1632" s="54">
        <v>1</v>
      </c>
      <c r="K1632" s="55" t="s">
        <v>1393</v>
      </c>
      <c r="L1632" s="55" t="str">
        <f>VLOOKUP(C1632,'[8]Trips&amp;Operators'!$C$1:$E$9999,3,FALSE)</f>
        <v>CHANDLER</v>
      </c>
      <c r="M1632" s="56" t="s">
        <v>1401</v>
      </c>
      <c r="N1632" s="55"/>
      <c r="O1632" s="59" t="str">
        <f t="shared" si="25"/>
        <v>OMIT</v>
      </c>
    </row>
    <row r="1633" spans="1:15" x14ac:dyDescent="0.25">
      <c r="A1633" s="53">
        <v>42520.232407407406</v>
      </c>
      <c r="B1633" s="54" t="s">
        <v>1389</v>
      </c>
      <c r="C1633" s="54" t="s">
        <v>2706</v>
      </c>
      <c r="D1633" s="54" t="s">
        <v>1390</v>
      </c>
      <c r="E1633" s="54" t="s">
        <v>1398</v>
      </c>
      <c r="F1633" s="54">
        <v>0</v>
      </c>
      <c r="G1633" s="54">
        <v>268</v>
      </c>
      <c r="H1633" s="54">
        <v>79615</v>
      </c>
      <c r="I1633" s="54" t="s">
        <v>1399</v>
      </c>
      <c r="J1633" s="54">
        <v>78469</v>
      </c>
      <c r="K1633" s="55" t="s">
        <v>1393</v>
      </c>
      <c r="L1633" s="55" t="str">
        <f>VLOOKUP(C1633,'[9]Trips&amp;Operators'!$C$1:$E$9999,3,FALSE)</f>
        <v>ROCHA</v>
      </c>
      <c r="M1633" s="56" t="s">
        <v>1401</v>
      </c>
      <c r="N1633" s="55" t="s">
        <v>2148</v>
      </c>
      <c r="O1633" s="59" t="str">
        <f t="shared" si="25"/>
        <v>KEEP</v>
      </c>
    </row>
    <row r="1634" spans="1:15" x14ac:dyDescent="0.25">
      <c r="A1634" s="53">
        <v>42520.427060185182</v>
      </c>
      <c r="B1634" s="54" t="s">
        <v>1546</v>
      </c>
      <c r="C1634" s="54" t="s">
        <v>418</v>
      </c>
      <c r="D1634" s="54" t="s">
        <v>1390</v>
      </c>
      <c r="E1634" s="54" t="s">
        <v>1398</v>
      </c>
      <c r="F1634" s="54">
        <v>0</v>
      </c>
      <c r="G1634" s="54">
        <v>483</v>
      </c>
      <c r="H1634" s="54">
        <v>60033</v>
      </c>
      <c r="I1634" s="54" t="s">
        <v>1399</v>
      </c>
      <c r="J1634" s="54">
        <v>63068</v>
      </c>
      <c r="K1634" s="55" t="s">
        <v>1400</v>
      </c>
      <c r="L1634" s="55" t="str">
        <f>VLOOKUP(C1634,'[9]Trips&amp;Operators'!$C$1:$E$9999,3,FALSE)</f>
        <v>SPECTOR</v>
      </c>
      <c r="M1634" s="56" t="s">
        <v>1401</v>
      </c>
      <c r="N1634" s="55" t="s">
        <v>2148</v>
      </c>
      <c r="O1634" s="59" t="str">
        <f t="shared" si="25"/>
        <v>KEEP</v>
      </c>
    </row>
    <row r="1635" spans="1:15" x14ac:dyDescent="0.25">
      <c r="A1635" s="53">
        <v>42520.524953703702</v>
      </c>
      <c r="B1635" s="54" t="s">
        <v>1483</v>
      </c>
      <c r="C1635" s="54" t="s">
        <v>2707</v>
      </c>
      <c r="D1635" s="54" t="s">
        <v>1390</v>
      </c>
      <c r="E1635" s="54" t="s">
        <v>1398</v>
      </c>
      <c r="F1635" s="54">
        <v>160</v>
      </c>
      <c r="G1635" s="54">
        <v>369</v>
      </c>
      <c r="H1635" s="54">
        <v>18043</v>
      </c>
      <c r="I1635" s="54" t="s">
        <v>1399</v>
      </c>
      <c r="J1635" s="54">
        <v>18602</v>
      </c>
      <c r="K1635" s="55" t="s">
        <v>1400</v>
      </c>
      <c r="L1635" s="55" t="str">
        <f>VLOOKUP(C1635,'[9]Trips&amp;Operators'!$C$1:$E$9999,3,FALSE)</f>
        <v>STRICKLAND</v>
      </c>
      <c r="M1635" s="56" t="s">
        <v>1401</v>
      </c>
      <c r="N1635" s="55"/>
      <c r="O1635" s="59" t="str">
        <f t="shared" si="25"/>
        <v>KEEP</v>
      </c>
    </row>
    <row r="1636" spans="1:15" x14ac:dyDescent="0.25">
      <c r="A1636" s="53">
        <v>42520.532870370371</v>
      </c>
      <c r="B1636" s="54" t="s">
        <v>1483</v>
      </c>
      <c r="C1636" s="54" t="s">
        <v>2707</v>
      </c>
      <c r="D1636" s="54" t="s">
        <v>1390</v>
      </c>
      <c r="E1636" s="54" t="s">
        <v>1398</v>
      </c>
      <c r="F1636" s="54">
        <v>0</v>
      </c>
      <c r="G1636" s="54">
        <v>61</v>
      </c>
      <c r="H1636" s="54">
        <v>62439</v>
      </c>
      <c r="I1636" s="54" t="s">
        <v>1399</v>
      </c>
      <c r="J1636" s="54">
        <v>63068</v>
      </c>
      <c r="K1636" s="55" t="s">
        <v>1400</v>
      </c>
      <c r="L1636" s="55" t="str">
        <f>VLOOKUP(C1636,'[9]Trips&amp;Operators'!$C$1:$E$9999,3,FALSE)</f>
        <v>STRICKLAND</v>
      </c>
      <c r="M1636" s="56" t="s">
        <v>1401</v>
      </c>
      <c r="N1636" s="55" t="s">
        <v>2148</v>
      </c>
      <c r="O1636" s="59" t="str">
        <f t="shared" si="25"/>
        <v>KEEP</v>
      </c>
    </row>
    <row r="1637" spans="1:15" x14ac:dyDescent="0.25">
      <c r="A1637" s="53">
        <v>42520.533564814818</v>
      </c>
      <c r="B1637" s="54" t="s">
        <v>1483</v>
      </c>
      <c r="C1637" s="54" t="s">
        <v>2707</v>
      </c>
      <c r="D1637" s="54" t="s">
        <v>1390</v>
      </c>
      <c r="E1637" s="54" t="s">
        <v>1398</v>
      </c>
      <c r="F1637" s="54">
        <v>0</v>
      </c>
      <c r="G1637" s="54">
        <v>61</v>
      </c>
      <c r="H1637" s="54">
        <v>62445</v>
      </c>
      <c r="I1637" s="54" t="s">
        <v>1399</v>
      </c>
      <c r="J1637" s="54">
        <v>63068</v>
      </c>
      <c r="K1637" s="55" t="s">
        <v>1400</v>
      </c>
      <c r="L1637" s="55" t="str">
        <f>VLOOKUP(C1637,'[9]Trips&amp;Operators'!$C$1:$E$9999,3,FALSE)</f>
        <v>STRICKLAND</v>
      </c>
      <c r="M1637" s="56" t="s">
        <v>1401</v>
      </c>
      <c r="N1637" s="55" t="s">
        <v>2148</v>
      </c>
      <c r="O1637" s="59" t="str">
        <f t="shared" si="25"/>
        <v>KEEP</v>
      </c>
    </row>
    <row r="1638" spans="1:15" x14ac:dyDescent="0.25">
      <c r="A1638" s="53">
        <v>42520.533622685187</v>
      </c>
      <c r="B1638" s="54" t="s">
        <v>1483</v>
      </c>
      <c r="C1638" s="54" t="s">
        <v>2707</v>
      </c>
      <c r="D1638" s="54" t="s">
        <v>1407</v>
      </c>
      <c r="E1638" s="54" t="s">
        <v>1398</v>
      </c>
      <c r="F1638" s="54">
        <v>0</v>
      </c>
      <c r="G1638" s="54">
        <v>13</v>
      </c>
      <c r="H1638" s="54">
        <v>63099</v>
      </c>
      <c r="I1638" s="54" t="s">
        <v>1399</v>
      </c>
      <c r="J1638" s="54">
        <v>63068</v>
      </c>
      <c r="K1638" s="55" t="s">
        <v>1400</v>
      </c>
      <c r="L1638" s="55" t="str">
        <f>VLOOKUP(C1638,'[9]Trips&amp;Operators'!$C$1:$E$9999,3,FALSE)</f>
        <v>STRICKLAND</v>
      </c>
      <c r="M1638" s="56" t="s">
        <v>1401</v>
      </c>
      <c r="N1638" s="55" t="s">
        <v>2148</v>
      </c>
      <c r="O1638" s="59" t="str">
        <f t="shared" si="25"/>
        <v>KEEP</v>
      </c>
    </row>
    <row r="1639" spans="1:15" x14ac:dyDescent="0.25">
      <c r="A1639" s="53">
        <v>42520.540011574078</v>
      </c>
      <c r="B1639" s="54" t="s">
        <v>1483</v>
      </c>
      <c r="C1639" s="54" t="s">
        <v>2707</v>
      </c>
      <c r="D1639" s="54" t="s">
        <v>1390</v>
      </c>
      <c r="E1639" s="54" t="s">
        <v>1398</v>
      </c>
      <c r="F1639" s="54">
        <v>590</v>
      </c>
      <c r="G1639" s="54">
        <v>704</v>
      </c>
      <c r="H1639" s="54">
        <v>106338</v>
      </c>
      <c r="I1639" s="54" t="s">
        <v>1399</v>
      </c>
      <c r="J1639" s="54">
        <v>108954</v>
      </c>
      <c r="K1639" s="55" t="s">
        <v>1400</v>
      </c>
      <c r="L1639" s="55" t="str">
        <f>VLOOKUP(C1639,'[9]Trips&amp;Operators'!$C$1:$E$9999,3,FALSE)</f>
        <v>STRICKLAND</v>
      </c>
      <c r="M1639" s="56" t="s">
        <v>1401</v>
      </c>
      <c r="N1639" s="55"/>
      <c r="O1639" s="59" t="str">
        <f t="shared" si="25"/>
        <v>KEEP</v>
      </c>
    </row>
    <row r="1640" spans="1:15" x14ac:dyDescent="0.25">
      <c r="A1640" s="53">
        <v>42520.498356481483</v>
      </c>
      <c r="B1640" s="54" t="s">
        <v>1546</v>
      </c>
      <c r="C1640" s="54" t="s">
        <v>2708</v>
      </c>
      <c r="D1640" s="54" t="s">
        <v>1390</v>
      </c>
      <c r="E1640" s="54" t="s">
        <v>1398</v>
      </c>
      <c r="F1640" s="54">
        <v>0</v>
      </c>
      <c r="G1640" s="54">
        <v>418</v>
      </c>
      <c r="H1640" s="54">
        <v>60344</v>
      </c>
      <c r="I1640" s="54" t="s">
        <v>1399</v>
      </c>
      <c r="J1640" s="54">
        <v>63068</v>
      </c>
      <c r="K1640" s="55" t="s">
        <v>1400</v>
      </c>
      <c r="L1640" s="55" t="str">
        <f>VLOOKUP(C1640,'[9]Trips&amp;Operators'!$C$1:$E$9999,3,FALSE)</f>
        <v>LOCKLEAR</v>
      </c>
      <c r="M1640" s="56" t="s">
        <v>1401</v>
      </c>
      <c r="N1640" s="55" t="s">
        <v>2148</v>
      </c>
      <c r="O1640" s="59" t="str">
        <f t="shared" si="25"/>
        <v>KEEP</v>
      </c>
    </row>
    <row r="1641" spans="1:15" x14ac:dyDescent="0.25">
      <c r="A1641" s="53">
        <v>42520.707291666666</v>
      </c>
      <c r="B1641" s="54" t="s">
        <v>1425</v>
      </c>
      <c r="C1641" s="54" t="s">
        <v>2709</v>
      </c>
      <c r="D1641" s="54" t="s">
        <v>1390</v>
      </c>
      <c r="E1641" s="54" t="s">
        <v>1398</v>
      </c>
      <c r="F1641" s="54">
        <v>0</v>
      </c>
      <c r="G1641" s="54">
        <v>333</v>
      </c>
      <c r="H1641" s="54">
        <v>44568</v>
      </c>
      <c r="I1641" s="54" t="s">
        <v>1399</v>
      </c>
      <c r="J1641" s="54">
        <v>42961</v>
      </c>
      <c r="K1641" s="55" t="s">
        <v>1393</v>
      </c>
      <c r="L1641" s="55" t="str">
        <f>VLOOKUP(C1641,'[9]Trips&amp;Operators'!$C$1:$E$9999,3,FALSE)</f>
        <v>ACKERMAN</v>
      </c>
      <c r="M1641" s="56" t="s">
        <v>1401</v>
      </c>
      <c r="N1641" s="55" t="s">
        <v>2148</v>
      </c>
      <c r="O1641" s="59" t="str">
        <f t="shared" si="25"/>
        <v>KEEP</v>
      </c>
    </row>
    <row r="1642" spans="1:15" x14ac:dyDescent="0.25">
      <c r="A1642" s="53">
        <v>42520.729849537034</v>
      </c>
      <c r="B1642" s="54" t="s">
        <v>1546</v>
      </c>
      <c r="C1642" s="54" t="s">
        <v>2710</v>
      </c>
      <c r="D1642" s="54" t="s">
        <v>1390</v>
      </c>
      <c r="E1642" s="54" t="s">
        <v>1398</v>
      </c>
      <c r="F1642" s="54">
        <v>0</v>
      </c>
      <c r="G1642" s="54">
        <v>92</v>
      </c>
      <c r="H1642" s="54">
        <v>42483</v>
      </c>
      <c r="I1642" s="54" t="s">
        <v>1399</v>
      </c>
      <c r="J1642" s="54">
        <v>42779</v>
      </c>
      <c r="K1642" s="55" t="s">
        <v>1400</v>
      </c>
      <c r="L1642" s="55" t="str">
        <f>VLOOKUP(C1642,'[9]Trips&amp;Operators'!$C$1:$E$9999,3,FALSE)</f>
        <v>CHANDLER</v>
      </c>
      <c r="M1642" s="56" t="s">
        <v>1401</v>
      </c>
      <c r="N1642" s="55" t="s">
        <v>2148</v>
      </c>
      <c r="O1642" s="59" t="str">
        <f t="shared" si="25"/>
        <v>KEEP</v>
      </c>
    </row>
    <row r="1643" spans="1:15" x14ac:dyDescent="0.25">
      <c r="A1643" s="53">
        <v>42520.296516203707</v>
      </c>
      <c r="B1643" s="54" t="s">
        <v>1541</v>
      </c>
      <c r="C1643" s="54" t="s">
        <v>2711</v>
      </c>
      <c r="D1643" s="54" t="s">
        <v>1390</v>
      </c>
      <c r="E1643" s="54" t="s">
        <v>1405</v>
      </c>
      <c r="F1643" s="54">
        <v>200</v>
      </c>
      <c r="G1643" s="54">
        <v>211</v>
      </c>
      <c r="H1643" s="54">
        <v>26889</v>
      </c>
      <c r="I1643" s="54" t="s">
        <v>1392</v>
      </c>
      <c r="J1643" s="54">
        <v>27333</v>
      </c>
      <c r="K1643" s="55" t="s">
        <v>1400</v>
      </c>
      <c r="L1643" s="55" t="str">
        <f>VLOOKUP(C1643,'[9]Trips&amp;Operators'!$C$1:$E$9999,3,FALSE)</f>
        <v>LEVIN</v>
      </c>
      <c r="M1643" s="56" t="s">
        <v>1401</v>
      </c>
      <c r="N1643" s="55"/>
      <c r="O1643" s="59" t="str">
        <f t="shared" si="25"/>
        <v>KEEP</v>
      </c>
    </row>
    <row r="1644" spans="1:15" x14ac:dyDescent="0.25">
      <c r="A1644" s="53">
        <v>42520.325636574074</v>
      </c>
      <c r="B1644" s="54" t="s">
        <v>1478</v>
      </c>
      <c r="C1644" s="54" t="s">
        <v>2712</v>
      </c>
      <c r="D1644" s="54" t="s">
        <v>1390</v>
      </c>
      <c r="E1644" s="54" t="s">
        <v>1405</v>
      </c>
      <c r="F1644" s="54">
        <v>150</v>
      </c>
      <c r="G1644" s="54">
        <v>343</v>
      </c>
      <c r="H1644" s="54">
        <v>229124</v>
      </c>
      <c r="I1644" s="54" t="s">
        <v>1392</v>
      </c>
      <c r="J1644" s="54">
        <v>230436</v>
      </c>
      <c r="K1644" s="55" t="s">
        <v>1400</v>
      </c>
      <c r="L1644" s="55" t="str">
        <f>VLOOKUP(C1644,'[9]Trips&amp;Operators'!$C$1:$E$9999,3,FALSE)</f>
        <v>MALAVE</v>
      </c>
      <c r="M1644" s="56" t="s">
        <v>1401</v>
      </c>
      <c r="N1644" s="55"/>
      <c r="O1644" s="59" t="str">
        <f t="shared" si="25"/>
        <v>KEEP</v>
      </c>
    </row>
    <row r="1645" spans="1:15" x14ac:dyDescent="0.25">
      <c r="A1645" s="53">
        <v>42520.405034722222</v>
      </c>
      <c r="B1645" s="54" t="s">
        <v>1537</v>
      </c>
      <c r="C1645" s="54" t="s">
        <v>2713</v>
      </c>
      <c r="D1645" s="54" t="s">
        <v>1390</v>
      </c>
      <c r="E1645" s="54" t="s">
        <v>1405</v>
      </c>
      <c r="F1645" s="54">
        <v>200</v>
      </c>
      <c r="G1645" s="54">
        <v>233</v>
      </c>
      <c r="H1645" s="54">
        <v>31038</v>
      </c>
      <c r="I1645" s="54" t="s">
        <v>1392</v>
      </c>
      <c r="J1645" s="54">
        <v>30562</v>
      </c>
      <c r="K1645" s="55" t="s">
        <v>1393</v>
      </c>
      <c r="L1645" s="55" t="str">
        <f>VLOOKUP(C1645,'[9]Trips&amp;Operators'!$C$1:$E$9999,3,FALSE)</f>
        <v>SPECTOR</v>
      </c>
      <c r="M1645" s="56" t="s">
        <v>1401</v>
      </c>
      <c r="N1645" s="55"/>
      <c r="O1645" s="59" t="str">
        <f t="shared" si="25"/>
        <v>KEEP</v>
      </c>
    </row>
    <row r="1646" spans="1:15" x14ac:dyDescent="0.25">
      <c r="A1646" s="53">
        <v>42520.358368055553</v>
      </c>
      <c r="B1646" s="54" t="s">
        <v>1785</v>
      </c>
      <c r="C1646" s="54" t="s">
        <v>2714</v>
      </c>
      <c r="D1646" s="54" t="s">
        <v>1390</v>
      </c>
      <c r="E1646" s="54" t="s">
        <v>1405</v>
      </c>
      <c r="F1646" s="54">
        <v>300</v>
      </c>
      <c r="G1646" s="54">
        <v>268</v>
      </c>
      <c r="H1646" s="54">
        <v>19820</v>
      </c>
      <c r="I1646" s="54" t="s">
        <v>1392</v>
      </c>
      <c r="J1646" s="54">
        <v>20338</v>
      </c>
      <c r="K1646" s="55" t="s">
        <v>1400</v>
      </c>
      <c r="L1646" s="55" t="str">
        <f>VLOOKUP(C1646,'[9]Trips&amp;Operators'!$C$1:$E$9999,3,FALSE)</f>
        <v>SANTIZO</v>
      </c>
      <c r="M1646" s="56" t="s">
        <v>1401</v>
      </c>
      <c r="N1646" s="55"/>
      <c r="O1646" s="59" t="str">
        <f t="shared" si="25"/>
        <v>KEEP</v>
      </c>
    </row>
    <row r="1647" spans="1:15" x14ac:dyDescent="0.25">
      <c r="A1647" s="53">
        <v>42520.394803240742</v>
      </c>
      <c r="B1647" s="54" t="s">
        <v>1425</v>
      </c>
      <c r="C1647" s="54" t="s">
        <v>2715</v>
      </c>
      <c r="D1647" s="54" t="s">
        <v>1390</v>
      </c>
      <c r="E1647" s="54" t="s">
        <v>1405</v>
      </c>
      <c r="F1647" s="54">
        <v>150</v>
      </c>
      <c r="G1647" s="54">
        <v>176</v>
      </c>
      <c r="H1647" s="54">
        <v>229255</v>
      </c>
      <c r="I1647" s="54" t="s">
        <v>1392</v>
      </c>
      <c r="J1647" s="54">
        <v>229055</v>
      </c>
      <c r="K1647" s="55" t="s">
        <v>1393</v>
      </c>
      <c r="L1647" s="55" t="str">
        <f>VLOOKUP(C1647,'[9]Trips&amp;Operators'!$C$1:$E$9999,3,FALSE)</f>
        <v>SANTIZO</v>
      </c>
      <c r="M1647" s="56" t="s">
        <v>1401</v>
      </c>
      <c r="N1647" s="55"/>
      <c r="O1647" s="59" t="str">
        <f t="shared" si="25"/>
        <v>KEEP</v>
      </c>
    </row>
    <row r="1648" spans="1:15" x14ac:dyDescent="0.25">
      <c r="A1648" s="53">
        <v>42520.365532407406</v>
      </c>
      <c r="B1648" s="54" t="s">
        <v>1541</v>
      </c>
      <c r="C1648" s="54" t="s">
        <v>2716</v>
      </c>
      <c r="D1648" s="54" t="s">
        <v>1407</v>
      </c>
      <c r="E1648" s="54" t="s">
        <v>1405</v>
      </c>
      <c r="F1648" s="54">
        <v>150</v>
      </c>
      <c r="G1648" s="54">
        <v>200</v>
      </c>
      <c r="H1648" s="54">
        <v>2411</v>
      </c>
      <c r="I1648" s="54" t="s">
        <v>1392</v>
      </c>
      <c r="J1648" s="54">
        <v>0</v>
      </c>
      <c r="K1648" s="55" t="s">
        <v>1400</v>
      </c>
      <c r="L1648" s="55" t="str">
        <f>VLOOKUP(C1648,'[9]Trips&amp;Operators'!$C$1:$E$9999,3,FALSE)</f>
        <v>LEVIN</v>
      </c>
      <c r="M1648" s="56" t="s">
        <v>1401</v>
      </c>
      <c r="N1648" s="55"/>
      <c r="O1648" s="59" t="str">
        <f t="shared" si="25"/>
        <v>KEEP</v>
      </c>
    </row>
    <row r="1649" spans="1:15" x14ac:dyDescent="0.25">
      <c r="A1649" s="53">
        <v>42520.576944444445</v>
      </c>
      <c r="B1649" s="54" t="s">
        <v>1396</v>
      </c>
      <c r="C1649" s="54" t="s">
        <v>2717</v>
      </c>
      <c r="D1649" s="54" t="s">
        <v>1390</v>
      </c>
      <c r="E1649" s="54" t="s">
        <v>1405</v>
      </c>
      <c r="F1649" s="54">
        <v>150</v>
      </c>
      <c r="G1649" s="54">
        <v>159</v>
      </c>
      <c r="H1649" s="54">
        <v>229960</v>
      </c>
      <c r="I1649" s="54" t="s">
        <v>1392</v>
      </c>
      <c r="J1649" s="54">
        <v>230436</v>
      </c>
      <c r="K1649" s="55" t="s">
        <v>1400</v>
      </c>
      <c r="L1649" s="55" t="str">
        <f>VLOOKUP(C1649,'[9]Trips&amp;Operators'!$C$1:$E$9999,3,FALSE)</f>
        <v>COCA</v>
      </c>
      <c r="M1649" s="56" t="s">
        <v>1401</v>
      </c>
      <c r="N1649" s="55"/>
      <c r="O1649" s="59" t="str">
        <f t="shared" si="25"/>
        <v>KEEP</v>
      </c>
    </row>
    <row r="1650" spans="1:15" x14ac:dyDescent="0.25">
      <c r="A1650" s="53">
        <v>42520.614340277774</v>
      </c>
      <c r="B1650" s="54" t="s">
        <v>1476</v>
      </c>
      <c r="C1650" s="54" t="s">
        <v>2718</v>
      </c>
      <c r="D1650" s="54" t="s">
        <v>1390</v>
      </c>
      <c r="E1650" s="54" t="s">
        <v>1405</v>
      </c>
      <c r="F1650" s="54">
        <v>450</v>
      </c>
      <c r="G1650" s="54">
        <v>441</v>
      </c>
      <c r="H1650" s="54">
        <v>17546</v>
      </c>
      <c r="I1650" s="54" t="s">
        <v>1392</v>
      </c>
      <c r="J1650" s="54">
        <v>15167</v>
      </c>
      <c r="K1650" s="55" t="s">
        <v>1393</v>
      </c>
      <c r="L1650" s="55" t="str">
        <f>VLOOKUP(C1650,'[9]Trips&amp;Operators'!$C$1:$E$9999,3,FALSE)</f>
        <v>BONDS</v>
      </c>
      <c r="M1650" s="56" t="s">
        <v>1401</v>
      </c>
      <c r="N1650" s="55"/>
      <c r="O1650" s="59" t="str">
        <f t="shared" si="25"/>
        <v>KEEP</v>
      </c>
    </row>
    <row r="1651" spans="1:15" x14ac:dyDescent="0.25">
      <c r="A1651" s="53">
        <v>42520.589421296296</v>
      </c>
      <c r="B1651" s="54" t="s">
        <v>1546</v>
      </c>
      <c r="C1651" s="54" t="s">
        <v>2719</v>
      </c>
      <c r="D1651" s="54" t="s">
        <v>1390</v>
      </c>
      <c r="E1651" s="54" t="s">
        <v>1405</v>
      </c>
      <c r="F1651" s="54">
        <v>150</v>
      </c>
      <c r="G1651" s="54">
        <v>346</v>
      </c>
      <c r="H1651" s="54">
        <v>228909</v>
      </c>
      <c r="I1651" s="54" t="s">
        <v>1392</v>
      </c>
      <c r="J1651" s="54">
        <v>230436</v>
      </c>
      <c r="K1651" s="55" t="s">
        <v>1400</v>
      </c>
      <c r="L1651" s="55" t="str">
        <f>VLOOKUP(C1651,'[9]Trips&amp;Operators'!$C$1:$E$9999,3,FALSE)</f>
        <v>LOCKLEAR</v>
      </c>
      <c r="M1651" s="56" t="s">
        <v>1401</v>
      </c>
      <c r="N1651" s="55"/>
      <c r="O1651" s="59" t="str">
        <f t="shared" si="25"/>
        <v>KEEP</v>
      </c>
    </row>
    <row r="1652" spans="1:15" x14ac:dyDescent="0.25">
      <c r="A1652" s="53">
        <v>42520.634074074071</v>
      </c>
      <c r="B1652" s="54" t="s">
        <v>1483</v>
      </c>
      <c r="C1652" s="54" t="s">
        <v>2720</v>
      </c>
      <c r="D1652" s="54" t="s">
        <v>1407</v>
      </c>
      <c r="E1652" s="54" t="s">
        <v>1405</v>
      </c>
      <c r="F1652" s="54">
        <v>150</v>
      </c>
      <c r="G1652" s="54">
        <v>200</v>
      </c>
      <c r="H1652" s="54">
        <v>228740</v>
      </c>
      <c r="I1652" s="54" t="s">
        <v>1392</v>
      </c>
      <c r="J1652" s="54">
        <v>229055</v>
      </c>
      <c r="K1652" s="55" t="s">
        <v>1393</v>
      </c>
      <c r="L1652" s="55" t="str">
        <f>VLOOKUP(C1652,'[9]Trips&amp;Operators'!$C$1:$E$9999,3,FALSE)</f>
        <v>STRICKLAND</v>
      </c>
      <c r="M1652" s="56" t="s">
        <v>1401</v>
      </c>
      <c r="N1652" s="55"/>
      <c r="O1652" s="59" t="str">
        <f t="shared" si="25"/>
        <v>KEEP</v>
      </c>
    </row>
    <row r="1653" spans="1:15" x14ac:dyDescent="0.25">
      <c r="A1653" s="53">
        <v>42520.635266203702</v>
      </c>
      <c r="B1653" s="54" t="s">
        <v>1483</v>
      </c>
      <c r="C1653" s="54" t="s">
        <v>2720</v>
      </c>
      <c r="D1653" s="54" t="s">
        <v>1407</v>
      </c>
      <c r="E1653" s="54" t="s">
        <v>1405</v>
      </c>
      <c r="F1653" s="54">
        <v>350</v>
      </c>
      <c r="G1653" s="54">
        <v>403</v>
      </c>
      <c r="H1653" s="54">
        <v>224700</v>
      </c>
      <c r="I1653" s="54" t="s">
        <v>1392</v>
      </c>
      <c r="J1653" s="54">
        <v>228668</v>
      </c>
      <c r="K1653" s="55" t="s">
        <v>1393</v>
      </c>
      <c r="L1653" s="55" t="str">
        <f>VLOOKUP(C1653,'[9]Trips&amp;Operators'!$C$1:$E$9999,3,FALSE)</f>
        <v>STRICKLAND</v>
      </c>
      <c r="M1653" s="56" t="s">
        <v>1401</v>
      </c>
      <c r="N1653" s="55"/>
      <c r="O1653" s="59" t="str">
        <f t="shared" si="25"/>
        <v>KEEP</v>
      </c>
    </row>
    <row r="1654" spans="1:15" x14ac:dyDescent="0.25">
      <c r="A1654" s="53">
        <v>42520.674699074072</v>
      </c>
      <c r="B1654" s="54" t="s">
        <v>1537</v>
      </c>
      <c r="C1654" s="54" t="s">
        <v>2721</v>
      </c>
      <c r="D1654" s="54" t="s">
        <v>1407</v>
      </c>
      <c r="E1654" s="54" t="s">
        <v>1405</v>
      </c>
      <c r="F1654" s="54">
        <v>150</v>
      </c>
      <c r="G1654" s="54">
        <v>203</v>
      </c>
      <c r="H1654" s="54">
        <v>232285</v>
      </c>
      <c r="I1654" s="54" t="s">
        <v>1392</v>
      </c>
      <c r="J1654" s="54">
        <v>233492</v>
      </c>
      <c r="K1654" s="55" t="s">
        <v>1393</v>
      </c>
      <c r="L1654" s="55" t="str">
        <f>VLOOKUP(C1654,'[9]Trips&amp;Operators'!$C$1:$E$9999,3,FALSE)</f>
        <v>LOCKLEAR</v>
      </c>
      <c r="M1654" s="56" t="s">
        <v>1401</v>
      </c>
      <c r="N1654" s="55"/>
      <c r="O1654" s="59" t="str">
        <f t="shared" si="25"/>
        <v>KEEP</v>
      </c>
    </row>
    <row r="1655" spans="1:15" x14ac:dyDescent="0.25">
      <c r="A1655" s="53">
        <v>42520.675254629627</v>
      </c>
      <c r="B1655" s="54" t="s">
        <v>1537</v>
      </c>
      <c r="C1655" s="54" t="s">
        <v>2721</v>
      </c>
      <c r="D1655" s="54" t="s">
        <v>1390</v>
      </c>
      <c r="E1655" s="54" t="s">
        <v>1405</v>
      </c>
      <c r="F1655" s="54">
        <v>150</v>
      </c>
      <c r="G1655" s="54">
        <v>124</v>
      </c>
      <c r="H1655" s="54">
        <v>231942</v>
      </c>
      <c r="I1655" s="54" t="s">
        <v>1392</v>
      </c>
      <c r="J1655" s="54">
        <v>229055</v>
      </c>
      <c r="K1655" s="55" t="s">
        <v>1393</v>
      </c>
      <c r="L1655" s="55" t="str">
        <f>VLOOKUP(C1655,'[9]Trips&amp;Operators'!$C$1:$E$9999,3,FALSE)</f>
        <v>LOCKLEAR</v>
      </c>
      <c r="M1655" s="56" t="s">
        <v>1401</v>
      </c>
      <c r="N1655" s="55"/>
      <c r="O1655" s="59" t="str">
        <f t="shared" si="25"/>
        <v>KEEP</v>
      </c>
    </row>
    <row r="1656" spans="1:15" x14ac:dyDescent="0.25">
      <c r="A1656" s="53">
        <v>42520.784560185188</v>
      </c>
      <c r="B1656" s="54" t="s">
        <v>1396</v>
      </c>
      <c r="C1656" s="54" t="s">
        <v>2722</v>
      </c>
      <c r="D1656" s="54" t="s">
        <v>1390</v>
      </c>
      <c r="E1656" s="54" t="s">
        <v>1405</v>
      </c>
      <c r="F1656" s="54">
        <v>150</v>
      </c>
      <c r="G1656" s="54">
        <v>160</v>
      </c>
      <c r="H1656" s="54">
        <v>229869</v>
      </c>
      <c r="I1656" s="54" t="s">
        <v>1392</v>
      </c>
      <c r="J1656" s="54">
        <v>230436</v>
      </c>
      <c r="K1656" s="55" t="s">
        <v>1400</v>
      </c>
      <c r="L1656" s="55" t="str">
        <f>VLOOKUP(C1656,'[9]Trips&amp;Operators'!$C$1:$E$9999,3,FALSE)</f>
        <v>NEWELL</v>
      </c>
      <c r="M1656" s="56" t="s">
        <v>1401</v>
      </c>
      <c r="N1656" s="55"/>
      <c r="O1656" s="59" t="str">
        <f t="shared" si="25"/>
        <v>KEEP</v>
      </c>
    </row>
    <row r="1657" spans="1:15" x14ac:dyDescent="0.25">
      <c r="A1657" s="53">
        <v>42520.47724537037</v>
      </c>
      <c r="B1657" s="54" t="s">
        <v>1396</v>
      </c>
      <c r="C1657" s="54" t="s">
        <v>421</v>
      </c>
      <c r="D1657" s="54" t="s">
        <v>1407</v>
      </c>
      <c r="E1657" s="54" t="s">
        <v>1422</v>
      </c>
      <c r="F1657" s="54">
        <v>200</v>
      </c>
      <c r="G1657" s="54">
        <v>251</v>
      </c>
      <c r="H1657" s="54">
        <v>20627</v>
      </c>
      <c r="I1657" s="54" t="s">
        <v>1423</v>
      </c>
      <c r="J1657" s="54">
        <v>10800</v>
      </c>
      <c r="K1657" s="55" t="s">
        <v>1400</v>
      </c>
      <c r="L1657" s="55" t="str">
        <f>VLOOKUP(C1657,'[9]Trips&amp;Operators'!$C$1:$E$9999,3,FALSE)</f>
        <v>COCA</v>
      </c>
      <c r="M1657" s="56" t="s">
        <v>1401</v>
      </c>
      <c r="N1657" s="55" t="s">
        <v>2723</v>
      </c>
      <c r="O1657" s="59" t="str">
        <f t="shared" si="25"/>
        <v>KEEP</v>
      </c>
    </row>
    <row r="1658" spans="1:15" x14ac:dyDescent="0.25">
      <c r="A1658" s="53">
        <v>42520.537280092591</v>
      </c>
      <c r="B1658" s="54" t="s">
        <v>1537</v>
      </c>
      <c r="C1658" s="54" t="s">
        <v>2724</v>
      </c>
      <c r="D1658" s="54" t="s">
        <v>1390</v>
      </c>
      <c r="E1658" s="54" t="s">
        <v>1422</v>
      </c>
      <c r="F1658" s="54">
        <v>0</v>
      </c>
      <c r="G1658" s="54">
        <v>439</v>
      </c>
      <c r="H1658" s="54">
        <v>131148</v>
      </c>
      <c r="I1658" s="54" t="s">
        <v>1423</v>
      </c>
      <c r="J1658" s="54">
        <v>127587</v>
      </c>
      <c r="K1658" s="55" t="s">
        <v>1393</v>
      </c>
      <c r="L1658" s="55" t="str">
        <f>VLOOKUP(C1658,'[9]Trips&amp;Operators'!$C$1:$E$9999,3,FALSE)</f>
        <v>LOCKLEAR</v>
      </c>
      <c r="M1658" s="56" t="s">
        <v>1401</v>
      </c>
      <c r="N1658" s="55" t="s">
        <v>2723</v>
      </c>
      <c r="O1658" s="59" t="str">
        <f t="shared" si="25"/>
        <v>KEEP</v>
      </c>
    </row>
    <row r="1659" spans="1:15" x14ac:dyDescent="0.25">
      <c r="A1659" s="53">
        <v>42520.581805555557</v>
      </c>
      <c r="B1659" s="54" t="s">
        <v>1389</v>
      </c>
      <c r="C1659" s="54" t="s">
        <v>2725</v>
      </c>
      <c r="D1659" s="54" t="s">
        <v>1390</v>
      </c>
      <c r="E1659" s="54" t="s">
        <v>1422</v>
      </c>
      <c r="F1659" s="54">
        <v>0</v>
      </c>
      <c r="G1659" s="54">
        <v>722</v>
      </c>
      <c r="H1659" s="54">
        <v>137856</v>
      </c>
      <c r="I1659" s="54" t="s">
        <v>1423</v>
      </c>
      <c r="J1659" s="54">
        <v>133166</v>
      </c>
      <c r="K1659" s="55" t="s">
        <v>1393</v>
      </c>
      <c r="L1659" s="55" t="str">
        <f>VLOOKUP(C1659,'[9]Trips&amp;Operators'!$C$1:$E$9999,3,FALSE)</f>
        <v>WEBSTER</v>
      </c>
      <c r="M1659" s="56" t="s">
        <v>1394</v>
      </c>
      <c r="N1659" s="55" t="s">
        <v>2726</v>
      </c>
      <c r="O1659" s="59" t="str">
        <f t="shared" si="25"/>
        <v>KEEP</v>
      </c>
    </row>
    <row r="1660" spans="1:15" x14ac:dyDescent="0.25">
      <c r="A1660" s="53">
        <v>42520.575277777774</v>
      </c>
      <c r="B1660" s="54" t="s">
        <v>1546</v>
      </c>
      <c r="C1660" s="54" t="s">
        <v>2719</v>
      </c>
      <c r="D1660" s="54" t="s">
        <v>1390</v>
      </c>
      <c r="E1660" s="54" t="s">
        <v>1422</v>
      </c>
      <c r="F1660" s="54">
        <v>0</v>
      </c>
      <c r="G1660" s="54">
        <v>448</v>
      </c>
      <c r="H1660" s="54">
        <v>105612</v>
      </c>
      <c r="I1660" s="54" t="s">
        <v>1423</v>
      </c>
      <c r="J1660" s="54">
        <v>107939</v>
      </c>
      <c r="K1660" s="55" t="s">
        <v>1400</v>
      </c>
      <c r="L1660" s="55" t="str">
        <f>VLOOKUP(C1660,'[9]Trips&amp;Operators'!$C$1:$E$9999,3,FALSE)</f>
        <v>LOCKLEAR</v>
      </c>
      <c r="M1660" s="56" t="s">
        <v>1401</v>
      </c>
      <c r="N1660" s="55" t="s">
        <v>2723</v>
      </c>
      <c r="O1660" s="59" t="str">
        <f t="shared" si="25"/>
        <v>KEEP</v>
      </c>
    </row>
    <row r="1661" spans="1:15" x14ac:dyDescent="0.25">
      <c r="A1661" s="53">
        <v>42520.614664351851</v>
      </c>
      <c r="B1661" s="54" t="s">
        <v>1478</v>
      </c>
      <c r="C1661" s="54" t="s">
        <v>2727</v>
      </c>
      <c r="D1661" s="54" t="s">
        <v>1407</v>
      </c>
      <c r="E1661" s="54" t="s">
        <v>1422</v>
      </c>
      <c r="F1661" s="54">
        <v>0</v>
      </c>
      <c r="G1661" s="54">
        <v>584</v>
      </c>
      <c r="H1661" s="54">
        <v>149766</v>
      </c>
      <c r="I1661" s="54" t="s">
        <v>1423</v>
      </c>
      <c r="J1661" s="54">
        <v>149694</v>
      </c>
      <c r="K1661" s="55" t="s">
        <v>1400</v>
      </c>
      <c r="L1661" s="55" t="str">
        <f>VLOOKUP(C1661,'[9]Trips&amp;Operators'!$C$1:$E$9999,3,FALSE)</f>
        <v>STRICKLAND</v>
      </c>
      <c r="M1661" s="56" t="s">
        <v>1394</v>
      </c>
      <c r="N1661" s="55" t="s">
        <v>2728</v>
      </c>
      <c r="O1661" s="59" t="str">
        <f t="shared" si="25"/>
        <v>KEEP</v>
      </c>
    </row>
    <row r="1662" spans="1:15" x14ac:dyDescent="0.25">
      <c r="A1662" s="53">
        <v>42520.700520833336</v>
      </c>
      <c r="B1662" s="54" t="s">
        <v>1403</v>
      </c>
      <c r="C1662" s="54" t="s">
        <v>2729</v>
      </c>
      <c r="D1662" s="54" t="s">
        <v>1390</v>
      </c>
      <c r="E1662" s="54" t="s">
        <v>1422</v>
      </c>
      <c r="F1662" s="54">
        <v>0</v>
      </c>
      <c r="G1662" s="54">
        <v>636</v>
      </c>
      <c r="H1662" s="54">
        <v>149391</v>
      </c>
      <c r="I1662" s="54" t="s">
        <v>1423</v>
      </c>
      <c r="J1662" s="54">
        <v>149694</v>
      </c>
      <c r="K1662" s="55" t="s">
        <v>1400</v>
      </c>
      <c r="L1662" s="55" t="str">
        <f>VLOOKUP(C1662,'[9]Trips&amp;Operators'!$C$1:$E$9999,3,FALSE)</f>
        <v>WEBSTER</v>
      </c>
      <c r="M1662" s="56" t="s">
        <v>1394</v>
      </c>
      <c r="N1662" s="55" t="s">
        <v>2728</v>
      </c>
      <c r="O1662" s="59" t="str">
        <f t="shared" si="25"/>
        <v>KEEP</v>
      </c>
    </row>
    <row r="1663" spans="1:15" x14ac:dyDescent="0.25">
      <c r="A1663" s="53">
        <v>42520.703321759262</v>
      </c>
      <c r="B1663" s="54" t="s">
        <v>1403</v>
      </c>
      <c r="C1663" s="54" t="s">
        <v>2729</v>
      </c>
      <c r="D1663" s="54" t="s">
        <v>1407</v>
      </c>
      <c r="E1663" s="54" t="s">
        <v>1422</v>
      </c>
      <c r="F1663" s="54">
        <v>200</v>
      </c>
      <c r="G1663" s="54">
        <v>261</v>
      </c>
      <c r="H1663" s="54">
        <v>155079</v>
      </c>
      <c r="I1663" s="54" t="s">
        <v>1423</v>
      </c>
      <c r="J1663" s="54">
        <v>149694</v>
      </c>
      <c r="K1663" s="55" t="s">
        <v>1400</v>
      </c>
      <c r="L1663" s="55" t="str">
        <f>VLOOKUP(C1663,'[9]Trips&amp;Operators'!$C$1:$E$9999,3,FALSE)</f>
        <v>WEBSTER</v>
      </c>
      <c r="M1663" s="56" t="s">
        <v>1394</v>
      </c>
      <c r="N1663" s="55" t="s">
        <v>2728</v>
      </c>
      <c r="O1663" s="59" t="str">
        <f t="shared" si="25"/>
        <v>KEEP</v>
      </c>
    </row>
    <row r="1664" spans="1:15" x14ac:dyDescent="0.25">
      <c r="A1664" s="53">
        <v>42520.870115740741</v>
      </c>
      <c r="B1664" s="54" t="s">
        <v>1480</v>
      </c>
      <c r="C1664" s="54" t="s">
        <v>432</v>
      </c>
      <c r="D1664" s="54" t="s">
        <v>1390</v>
      </c>
      <c r="E1664" s="54" t="s">
        <v>1422</v>
      </c>
      <c r="F1664" s="54">
        <v>0</v>
      </c>
      <c r="G1664" s="54">
        <v>554</v>
      </c>
      <c r="H1664" s="54">
        <v>124020</v>
      </c>
      <c r="I1664" s="54" t="s">
        <v>1423</v>
      </c>
      <c r="J1664" s="54">
        <v>126585</v>
      </c>
      <c r="K1664" s="55" t="s">
        <v>1400</v>
      </c>
      <c r="L1664" s="55" t="str">
        <f>VLOOKUP(C1664,'[9]Trips&amp;Operators'!$C$1:$E$9999,3,FALSE)</f>
        <v>BARTLETT</v>
      </c>
      <c r="M1664" s="56" t="s">
        <v>1394</v>
      </c>
      <c r="N1664" s="55" t="s">
        <v>2730</v>
      </c>
      <c r="O1664" s="59" t="str">
        <f t="shared" si="25"/>
        <v>KEEP</v>
      </c>
    </row>
    <row r="1665" spans="1:15" x14ac:dyDescent="0.25">
      <c r="A1665" s="53">
        <v>42520.876898148148</v>
      </c>
      <c r="B1665" s="54" t="s">
        <v>1480</v>
      </c>
      <c r="C1665" s="54" t="s">
        <v>432</v>
      </c>
      <c r="D1665" s="54" t="s">
        <v>1390</v>
      </c>
      <c r="E1665" s="54" t="s">
        <v>1422</v>
      </c>
      <c r="F1665" s="54">
        <v>0</v>
      </c>
      <c r="G1665" s="54">
        <v>83</v>
      </c>
      <c r="H1665" s="54">
        <v>132704</v>
      </c>
      <c r="I1665" s="54" t="s">
        <v>1423</v>
      </c>
      <c r="J1665" s="54">
        <v>133155</v>
      </c>
      <c r="K1665" s="55" t="s">
        <v>1400</v>
      </c>
      <c r="L1665" s="55" t="str">
        <f>VLOOKUP(C1665,'[9]Trips&amp;Operators'!$C$1:$E$9999,3,FALSE)</f>
        <v>BARTLETT</v>
      </c>
      <c r="M1665" s="56" t="s">
        <v>1394</v>
      </c>
      <c r="N1665" s="55" t="s">
        <v>2731</v>
      </c>
      <c r="O1665" s="59" t="str">
        <f t="shared" si="25"/>
        <v>KEEP</v>
      </c>
    </row>
    <row r="1666" spans="1:15" x14ac:dyDescent="0.25">
      <c r="A1666" s="53">
        <v>42520.87908564815</v>
      </c>
      <c r="B1666" s="54" t="s">
        <v>1480</v>
      </c>
      <c r="C1666" s="54" t="s">
        <v>432</v>
      </c>
      <c r="D1666" s="54" t="s">
        <v>1390</v>
      </c>
      <c r="E1666" s="54" t="s">
        <v>1422</v>
      </c>
      <c r="F1666" s="54">
        <v>0</v>
      </c>
      <c r="G1666" s="54">
        <v>88</v>
      </c>
      <c r="H1666" s="54">
        <v>138333</v>
      </c>
      <c r="I1666" s="54" t="s">
        <v>1423</v>
      </c>
      <c r="J1666" s="54">
        <v>138837</v>
      </c>
      <c r="K1666" s="55" t="s">
        <v>1400</v>
      </c>
      <c r="L1666" s="55" t="str">
        <f>VLOOKUP(C1666,'[9]Trips&amp;Operators'!$C$1:$E$9999,3,FALSE)</f>
        <v>BARTLETT</v>
      </c>
      <c r="M1666" s="56" t="s">
        <v>1394</v>
      </c>
      <c r="N1666" s="55" t="s">
        <v>2732</v>
      </c>
      <c r="O1666" s="59" t="str">
        <f t="shared" si="25"/>
        <v>KEEP</v>
      </c>
    </row>
    <row r="1667" spans="1:15" x14ac:dyDescent="0.25">
      <c r="A1667" s="53">
        <v>42520.226076388892</v>
      </c>
      <c r="B1667" s="54" t="s">
        <v>1498</v>
      </c>
      <c r="C1667" s="54" t="s">
        <v>2733</v>
      </c>
      <c r="D1667" s="54" t="s">
        <v>1390</v>
      </c>
      <c r="E1667" s="54" t="s">
        <v>1438</v>
      </c>
      <c r="F1667" s="54">
        <v>0</v>
      </c>
      <c r="G1667" s="54">
        <v>6</v>
      </c>
      <c r="H1667" s="54">
        <v>130</v>
      </c>
      <c r="I1667" s="54" t="s">
        <v>1439</v>
      </c>
      <c r="J1667" s="54">
        <v>1</v>
      </c>
      <c r="K1667" s="55" t="s">
        <v>1393</v>
      </c>
      <c r="L1667" s="55" t="str">
        <f>VLOOKUP(C1667,'[9]Trips&amp;Operators'!$C$1:$E$9999,3,FALSE)</f>
        <v>NELSON</v>
      </c>
      <c r="M1667" s="56" t="s">
        <v>1401</v>
      </c>
      <c r="N1667" s="55"/>
      <c r="O1667" s="59" t="str">
        <f t="shared" ref="O1667:O1730" si="26">IF(AND(E1667="TRACK WARRANT AUTHORITY",G1667&lt;10),"OMIT","KEEP")</f>
        <v>OMIT</v>
      </c>
    </row>
    <row r="1668" spans="1:15" x14ac:dyDescent="0.25">
      <c r="A1668" s="53">
        <v>42520.243171296293</v>
      </c>
      <c r="B1668" s="54" t="s">
        <v>1389</v>
      </c>
      <c r="C1668" s="54" t="s">
        <v>2706</v>
      </c>
      <c r="D1668" s="54" t="s">
        <v>1390</v>
      </c>
      <c r="E1668" s="54" t="s">
        <v>1438</v>
      </c>
      <c r="F1668" s="54">
        <v>0</v>
      </c>
      <c r="G1668" s="54">
        <v>5</v>
      </c>
      <c r="H1668" s="54">
        <v>116</v>
      </c>
      <c r="I1668" s="54" t="s">
        <v>1439</v>
      </c>
      <c r="J1668" s="54">
        <v>1</v>
      </c>
      <c r="K1668" s="55" t="s">
        <v>1393</v>
      </c>
      <c r="L1668" s="55" t="str">
        <f>VLOOKUP(C1668,'[9]Trips&amp;Operators'!$C$1:$E$9999,3,FALSE)</f>
        <v>ROCHA</v>
      </c>
      <c r="M1668" s="56" t="s">
        <v>1401</v>
      </c>
      <c r="N1668" s="55"/>
      <c r="O1668" s="59" t="str">
        <f t="shared" si="26"/>
        <v>OMIT</v>
      </c>
    </row>
    <row r="1669" spans="1:15" x14ac:dyDescent="0.25">
      <c r="A1669" s="53">
        <v>42520.274872685186</v>
      </c>
      <c r="B1669" s="54" t="s">
        <v>1425</v>
      </c>
      <c r="C1669" s="54" t="s">
        <v>2734</v>
      </c>
      <c r="D1669" s="54" t="s">
        <v>1390</v>
      </c>
      <c r="E1669" s="54" t="s">
        <v>1438</v>
      </c>
      <c r="F1669" s="54">
        <v>0</v>
      </c>
      <c r="G1669" s="54">
        <v>8</v>
      </c>
      <c r="H1669" s="54">
        <v>123</v>
      </c>
      <c r="I1669" s="54" t="s">
        <v>1439</v>
      </c>
      <c r="J1669" s="54">
        <v>1</v>
      </c>
      <c r="K1669" s="55" t="s">
        <v>1393</v>
      </c>
      <c r="L1669" s="55" t="str">
        <f>VLOOKUP(C1669,'[9]Trips&amp;Operators'!$C$1:$E$9999,3,FALSE)</f>
        <v>SANTIZO</v>
      </c>
      <c r="M1669" s="56" t="s">
        <v>1401</v>
      </c>
      <c r="N1669" s="55"/>
      <c r="O1669" s="59" t="str">
        <f t="shared" si="26"/>
        <v>OMIT</v>
      </c>
    </row>
    <row r="1670" spans="1:15" x14ac:dyDescent="0.25">
      <c r="A1670" s="53">
        <v>42520.274421296293</v>
      </c>
      <c r="B1670" s="54" t="s">
        <v>1396</v>
      </c>
      <c r="C1670" s="54" t="s">
        <v>2735</v>
      </c>
      <c r="D1670" s="54" t="s">
        <v>1390</v>
      </c>
      <c r="E1670" s="54" t="s">
        <v>1438</v>
      </c>
      <c r="F1670" s="54">
        <v>0</v>
      </c>
      <c r="G1670" s="54">
        <v>3</v>
      </c>
      <c r="H1670" s="54">
        <v>233337</v>
      </c>
      <c r="I1670" s="54" t="s">
        <v>1439</v>
      </c>
      <c r="J1670" s="54">
        <v>233491</v>
      </c>
      <c r="K1670" s="55" t="s">
        <v>1400</v>
      </c>
      <c r="L1670" s="55" t="str">
        <f>VLOOKUP(C1670,'[9]Trips&amp;Operators'!$C$1:$E$9999,3,FALSE)</f>
        <v>ROCHA</v>
      </c>
      <c r="M1670" s="56" t="s">
        <v>1401</v>
      </c>
      <c r="N1670" s="55"/>
      <c r="O1670" s="59" t="str">
        <f t="shared" si="26"/>
        <v>OMIT</v>
      </c>
    </row>
    <row r="1671" spans="1:15" x14ac:dyDescent="0.25">
      <c r="A1671" s="53">
        <v>42520.335138888891</v>
      </c>
      <c r="B1671" s="54" t="s">
        <v>1537</v>
      </c>
      <c r="C1671" s="54" t="s">
        <v>2736</v>
      </c>
      <c r="D1671" s="54" t="s">
        <v>1390</v>
      </c>
      <c r="E1671" s="54" t="s">
        <v>1438</v>
      </c>
      <c r="F1671" s="54">
        <v>0</v>
      </c>
      <c r="G1671" s="54">
        <v>91</v>
      </c>
      <c r="H1671" s="54">
        <v>342</v>
      </c>
      <c r="I1671" s="54" t="s">
        <v>1439</v>
      </c>
      <c r="J1671" s="54">
        <v>1</v>
      </c>
      <c r="K1671" s="55" t="s">
        <v>1393</v>
      </c>
      <c r="L1671" s="55" t="str">
        <f>VLOOKUP(C1671,'[9]Trips&amp;Operators'!$C$1:$E$9999,3,FALSE)</f>
        <v>SPECTOR</v>
      </c>
      <c r="M1671" s="56" t="s">
        <v>1401</v>
      </c>
      <c r="N1671" s="55"/>
      <c r="O1671" s="59" t="str">
        <f t="shared" si="26"/>
        <v>KEEP</v>
      </c>
    </row>
    <row r="1672" spans="1:15" x14ac:dyDescent="0.25">
      <c r="A1672" s="53">
        <v>42520.366956018515</v>
      </c>
      <c r="B1672" s="54" t="s">
        <v>1483</v>
      </c>
      <c r="C1672" s="54" t="s">
        <v>2737</v>
      </c>
      <c r="D1672" s="54" t="s">
        <v>1390</v>
      </c>
      <c r="E1672" s="54" t="s">
        <v>1438</v>
      </c>
      <c r="F1672" s="54">
        <v>0</v>
      </c>
      <c r="G1672" s="54">
        <v>6</v>
      </c>
      <c r="H1672" s="54">
        <v>116</v>
      </c>
      <c r="I1672" s="54" t="s">
        <v>1439</v>
      </c>
      <c r="J1672" s="54">
        <v>1</v>
      </c>
      <c r="K1672" s="55" t="s">
        <v>1393</v>
      </c>
      <c r="L1672" s="55" t="str">
        <f>VLOOKUP(C1672,'[9]Trips&amp;Operators'!$C$1:$E$9999,3,FALSE)</f>
        <v>MALAVE</v>
      </c>
      <c r="M1672" s="56" t="s">
        <v>1401</v>
      </c>
      <c r="N1672" s="55"/>
      <c r="O1672" s="59" t="str">
        <f t="shared" si="26"/>
        <v>OMIT</v>
      </c>
    </row>
    <row r="1673" spans="1:15" x14ac:dyDescent="0.25">
      <c r="A1673" s="53">
        <v>42520.347777777781</v>
      </c>
      <c r="B1673" s="54" t="s">
        <v>1396</v>
      </c>
      <c r="C1673" s="54" t="s">
        <v>2738</v>
      </c>
      <c r="D1673" s="54" t="s">
        <v>1390</v>
      </c>
      <c r="E1673" s="54" t="s">
        <v>1438</v>
      </c>
      <c r="F1673" s="54">
        <v>0</v>
      </c>
      <c r="G1673" s="54">
        <v>4</v>
      </c>
      <c r="H1673" s="54">
        <v>233346</v>
      </c>
      <c r="I1673" s="54" t="s">
        <v>1439</v>
      </c>
      <c r="J1673" s="54">
        <v>233491</v>
      </c>
      <c r="K1673" s="55" t="s">
        <v>1400</v>
      </c>
      <c r="L1673" s="55" t="str">
        <f>VLOOKUP(C1673,'[9]Trips&amp;Operators'!$C$1:$E$9999,3,FALSE)</f>
        <v>ROCHA</v>
      </c>
      <c r="M1673" s="56" t="s">
        <v>1401</v>
      </c>
      <c r="N1673" s="55"/>
      <c r="O1673" s="59" t="str">
        <f t="shared" si="26"/>
        <v>OMIT</v>
      </c>
    </row>
    <row r="1674" spans="1:15" x14ac:dyDescent="0.25">
      <c r="A1674" s="53">
        <v>42520.379421296297</v>
      </c>
      <c r="B1674" s="54" t="s">
        <v>1785</v>
      </c>
      <c r="C1674" s="54" t="s">
        <v>2714</v>
      </c>
      <c r="D1674" s="54" t="s">
        <v>1390</v>
      </c>
      <c r="E1674" s="54" t="s">
        <v>1438</v>
      </c>
      <c r="F1674" s="54">
        <v>0</v>
      </c>
      <c r="G1674" s="54">
        <v>71</v>
      </c>
      <c r="H1674" s="54">
        <v>233257</v>
      </c>
      <c r="I1674" s="54" t="s">
        <v>1439</v>
      </c>
      <c r="J1674" s="54">
        <v>233491</v>
      </c>
      <c r="K1674" s="55" t="s">
        <v>1400</v>
      </c>
      <c r="L1674" s="55" t="str">
        <f>VLOOKUP(C1674,'[9]Trips&amp;Operators'!$C$1:$E$9999,3,FALSE)</f>
        <v>SANTIZO</v>
      </c>
      <c r="M1674" s="56" t="s">
        <v>1401</v>
      </c>
      <c r="N1674" s="55"/>
      <c r="O1674" s="59" t="str">
        <f t="shared" si="26"/>
        <v>KEEP</v>
      </c>
    </row>
    <row r="1675" spans="1:15" x14ac:dyDescent="0.25">
      <c r="A1675" s="53">
        <v>42520.402812499997</v>
      </c>
      <c r="B1675" s="54" t="s">
        <v>1478</v>
      </c>
      <c r="C1675" s="54" t="s">
        <v>2739</v>
      </c>
      <c r="D1675" s="54" t="s">
        <v>1390</v>
      </c>
      <c r="E1675" s="54" t="s">
        <v>1438</v>
      </c>
      <c r="F1675" s="54">
        <v>0</v>
      </c>
      <c r="G1675" s="54">
        <v>4</v>
      </c>
      <c r="H1675" s="54">
        <v>233330</v>
      </c>
      <c r="I1675" s="54" t="s">
        <v>1439</v>
      </c>
      <c r="J1675" s="54">
        <v>233491</v>
      </c>
      <c r="K1675" s="55" t="s">
        <v>1400</v>
      </c>
      <c r="L1675" s="55" t="str">
        <f>VLOOKUP(C1675,'[9]Trips&amp;Operators'!$C$1:$E$9999,3,FALSE)</f>
        <v>MALAVE</v>
      </c>
      <c r="M1675" s="56" t="s">
        <v>1401</v>
      </c>
      <c r="N1675" s="55"/>
      <c r="O1675" s="59" t="str">
        <f t="shared" si="26"/>
        <v>OMIT</v>
      </c>
    </row>
    <row r="1676" spans="1:15" x14ac:dyDescent="0.25">
      <c r="A1676" s="53">
        <v>42520.441284722219</v>
      </c>
      <c r="B1676" s="54" t="s">
        <v>1483</v>
      </c>
      <c r="C1676" s="54" t="s">
        <v>2740</v>
      </c>
      <c r="D1676" s="54" t="s">
        <v>1390</v>
      </c>
      <c r="E1676" s="54" t="s">
        <v>1438</v>
      </c>
      <c r="F1676" s="54">
        <v>0</v>
      </c>
      <c r="G1676" s="54">
        <v>8</v>
      </c>
      <c r="H1676" s="54">
        <v>123</v>
      </c>
      <c r="I1676" s="54" t="s">
        <v>1439</v>
      </c>
      <c r="J1676" s="54">
        <v>1</v>
      </c>
      <c r="K1676" s="55" t="s">
        <v>1393</v>
      </c>
      <c r="L1676" s="55" t="str">
        <f>VLOOKUP(C1676,'[9]Trips&amp;Operators'!$C$1:$E$9999,3,FALSE)</f>
        <v>MALAVE</v>
      </c>
      <c r="M1676" s="56" t="s">
        <v>1401</v>
      </c>
      <c r="N1676" s="55"/>
      <c r="O1676" s="59" t="str">
        <f t="shared" si="26"/>
        <v>OMIT</v>
      </c>
    </row>
    <row r="1677" spans="1:15" x14ac:dyDescent="0.25">
      <c r="A1677" s="53">
        <v>42520.461863425924</v>
      </c>
      <c r="B1677" s="54" t="s">
        <v>1453</v>
      </c>
      <c r="C1677" s="54" t="s">
        <v>2741</v>
      </c>
      <c r="D1677" s="54" t="s">
        <v>1390</v>
      </c>
      <c r="E1677" s="54" t="s">
        <v>1438</v>
      </c>
      <c r="F1677" s="54">
        <v>0</v>
      </c>
      <c r="G1677" s="54">
        <v>5</v>
      </c>
      <c r="H1677" s="54">
        <v>114</v>
      </c>
      <c r="I1677" s="54" t="s">
        <v>1439</v>
      </c>
      <c r="J1677" s="54">
        <v>1</v>
      </c>
      <c r="K1677" s="55" t="s">
        <v>1393</v>
      </c>
      <c r="L1677" s="55" t="str">
        <f>VLOOKUP(C1677,'[9]Trips&amp;Operators'!$C$1:$E$9999,3,FALSE)</f>
        <v>ROCHA</v>
      </c>
      <c r="M1677" s="56" t="s">
        <v>1401</v>
      </c>
      <c r="N1677" s="55"/>
      <c r="O1677" s="59" t="str">
        <f t="shared" si="26"/>
        <v>OMIT</v>
      </c>
    </row>
    <row r="1678" spans="1:15" x14ac:dyDescent="0.25">
      <c r="A1678" s="53">
        <v>42520.484456018516</v>
      </c>
      <c r="B1678" s="54" t="s">
        <v>1537</v>
      </c>
      <c r="C1678" s="54" t="s">
        <v>2742</v>
      </c>
      <c r="D1678" s="54" t="s">
        <v>1390</v>
      </c>
      <c r="E1678" s="54" t="s">
        <v>1438</v>
      </c>
      <c r="F1678" s="54">
        <v>0</v>
      </c>
      <c r="G1678" s="54">
        <v>71</v>
      </c>
      <c r="H1678" s="54">
        <v>260</v>
      </c>
      <c r="I1678" s="54" t="s">
        <v>1439</v>
      </c>
      <c r="J1678" s="54">
        <v>1</v>
      </c>
      <c r="K1678" s="55" t="s">
        <v>1393</v>
      </c>
      <c r="L1678" s="55" t="str">
        <f>VLOOKUP(C1678,'[9]Trips&amp;Operators'!$C$1:$E$9999,3,FALSE)</f>
        <v>SPECTOR</v>
      </c>
      <c r="M1678" s="56" t="s">
        <v>1401</v>
      </c>
      <c r="N1678" s="55"/>
      <c r="O1678" s="59" t="str">
        <f t="shared" si="26"/>
        <v>KEEP</v>
      </c>
    </row>
    <row r="1679" spans="1:15" x14ac:dyDescent="0.25">
      <c r="A1679" s="53">
        <v>42520.518009259256</v>
      </c>
      <c r="B1679" s="54" t="s">
        <v>1483</v>
      </c>
      <c r="C1679" s="54" t="s">
        <v>2707</v>
      </c>
      <c r="D1679" s="54" t="s">
        <v>1390</v>
      </c>
      <c r="E1679" s="54" t="s">
        <v>1438</v>
      </c>
      <c r="F1679" s="54">
        <v>0</v>
      </c>
      <c r="G1679" s="54">
        <v>55</v>
      </c>
      <c r="H1679" s="54">
        <v>174</v>
      </c>
      <c r="I1679" s="54" t="s">
        <v>1439</v>
      </c>
      <c r="J1679" s="54">
        <v>1</v>
      </c>
      <c r="K1679" s="55" t="s">
        <v>1393</v>
      </c>
      <c r="L1679" s="55" t="str">
        <f>VLOOKUP(C1679,'[9]Trips&amp;Operators'!$C$1:$E$9999,3,FALSE)</f>
        <v>STRICKLAND</v>
      </c>
      <c r="M1679" s="56" t="s">
        <v>1401</v>
      </c>
      <c r="N1679" s="55"/>
      <c r="O1679" s="59" t="str">
        <f t="shared" si="26"/>
        <v>KEEP</v>
      </c>
    </row>
    <row r="1680" spans="1:15" x14ac:dyDescent="0.25">
      <c r="A1680" s="53">
        <v>42520.484317129631</v>
      </c>
      <c r="B1680" s="54" t="s">
        <v>1500</v>
      </c>
      <c r="C1680" s="54" t="s">
        <v>2743</v>
      </c>
      <c r="D1680" s="54" t="s">
        <v>1390</v>
      </c>
      <c r="E1680" s="54" t="s">
        <v>1438</v>
      </c>
      <c r="F1680" s="54">
        <v>0</v>
      </c>
      <c r="G1680" s="54">
        <v>9</v>
      </c>
      <c r="H1680" s="54">
        <v>233309</v>
      </c>
      <c r="I1680" s="54" t="s">
        <v>1439</v>
      </c>
      <c r="J1680" s="54">
        <v>233491</v>
      </c>
      <c r="K1680" s="55" t="s">
        <v>1400</v>
      </c>
      <c r="L1680" s="55" t="str">
        <f>VLOOKUP(C1680,'[9]Trips&amp;Operators'!$C$1:$E$9999,3,FALSE)</f>
        <v>MALAVE</v>
      </c>
      <c r="M1680" s="56" t="s">
        <v>1401</v>
      </c>
      <c r="N1680" s="55"/>
      <c r="O1680" s="59" t="str">
        <f t="shared" si="26"/>
        <v>OMIT</v>
      </c>
    </row>
    <row r="1681" spans="1:15" x14ac:dyDescent="0.25">
      <c r="A1681" s="53">
        <v>42520.502164351848</v>
      </c>
      <c r="B1681" s="54" t="s">
        <v>1396</v>
      </c>
      <c r="C1681" s="54" t="s">
        <v>421</v>
      </c>
      <c r="D1681" s="54" t="s">
        <v>1390</v>
      </c>
      <c r="E1681" s="54" t="s">
        <v>1438</v>
      </c>
      <c r="F1681" s="54">
        <v>0</v>
      </c>
      <c r="G1681" s="54">
        <v>6</v>
      </c>
      <c r="H1681" s="54">
        <v>233322</v>
      </c>
      <c r="I1681" s="54" t="s">
        <v>1439</v>
      </c>
      <c r="J1681" s="54">
        <v>233491</v>
      </c>
      <c r="K1681" s="55" t="s">
        <v>1400</v>
      </c>
      <c r="L1681" s="55" t="str">
        <f>VLOOKUP(C1681,'[9]Trips&amp;Operators'!$C$1:$E$9999,3,FALSE)</f>
        <v>COCA</v>
      </c>
      <c r="M1681" s="56" t="s">
        <v>1401</v>
      </c>
      <c r="N1681" s="55"/>
      <c r="O1681" s="59" t="str">
        <f t="shared" si="26"/>
        <v>OMIT</v>
      </c>
    </row>
    <row r="1682" spans="1:15" x14ac:dyDescent="0.25">
      <c r="A1682" s="53">
        <v>42520.569074074076</v>
      </c>
      <c r="B1682" s="54" t="s">
        <v>1425</v>
      </c>
      <c r="C1682" s="54" t="s">
        <v>2744</v>
      </c>
      <c r="D1682" s="54" t="s">
        <v>1390</v>
      </c>
      <c r="E1682" s="54" t="s">
        <v>1438</v>
      </c>
      <c r="F1682" s="54">
        <v>0</v>
      </c>
      <c r="G1682" s="54">
        <v>47</v>
      </c>
      <c r="H1682" s="54">
        <v>161</v>
      </c>
      <c r="I1682" s="54" t="s">
        <v>1439</v>
      </c>
      <c r="J1682" s="54">
        <v>1</v>
      </c>
      <c r="K1682" s="55" t="s">
        <v>1393</v>
      </c>
      <c r="L1682" s="55" t="str">
        <f>VLOOKUP(C1682,'[9]Trips&amp;Operators'!$C$1:$E$9999,3,FALSE)</f>
        <v>ACKERMAN</v>
      </c>
      <c r="M1682" s="56" t="s">
        <v>1401</v>
      </c>
      <c r="N1682" s="55"/>
      <c r="O1682" s="59" t="str">
        <f t="shared" si="26"/>
        <v>KEEP</v>
      </c>
    </row>
    <row r="1683" spans="1:15" x14ac:dyDescent="0.25">
      <c r="A1683" s="53">
        <v>42520.617511574077</v>
      </c>
      <c r="B1683" s="54" t="s">
        <v>1476</v>
      </c>
      <c r="C1683" s="54" t="s">
        <v>2718</v>
      </c>
      <c r="D1683" s="54" t="s">
        <v>1390</v>
      </c>
      <c r="E1683" s="54" t="s">
        <v>1438</v>
      </c>
      <c r="F1683" s="54">
        <v>0</v>
      </c>
      <c r="G1683" s="54">
        <v>39</v>
      </c>
      <c r="H1683" s="54">
        <v>127</v>
      </c>
      <c r="I1683" s="54" t="s">
        <v>1439</v>
      </c>
      <c r="J1683" s="54">
        <v>1</v>
      </c>
      <c r="K1683" s="55" t="s">
        <v>1393</v>
      </c>
      <c r="L1683" s="55" t="str">
        <f>VLOOKUP(C1683,'[9]Trips&amp;Operators'!$C$1:$E$9999,3,FALSE)</f>
        <v>BONDS</v>
      </c>
      <c r="M1683" s="56" t="s">
        <v>1401</v>
      </c>
      <c r="N1683" s="55"/>
      <c r="O1683" s="59" t="str">
        <f t="shared" si="26"/>
        <v>KEEP</v>
      </c>
    </row>
    <row r="1684" spans="1:15" x14ac:dyDescent="0.25">
      <c r="A1684" s="53">
        <v>42520.590937499997</v>
      </c>
      <c r="B1684" s="54" t="s">
        <v>1546</v>
      </c>
      <c r="C1684" s="54" t="s">
        <v>2719</v>
      </c>
      <c r="D1684" s="54" t="s">
        <v>1390</v>
      </c>
      <c r="E1684" s="54" t="s">
        <v>1438</v>
      </c>
      <c r="F1684" s="54">
        <v>0</v>
      </c>
      <c r="G1684" s="54">
        <v>56</v>
      </c>
      <c r="H1684" s="54">
        <v>233314</v>
      </c>
      <c r="I1684" s="54" t="s">
        <v>1439</v>
      </c>
      <c r="J1684" s="54">
        <v>233491</v>
      </c>
      <c r="K1684" s="55" t="s">
        <v>1400</v>
      </c>
      <c r="L1684" s="55" t="str">
        <f>VLOOKUP(C1684,'[9]Trips&amp;Operators'!$C$1:$E$9999,3,FALSE)</f>
        <v>LOCKLEAR</v>
      </c>
      <c r="M1684" s="56" t="s">
        <v>1401</v>
      </c>
      <c r="N1684" s="55"/>
      <c r="O1684" s="59" t="str">
        <f t="shared" si="26"/>
        <v>KEEP</v>
      </c>
    </row>
    <row r="1685" spans="1:15" x14ac:dyDescent="0.25">
      <c r="A1685" s="53">
        <v>42520.627511574072</v>
      </c>
      <c r="B1685" s="54" t="s">
        <v>1537</v>
      </c>
      <c r="C1685" s="54" t="s">
        <v>2745</v>
      </c>
      <c r="D1685" s="54" t="s">
        <v>1390</v>
      </c>
      <c r="E1685" s="54" t="s">
        <v>1438</v>
      </c>
      <c r="F1685" s="54">
        <v>0</v>
      </c>
      <c r="G1685" s="54">
        <v>69</v>
      </c>
      <c r="H1685" s="54">
        <v>263</v>
      </c>
      <c r="I1685" s="54" t="s">
        <v>1439</v>
      </c>
      <c r="J1685" s="54">
        <v>1</v>
      </c>
      <c r="K1685" s="55" t="s">
        <v>1393</v>
      </c>
      <c r="L1685" s="55" t="str">
        <f>VLOOKUP(C1685,'[9]Trips&amp;Operators'!$C$1:$E$9999,3,FALSE)</f>
        <v>LOCKLEAR</v>
      </c>
      <c r="M1685" s="56" t="s">
        <v>1401</v>
      </c>
      <c r="N1685" s="55"/>
      <c r="O1685" s="59" t="str">
        <f t="shared" si="26"/>
        <v>KEEP</v>
      </c>
    </row>
    <row r="1686" spans="1:15" x14ac:dyDescent="0.25">
      <c r="A1686" s="53">
        <v>42520.622916666667</v>
      </c>
      <c r="B1686" s="54" t="s">
        <v>1478</v>
      </c>
      <c r="C1686" s="54" t="s">
        <v>2727</v>
      </c>
      <c r="D1686" s="54" t="s">
        <v>1390</v>
      </c>
      <c r="E1686" s="54" t="s">
        <v>1438</v>
      </c>
      <c r="F1686" s="54">
        <v>0</v>
      </c>
      <c r="G1686" s="54">
        <v>8</v>
      </c>
      <c r="H1686" s="54">
        <v>233334</v>
      </c>
      <c r="I1686" s="54" t="s">
        <v>1439</v>
      </c>
      <c r="J1686" s="54">
        <v>233491</v>
      </c>
      <c r="K1686" s="55" t="s">
        <v>1400</v>
      </c>
      <c r="L1686" s="55" t="str">
        <f>VLOOKUP(C1686,'[9]Trips&amp;Operators'!$C$1:$E$9999,3,FALSE)</f>
        <v>STRICKLAND</v>
      </c>
      <c r="M1686" s="56" t="s">
        <v>1401</v>
      </c>
      <c r="N1686" s="55"/>
      <c r="O1686" s="59" t="str">
        <f t="shared" si="26"/>
        <v>OMIT</v>
      </c>
    </row>
    <row r="1687" spans="1:15" x14ac:dyDescent="0.25">
      <c r="A1687" s="53">
        <v>42520.674143518518</v>
      </c>
      <c r="B1687" s="54" t="s">
        <v>1389</v>
      </c>
      <c r="C1687" s="54" t="s">
        <v>2746</v>
      </c>
      <c r="D1687" s="54" t="s">
        <v>1390</v>
      </c>
      <c r="E1687" s="54" t="s">
        <v>1438</v>
      </c>
      <c r="F1687" s="54">
        <v>0</v>
      </c>
      <c r="G1687" s="54">
        <v>3</v>
      </c>
      <c r="H1687" s="54">
        <v>130</v>
      </c>
      <c r="I1687" s="54" t="s">
        <v>1439</v>
      </c>
      <c r="J1687" s="54">
        <v>1</v>
      </c>
      <c r="K1687" s="55" t="s">
        <v>1393</v>
      </c>
      <c r="L1687" s="55" t="str">
        <f>VLOOKUP(C1687,'[9]Trips&amp;Operators'!$C$1:$E$9999,3,FALSE)</f>
        <v>WEBSTER</v>
      </c>
      <c r="M1687" s="56" t="s">
        <v>1401</v>
      </c>
      <c r="N1687" s="55"/>
      <c r="O1687" s="59" t="str">
        <f t="shared" si="26"/>
        <v>OMIT</v>
      </c>
    </row>
    <row r="1688" spans="1:15" x14ac:dyDescent="0.25">
      <c r="A1688" s="53">
        <v>42520.65997685185</v>
      </c>
      <c r="B1688" s="54" t="s">
        <v>1546</v>
      </c>
      <c r="C1688" s="54" t="s">
        <v>2747</v>
      </c>
      <c r="D1688" s="54" t="s">
        <v>1390</v>
      </c>
      <c r="E1688" s="54" t="s">
        <v>1438</v>
      </c>
      <c r="F1688" s="54">
        <v>0</v>
      </c>
      <c r="G1688" s="54">
        <v>77</v>
      </c>
      <c r="H1688" s="54">
        <v>233182</v>
      </c>
      <c r="I1688" s="54" t="s">
        <v>1439</v>
      </c>
      <c r="J1688" s="54">
        <v>233491</v>
      </c>
      <c r="K1688" s="55" t="s">
        <v>1400</v>
      </c>
      <c r="L1688" s="55" t="str">
        <f>VLOOKUP(C1688,'[9]Trips&amp;Operators'!$C$1:$E$9999,3,FALSE)</f>
        <v>LOCKLEAR</v>
      </c>
      <c r="M1688" s="56" t="s">
        <v>1401</v>
      </c>
      <c r="N1688" s="55"/>
      <c r="O1688" s="59" t="str">
        <f t="shared" si="26"/>
        <v>KEEP</v>
      </c>
    </row>
    <row r="1689" spans="1:15" x14ac:dyDescent="0.25">
      <c r="A1689" s="53">
        <v>42520.699872685182</v>
      </c>
      <c r="B1689" s="54" t="s">
        <v>1478</v>
      </c>
      <c r="C1689" s="54" t="s">
        <v>2748</v>
      </c>
      <c r="D1689" s="54" t="s">
        <v>1390</v>
      </c>
      <c r="E1689" s="54" t="s">
        <v>1438</v>
      </c>
      <c r="F1689" s="54">
        <v>0</v>
      </c>
      <c r="G1689" s="54">
        <v>7</v>
      </c>
      <c r="H1689" s="54">
        <v>233336</v>
      </c>
      <c r="I1689" s="54" t="s">
        <v>1439</v>
      </c>
      <c r="J1689" s="54">
        <v>233491</v>
      </c>
      <c r="K1689" s="55" t="s">
        <v>1400</v>
      </c>
      <c r="L1689" s="55" t="str">
        <f>VLOOKUP(C1689,'[9]Trips&amp;Operators'!$C$1:$E$9999,3,FALSE)</f>
        <v>STRICKLAND</v>
      </c>
      <c r="M1689" s="56" t="s">
        <v>1401</v>
      </c>
      <c r="N1689" s="55"/>
      <c r="O1689" s="59" t="str">
        <f t="shared" si="26"/>
        <v>OMIT</v>
      </c>
    </row>
    <row r="1690" spans="1:15" x14ac:dyDescent="0.25">
      <c r="A1690" s="53">
        <v>42520.719895833332</v>
      </c>
      <c r="B1690" s="54" t="s">
        <v>1396</v>
      </c>
      <c r="C1690" s="54" t="s">
        <v>2749</v>
      </c>
      <c r="D1690" s="54" t="s">
        <v>1390</v>
      </c>
      <c r="E1690" s="54" t="s">
        <v>1438</v>
      </c>
      <c r="F1690" s="54">
        <v>0</v>
      </c>
      <c r="G1690" s="54">
        <v>7</v>
      </c>
      <c r="H1690" s="54">
        <v>233334</v>
      </c>
      <c r="I1690" s="54" t="s">
        <v>1439</v>
      </c>
      <c r="J1690" s="54">
        <v>233491</v>
      </c>
      <c r="K1690" s="55" t="s">
        <v>1400</v>
      </c>
      <c r="L1690" s="55" t="str">
        <f>VLOOKUP(C1690,'[9]Trips&amp;Operators'!$C$1:$E$9999,3,FALSE)</f>
        <v>COCA</v>
      </c>
      <c r="M1690" s="56" t="s">
        <v>1401</v>
      </c>
      <c r="N1690" s="55"/>
      <c r="O1690" s="59" t="str">
        <f t="shared" si="26"/>
        <v>OMIT</v>
      </c>
    </row>
    <row r="1691" spans="1:15" x14ac:dyDescent="0.25">
      <c r="A1691" s="53">
        <v>42520.785509259258</v>
      </c>
      <c r="B1691" s="54" t="s">
        <v>1537</v>
      </c>
      <c r="C1691" s="54" t="s">
        <v>2750</v>
      </c>
      <c r="D1691" s="54" t="s">
        <v>1390</v>
      </c>
      <c r="E1691" s="54" t="s">
        <v>1438</v>
      </c>
      <c r="F1691" s="54">
        <v>0</v>
      </c>
      <c r="G1691" s="54">
        <v>5</v>
      </c>
      <c r="H1691" s="54">
        <v>129</v>
      </c>
      <c r="I1691" s="54" t="s">
        <v>1439</v>
      </c>
      <c r="J1691" s="54">
        <v>1</v>
      </c>
      <c r="K1691" s="55" t="s">
        <v>1393</v>
      </c>
      <c r="L1691" s="55" t="str">
        <f>VLOOKUP(C1691,'[9]Trips&amp;Operators'!$C$1:$E$9999,3,FALSE)</f>
        <v>CHANDLER</v>
      </c>
      <c r="M1691" s="56" t="s">
        <v>1401</v>
      </c>
      <c r="N1691" s="55"/>
      <c r="O1691" s="59" t="str">
        <f t="shared" si="26"/>
        <v>OMIT</v>
      </c>
    </row>
    <row r="1692" spans="1:15" x14ac:dyDescent="0.25">
      <c r="A1692" s="53">
        <v>42520.777812499997</v>
      </c>
      <c r="B1692" s="54" t="s">
        <v>1403</v>
      </c>
      <c r="C1692" s="54" t="s">
        <v>2751</v>
      </c>
      <c r="D1692" s="54" t="s">
        <v>1390</v>
      </c>
      <c r="E1692" s="54" t="s">
        <v>1438</v>
      </c>
      <c r="F1692" s="54">
        <v>0</v>
      </c>
      <c r="G1692" s="54">
        <v>8</v>
      </c>
      <c r="H1692" s="54">
        <v>233330</v>
      </c>
      <c r="I1692" s="54" t="s">
        <v>1439</v>
      </c>
      <c r="J1692" s="54">
        <v>233491</v>
      </c>
      <c r="K1692" s="55" t="s">
        <v>1400</v>
      </c>
      <c r="L1692" s="55" t="str">
        <f>VLOOKUP(C1692,'[9]Trips&amp;Operators'!$C$1:$E$9999,3,FALSE)</f>
        <v>WEBSTER</v>
      </c>
      <c r="M1692" s="56" t="s">
        <v>1401</v>
      </c>
      <c r="N1692" s="55"/>
      <c r="O1692" s="59" t="str">
        <f t="shared" si="26"/>
        <v>OMIT</v>
      </c>
    </row>
    <row r="1693" spans="1:15" x14ac:dyDescent="0.25">
      <c r="A1693" s="53">
        <v>42520.819351851853</v>
      </c>
      <c r="B1693" s="54" t="s">
        <v>1389</v>
      </c>
      <c r="C1693" s="54" t="s">
        <v>2752</v>
      </c>
      <c r="D1693" s="54" t="s">
        <v>1390</v>
      </c>
      <c r="E1693" s="54" t="s">
        <v>1438</v>
      </c>
      <c r="F1693" s="54">
        <v>0</v>
      </c>
      <c r="G1693" s="54">
        <v>8</v>
      </c>
      <c r="H1693" s="54">
        <v>118</v>
      </c>
      <c r="I1693" s="54" t="s">
        <v>1439</v>
      </c>
      <c r="J1693" s="54">
        <v>1</v>
      </c>
      <c r="K1693" s="55" t="s">
        <v>1393</v>
      </c>
      <c r="L1693" s="55" t="str">
        <f>VLOOKUP(C1693,'[9]Trips&amp;Operators'!$C$1:$E$9999,3,FALSE)</f>
        <v>WEBSTER</v>
      </c>
      <c r="M1693" s="56" t="s">
        <v>1401</v>
      </c>
      <c r="N1693" s="55"/>
      <c r="O1693" s="59" t="str">
        <f t="shared" si="26"/>
        <v>OMIT</v>
      </c>
    </row>
    <row r="1694" spans="1:15" x14ac:dyDescent="0.25">
      <c r="A1694" s="53">
        <v>42520.786168981482</v>
      </c>
      <c r="B1694" s="54" t="s">
        <v>1396</v>
      </c>
      <c r="C1694" s="54" t="s">
        <v>2722</v>
      </c>
      <c r="D1694" s="54" t="s">
        <v>1390</v>
      </c>
      <c r="E1694" s="54" t="s">
        <v>1438</v>
      </c>
      <c r="F1694" s="54">
        <v>0</v>
      </c>
      <c r="G1694" s="54">
        <v>7</v>
      </c>
      <c r="H1694" s="54">
        <v>233342</v>
      </c>
      <c r="I1694" s="54" t="s">
        <v>1439</v>
      </c>
      <c r="J1694" s="54">
        <v>233491</v>
      </c>
      <c r="K1694" s="55" t="s">
        <v>1400</v>
      </c>
      <c r="L1694" s="55" t="str">
        <f>VLOOKUP(C1694,'[9]Trips&amp;Operators'!$C$1:$E$9999,3,FALSE)</f>
        <v>NEWELL</v>
      </c>
      <c r="M1694" s="56" t="s">
        <v>1401</v>
      </c>
      <c r="N1694" s="55"/>
      <c r="O1694" s="59" t="str">
        <f t="shared" si="26"/>
        <v>OMIT</v>
      </c>
    </row>
    <row r="1695" spans="1:15" x14ac:dyDescent="0.25">
      <c r="A1695" s="53">
        <v>42520.82640046296</v>
      </c>
      <c r="B1695" s="54" t="s">
        <v>1453</v>
      </c>
      <c r="C1695" s="54" t="s">
        <v>2753</v>
      </c>
      <c r="D1695" s="54" t="s">
        <v>1390</v>
      </c>
      <c r="E1695" s="54" t="s">
        <v>1438</v>
      </c>
      <c r="F1695" s="54">
        <v>0</v>
      </c>
      <c r="G1695" s="54">
        <v>6</v>
      </c>
      <c r="H1695" s="54">
        <v>125</v>
      </c>
      <c r="I1695" s="54" t="s">
        <v>1439</v>
      </c>
      <c r="J1695" s="54">
        <v>1</v>
      </c>
      <c r="K1695" s="55" t="s">
        <v>1393</v>
      </c>
      <c r="L1695" s="55" t="str">
        <f>VLOOKUP(C1695,'[9]Trips&amp;Operators'!$C$1:$E$9999,3,FALSE)</f>
        <v>NEWELL</v>
      </c>
      <c r="M1695" s="56" t="s">
        <v>1401</v>
      </c>
      <c r="N1695" s="55"/>
      <c r="O1695" s="59" t="str">
        <f t="shared" si="26"/>
        <v>OMIT</v>
      </c>
    </row>
    <row r="1696" spans="1:15" x14ac:dyDescent="0.25">
      <c r="A1696" s="53">
        <v>42520.857997685183</v>
      </c>
      <c r="B1696" s="54" t="s">
        <v>1537</v>
      </c>
      <c r="C1696" s="54" t="s">
        <v>2754</v>
      </c>
      <c r="D1696" s="54" t="s">
        <v>1390</v>
      </c>
      <c r="E1696" s="54" t="s">
        <v>1438</v>
      </c>
      <c r="F1696" s="54">
        <v>0</v>
      </c>
      <c r="G1696" s="54">
        <v>56</v>
      </c>
      <c r="H1696" s="54">
        <v>174</v>
      </c>
      <c r="I1696" s="54" t="s">
        <v>1439</v>
      </c>
      <c r="J1696" s="54">
        <v>1</v>
      </c>
      <c r="K1696" s="55" t="s">
        <v>1393</v>
      </c>
      <c r="L1696" s="55" t="str">
        <f>VLOOKUP(C1696,'[9]Trips&amp;Operators'!$C$1:$E$9999,3,FALSE)</f>
        <v>CHANDLER</v>
      </c>
      <c r="M1696" s="56" t="s">
        <v>1401</v>
      </c>
      <c r="N1696" s="55"/>
      <c r="O1696" s="59" t="str">
        <f t="shared" si="26"/>
        <v>KEEP</v>
      </c>
    </row>
    <row r="1697" spans="1:15" x14ac:dyDescent="0.25">
      <c r="A1697" s="53">
        <v>42520.858368055553</v>
      </c>
      <c r="B1697" s="54" t="s">
        <v>1396</v>
      </c>
      <c r="C1697" s="54" t="s">
        <v>2755</v>
      </c>
      <c r="D1697" s="54" t="s">
        <v>1390</v>
      </c>
      <c r="E1697" s="54" t="s">
        <v>1438</v>
      </c>
      <c r="F1697" s="54">
        <v>0</v>
      </c>
      <c r="G1697" s="54">
        <v>3</v>
      </c>
      <c r="H1697" s="54">
        <v>233338</v>
      </c>
      <c r="I1697" s="54" t="s">
        <v>1439</v>
      </c>
      <c r="J1697" s="54">
        <v>233491</v>
      </c>
      <c r="K1697" s="55" t="s">
        <v>1400</v>
      </c>
      <c r="L1697" s="55" t="str">
        <f>VLOOKUP(C1697,'[9]Trips&amp;Operators'!$C$1:$E$9999,3,FALSE)</f>
        <v>NEWELL</v>
      </c>
      <c r="M1697" s="56" t="s">
        <v>1401</v>
      </c>
      <c r="N1697" s="55"/>
      <c r="O1697" s="59" t="str">
        <f t="shared" si="26"/>
        <v>OMIT</v>
      </c>
    </row>
    <row r="1698" spans="1:15" x14ac:dyDescent="0.25">
      <c r="A1698" s="53">
        <v>42520.922164351854</v>
      </c>
      <c r="B1698" s="54" t="s">
        <v>1541</v>
      </c>
      <c r="C1698" s="54" t="s">
        <v>2756</v>
      </c>
      <c r="D1698" s="54" t="s">
        <v>1390</v>
      </c>
      <c r="E1698" s="54" t="s">
        <v>1438</v>
      </c>
      <c r="F1698" s="54">
        <v>0</v>
      </c>
      <c r="G1698" s="54">
        <v>8</v>
      </c>
      <c r="H1698" s="54">
        <v>233336</v>
      </c>
      <c r="I1698" s="54" t="s">
        <v>1439</v>
      </c>
      <c r="J1698" s="54">
        <v>233491</v>
      </c>
      <c r="K1698" s="55" t="s">
        <v>1400</v>
      </c>
      <c r="L1698" s="55" t="str">
        <f>VLOOKUP(C1698,'[9]Trips&amp;Operators'!$C$1:$E$9999,3,FALSE)</f>
        <v>DE LA ROSA</v>
      </c>
      <c r="M1698" s="56" t="s">
        <v>1401</v>
      </c>
      <c r="N1698" s="55"/>
      <c r="O1698" s="59" t="str">
        <f t="shared" si="26"/>
        <v>OMIT</v>
      </c>
    </row>
    <row r="1699" spans="1:15" x14ac:dyDescent="0.25">
      <c r="A1699" s="53">
        <v>42520.941817129627</v>
      </c>
      <c r="B1699" s="54" t="s">
        <v>1396</v>
      </c>
      <c r="C1699" s="54" t="s">
        <v>2757</v>
      </c>
      <c r="D1699" s="54" t="s">
        <v>1390</v>
      </c>
      <c r="E1699" s="54" t="s">
        <v>1438</v>
      </c>
      <c r="F1699" s="54">
        <v>0</v>
      </c>
      <c r="G1699" s="54">
        <v>8</v>
      </c>
      <c r="H1699" s="54">
        <v>233340</v>
      </c>
      <c r="I1699" s="54" t="s">
        <v>1439</v>
      </c>
      <c r="J1699" s="54">
        <v>233491</v>
      </c>
      <c r="K1699" s="55" t="s">
        <v>1400</v>
      </c>
      <c r="L1699" s="55" t="str">
        <f>VLOOKUP(C1699,'[9]Trips&amp;Operators'!$C$1:$E$9999,3,FALSE)</f>
        <v>NEWELL</v>
      </c>
      <c r="M1699" s="56" t="s">
        <v>1401</v>
      </c>
      <c r="N1699" s="55"/>
      <c r="O1699" s="59" t="str">
        <f t="shared" si="26"/>
        <v>OMIT</v>
      </c>
    </row>
    <row r="1700" spans="1:15" x14ac:dyDescent="0.25">
      <c r="A1700" s="53">
        <v>42521.023298611108</v>
      </c>
      <c r="B1700" s="54" t="s">
        <v>1537</v>
      </c>
      <c r="C1700" s="54" t="s">
        <v>2758</v>
      </c>
      <c r="D1700" s="54" t="s">
        <v>1390</v>
      </c>
      <c r="E1700" s="54" t="s">
        <v>1438</v>
      </c>
      <c r="F1700" s="54">
        <v>0</v>
      </c>
      <c r="G1700" s="54">
        <v>3</v>
      </c>
      <c r="H1700" s="54">
        <v>139</v>
      </c>
      <c r="I1700" s="54" t="s">
        <v>1439</v>
      </c>
      <c r="J1700" s="54">
        <v>1</v>
      </c>
      <c r="K1700" s="55" t="s">
        <v>1393</v>
      </c>
      <c r="L1700" s="55" t="str">
        <f>VLOOKUP(C1700,'[9]Trips&amp;Operators'!$C$1:$E$9999,3,FALSE)</f>
        <v>CHANDLER</v>
      </c>
      <c r="M1700" s="56" t="s">
        <v>1401</v>
      </c>
      <c r="N1700" s="55"/>
      <c r="O1700" s="59" t="str">
        <f t="shared" si="26"/>
        <v>OMIT</v>
      </c>
    </row>
    <row r="1701" spans="1:15" x14ac:dyDescent="0.25">
      <c r="A1701" s="53">
        <v>42521.044062499997</v>
      </c>
      <c r="B1701" s="54" t="s">
        <v>1511</v>
      </c>
      <c r="C1701" s="54" t="s">
        <v>2759</v>
      </c>
      <c r="D1701" s="54" t="s">
        <v>1390</v>
      </c>
      <c r="E1701" s="54" t="s">
        <v>1438</v>
      </c>
      <c r="F1701" s="54">
        <v>0</v>
      </c>
      <c r="G1701" s="54">
        <v>9</v>
      </c>
      <c r="H1701" s="54">
        <v>118</v>
      </c>
      <c r="I1701" s="54" t="s">
        <v>1439</v>
      </c>
      <c r="J1701" s="54">
        <v>1</v>
      </c>
      <c r="K1701" s="55" t="s">
        <v>1393</v>
      </c>
      <c r="L1701" s="55" t="str">
        <f>VLOOKUP(C1701,'[9]Trips&amp;Operators'!$C$1:$E$9999,3,FALSE)</f>
        <v>DE LA ROSA</v>
      </c>
      <c r="M1701" s="56" t="s">
        <v>1401</v>
      </c>
      <c r="N1701" s="55"/>
      <c r="O1701" s="59" t="str">
        <f t="shared" si="26"/>
        <v>OMIT</v>
      </c>
    </row>
    <row r="1702" spans="1:15" x14ac:dyDescent="0.25">
      <c r="A1702" s="53">
        <v>42521.025439814817</v>
      </c>
      <c r="B1702" s="54" t="s">
        <v>1396</v>
      </c>
      <c r="C1702" s="54" t="s">
        <v>2760</v>
      </c>
      <c r="D1702" s="54" t="s">
        <v>1390</v>
      </c>
      <c r="E1702" s="54" t="s">
        <v>1438</v>
      </c>
      <c r="F1702" s="54">
        <v>0</v>
      </c>
      <c r="G1702" s="54">
        <v>6</v>
      </c>
      <c r="H1702" s="54">
        <v>233340</v>
      </c>
      <c r="I1702" s="54" t="s">
        <v>1439</v>
      </c>
      <c r="J1702" s="54">
        <v>233491</v>
      </c>
      <c r="K1702" s="55" t="s">
        <v>1400</v>
      </c>
      <c r="L1702" s="55" t="str">
        <f>VLOOKUP(C1702,'[9]Trips&amp;Operators'!$C$1:$E$9999,3,FALSE)</f>
        <v>NEWELL</v>
      </c>
      <c r="M1702" s="56" t="s">
        <v>1401</v>
      </c>
      <c r="N1702" s="55"/>
      <c r="O1702" s="59" t="str">
        <f t="shared" si="26"/>
        <v>OMIT</v>
      </c>
    </row>
    <row r="1703" spans="1:15" x14ac:dyDescent="0.25">
      <c r="A1703" s="53">
        <v>42521.895104166666</v>
      </c>
      <c r="B1703" s="54" t="s">
        <v>1389</v>
      </c>
      <c r="C1703" s="54" t="s">
        <v>446</v>
      </c>
      <c r="D1703" s="54" t="s">
        <v>1390</v>
      </c>
      <c r="E1703" s="54" t="s">
        <v>1391</v>
      </c>
      <c r="F1703" s="54">
        <v>790</v>
      </c>
      <c r="G1703" s="54">
        <v>27</v>
      </c>
      <c r="H1703" s="54">
        <v>109501</v>
      </c>
      <c r="I1703" s="54" t="s">
        <v>1392</v>
      </c>
      <c r="J1703" s="54">
        <v>156300</v>
      </c>
      <c r="K1703" s="55" t="s">
        <v>1393</v>
      </c>
      <c r="L1703" s="55" t="str">
        <f>VLOOKUP(C1703,'[10]Trips&amp;Operators'!$C$1:$E$9999,3,FALSE)</f>
        <v>BARTLETT</v>
      </c>
      <c r="M1703" s="56" t="s">
        <v>1394</v>
      </c>
      <c r="N1703" s="55" t="s">
        <v>2761</v>
      </c>
      <c r="O1703" s="59" t="str">
        <f t="shared" si="26"/>
        <v>KEEP</v>
      </c>
    </row>
    <row r="1704" spans="1:15" x14ac:dyDescent="0.25">
      <c r="A1704" s="53">
        <v>42521.257939814815</v>
      </c>
      <c r="B1704" s="54" t="s">
        <v>1478</v>
      </c>
      <c r="C1704" s="54" t="s">
        <v>437</v>
      </c>
      <c r="D1704" s="54" t="s">
        <v>1390</v>
      </c>
      <c r="E1704" s="54" t="s">
        <v>1398</v>
      </c>
      <c r="F1704" s="54">
        <v>300</v>
      </c>
      <c r="G1704" s="54">
        <v>457</v>
      </c>
      <c r="H1704" s="54">
        <v>127009</v>
      </c>
      <c r="I1704" s="54" t="s">
        <v>1399</v>
      </c>
      <c r="J1704" s="54">
        <v>127562</v>
      </c>
      <c r="K1704" s="55" t="s">
        <v>1400</v>
      </c>
      <c r="L1704" s="55" t="str">
        <f>VLOOKUP(C1704,'[10]Trips&amp;Operators'!$C$1:$E$9999,3,FALSE)</f>
        <v>STARKS</v>
      </c>
      <c r="M1704" s="56" t="s">
        <v>1401</v>
      </c>
      <c r="N1704" s="55"/>
      <c r="O1704" s="59" t="str">
        <f t="shared" si="26"/>
        <v>KEEP</v>
      </c>
    </row>
    <row r="1705" spans="1:15" x14ac:dyDescent="0.25">
      <c r="A1705" s="53">
        <v>42521.297222222223</v>
      </c>
      <c r="B1705" s="54" t="s">
        <v>1823</v>
      </c>
      <c r="C1705" s="54" t="s">
        <v>2762</v>
      </c>
      <c r="D1705" s="54" t="s">
        <v>1390</v>
      </c>
      <c r="E1705" s="54" t="s">
        <v>1398</v>
      </c>
      <c r="F1705" s="54">
        <v>590</v>
      </c>
      <c r="G1705" s="54">
        <v>753</v>
      </c>
      <c r="H1705" s="54">
        <v>105917</v>
      </c>
      <c r="I1705" s="54" t="s">
        <v>1399</v>
      </c>
      <c r="J1705" s="54">
        <v>108954</v>
      </c>
      <c r="K1705" s="55" t="s">
        <v>1400</v>
      </c>
      <c r="L1705" s="55" t="str">
        <f>VLOOKUP(C1705,'[10]Trips&amp;Operators'!$C$1:$E$9999,3,FALSE)</f>
        <v>STRICKLAND</v>
      </c>
      <c r="M1705" s="56" t="s">
        <v>1401</v>
      </c>
      <c r="N1705" s="55"/>
      <c r="O1705" s="59" t="str">
        <f t="shared" si="26"/>
        <v>KEEP</v>
      </c>
    </row>
    <row r="1706" spans="1:15" x14ac:dyDescent="0.25">
      <c r="A1706" s="53">
        <v>42521.323449074072</v>
      </c>
      <c r="B1706" s="54" t="s">
        <v>1478</v>
      </c>
      <c r="C1706" s="54" t="s">
        <v>2763</v>
      </c>
      <c r="D1706" s="54" t="s">
        <v>1390</v>
      </c>
      <c r="E1706" s="54" t="s">
        <v>1398</v>
      </c>
      <c r="F1706" s="54">
        <v>450</v>
      </c>
      <c r="G1706" s="54">
        <v>591</v>
      </c>
      <c r="H1706" s="54">
        <v>57353</v>
      </c>
      <c r="I1706" s="54" t="s">
        <v>1399</v>
      </c>
      <c r="J1706" s="54">
        <v>58783</v>
      </c>
      <c r="K1706" s="55" t="s">
        <v>1400</v>
      </c>
      <c r="L1706" s="55" t="str">
        <f>VLOOKUP(C1706,'[10]Trips&amp;Operators'!$C$1:$E$9999,3,FALSE)</f>
        <v>STARKS</v>
      </c>
      <c r="M1706" s="56" t="s">
        <v>1401</v>
      </c>
      <c r="N1706" s="55"/>
      <c r="O1706" s="59" t="str">
        <f t="shared" si="26"/>
        <v>KEEP</v>
      </c>
    </row>
    <row r="1707" spans="1:15" x14ac:dyDescent="0.25">
      <c r="A1707" s="53">
        <v>42521.512418981481</v>
      </c>
      <c r="B1707" s="54" t="s">
        <v>1483</v>
      </c>
      <c r="C1707" s="54" t="s">
        <v>2764</v>
      </c>
      <c r="D1707" s="54" t="s">
        <v>1390</v>
      </c>
      <c r="E1707" s="54" t="s">
        <v>1398</v>
      </c>
      <c r="F1707" s="54">
        <v>0</v>
      </c>
      <c r="G1707" s="54">
        <v>210</v>
      </c>
      <c r="H1707" s="54">
        <v>110391</v>
      </c>
      <c r="I1707" s="54" t="s">
        <v>1399</v>
      </c>
      <c r="J1707" s="54">
        <v>109135</v>
      </c>
      <c r="K1707" s="55" t="s">
        <v>1393</v>
      </c>
      <c r="L1707" s="55" t="str">
        <f>VLOOKUP(C1707,'[10]Trips&amp;Operators'!$C$1:$E$9999,3,FALSE)</f>
        <v>SPECTOR</v>
      </c>
      <c r="M1707" s="56" t="s">
        <v>1401</v>
      </c>
      <c r="N1707" s="55" t="s">
        <v>2765</v>
      </c>
      <c r="O1707" s="59" t="str">
        <f t="shared" si="26"/>
        <v>KEEP</v>
      </c>
    </row>
    <row r="1708" spans="1:15" x14ac:dyDescent="0.25">
      <c r="A1708" s="53">
        <v>42521.543240740742</v>
      </c>
      <c r="B1708" s="54" t="s">
        <v>1537</v>
      </c>
      <c r="C1708" s="54" t="s">
        <v>2766</v>
      </c>
      <c r="D1708" s="54" t="s">
        <v>1390</v>
      </c>
      <c r="E1708" s="54" t="s">
        <v>1398</v>
      </c>
      <c r="F1708" s="54">
        <v>0</v>
      </c>
      <c r="G1708" s="54">
        <v>163</v>
      </c>
      <c r="H1708" s="54">
        <v>109535</v>
      </c>
      <c r="I1708" s="54" t="s">
        <v>1399</v>
      </c>
      <c r="J1708" s="54">
        <v>109135</v>
      </c>
      <c r="K1708" s="55" t="s">
        <v>1393</v>
      </c>
      <c r="L1708" s="55" t="str">
        <f>VLOOKUP(C1708,'[10]Trips&amp;Operators'!$C$1:$E$9999,3,FALSE)</f>
        <v>WEBSTER</v>
      </c>
      <c r="M1708" s="56" t="s">
        <v>1401</v>
      </c>
      <c r="N1708" s="55" t="s">
        <v>2765</v>
      </c>
      <c r="O1708" s="59" t="str">
        <f t="shared" si="26"/>
        <v>KEEP</v>
      </c>
    </row>
    <row r="1709" spans="1:15" x14ac:dyDescent="0.25">
      <c r="A1709" s="53">
        <v>42521.574259259258</v>
      </c>
      <c r="B1709" s="54" t="s">
        <v>1548</v>
      </c>
      <c r="C1709" s="54" t="s">
        <v>2767</v>
      </c>
      <c r="D1709" s="54" t="s">
        <v>1390</v>
      </c>
      <c r="E1709" s="54" t="s">
        <v>1398</v>
      </c>
      <c r="F1709" s="54">
        <v>0</v>
      </c>
      <c r="G1709" s="54">
        <v>74</v>
      </c>
      <c r="H1709" s="54">
        <v>109371</v>
      </c>
      <c r="I1709" s="54" t="s">
        <v>1399</v>
      </c>
      <c r="J1709" s="54">
        <v>109135</v>
      </c>
      <c r="K1709" s="55" t="s">
        <v>1393</v>
      </c>
      <c r="L1709" s="55" t="str">
        <f>VLOOKUP(C1709,'[10]Trips&amp;Operators'!$C$1:$E$9999,3,FALSE)</f>
        <v>BONDS</v>
      </c>
      <c r="M1709" s="56" t="s">
        <v>1401</v>
      </c>
      <c r="N1709" s="55" t="s">
        <v>2765</v>
      </c>
      <c r="O1709" s="59" t="str">
        <f t="shared" si="26"/>
        <v>KEEP</v>
      </c>
    </row>
    <row r="1710" spans="1:15" x14ac:dyDescent="0.25">
      <c r="A1710" s="53">
        <v>42521.581134259257</v>
      </c>
      <c r="B1710" s="54" t="s">
        <v>1548</v>
      </c>
      <c r="C1710" s="54" t="s">
        <v>2767</v>
      </c>
      <c r="D1710" s="54" t="s">
        <v>1390</v>
      </c>
      <c r="E1710" s="54" t="s">
        <v>1398</v>
      </c>
      <c r="F1710" s="54">
        <v>0</v>
      </c>
      <c r="G1710" s="54">
        <v>83</v>
      </c>
      <c r="H1710" s="54">
        <v>53647</v>
      </c>
      <c r="I1710" s="54" t="s">
        <v>1399</v>
      </c>
      <c r="J1710" s="54">
        <v>53277</v>
      </c>
      <c r="K1710" s="55" t="s">
        <v>1393</v>
      </c>
      <c r="L1710" s="55" t="str">
        <f>VLOOKUP(C1710,'[10]Trips&amp;Operators'!$C$1:$E$9999,3,FALSE)</f>
        <v>BONDS</v>
      </c>
      <c r="M1710" s="56" t="s">
        <v>1401</v>
      </c>
      <c r="N1710" s="56" t="s">
        <v>2562</v>
      </c>
      <c r="O1710" s="59" t="str">
        <f t="shared" si="26"/>
        <v>KEEP</v>
      </c>
    </row>
    <row r="1711" spans="1:15" x14ac:dyDescent="0.25">
      <c r="A1711" s="53">
        <v>42521.616423611114</v>
      </c>
      <c r="B1711" s="54" t="s">
        <v>1537</v>
      </c>
      <c r="C1711" s="54" t="s">
        <v>2768</v>
      </c>
      <c r="D1711" s="54" t="s">
        <v>1390</v>
      </c>
      <c r="E1711" s="54" t="s">
        <v>1398</v>
      </c>
      <c r="F1711" s="54">
        <v>0</v>
      </c>
      <c r="G1711" s="54">
        <v>199</v>
      </c>
      <c r="H1711" s="54">
        <v>110054</v>
      </c>
      <c r="I1711" s="54" t="s">
        <v>1399</v>
      </c>
      <c r="J1711" s="54">
        <v>109135</v>
      </c>
      <c r="K1711" s="55" t="s">
        <v>1393</v>
      </c>
      <c r="L1711" s="55" t="str">
        <f>VLOOKUP(C1711,'[10]Trips&amp;Operators'!$C$1:$E$9999,3,FALSE)</f>
        <v>WEBSTER</v>
      </c>
      <c r="M1711" s="56" t="s">
        <v>1401</v>
      </c>
      <c r="N1711" s="56" t="s">
        <v>2562</v>
      </c>
      <c r="O1711" s="59" t="str">
        <f t="shared" si="26"/>
        <v>KEEP</v>
      </c>
    </row>
    <row r="1712" spans="1:15" x14ac:dyDescent="0.25">
      <c r="A1712" s="53">
        <v>42521.646620370368</v>
      </c>
      <c r="B1712" s="54" t="s">
        <v>1403</v>
      </c>
      <c r="C1712" s="54" t="s">
        <v>2769</v>
      </c>
      <c r="D1712" s="54" t="s">
        <v>1390</v>
      </c>
      <c r="E1712" s="54" t="s">
        <v>1398</v>
      </c>
      <c r="F1712" s="54">
        <v>0</v>
      </c>
      <c r="G1712" s="54">
        <v>449</v>
      </c>
      <c r="H1712" s="54">
        <v>152714</v>
      </c>
      <c r="I1712" s="54" t="s">
        <v>1399</v>
      </c>
      <c r="J1712" s="54">
        <v>153800</v>
      </c>
      <c r="K1712" s="55" t="s">
        <v>1400</v>
      </c>
      <c r="L1712" s="55" t="str">
        <f>VLOOKUP(C1712,'[10]Trips&amp;Operators'!$C$1:$E$9999,3,FALSE)</f>
        <v>LOCKLEAR</v>
      </c>
      <c r="M1712" s="56" t="s">
        <v>1394</v>
      </c>
      <c r="N1712" s="55" t="s">
        <v>2770</v>
      </c>
      <c r="O1712" s="59" t="str">
        <f t="shared" si="26"/>
        <v>KEEP</v>
      </c>
    </row>
    <row r="1713" spans="1:15" x14ac:dyDescent="0.25">
      <c r="A1713" s="53">
        <v>42521.656192129631</v>
      </c>
      <c r="B1713" s="54" t="s">
        <v>1548</v>
      </c>
      <c r="C1713" s="54" t="s">
        <v>2771</v>
      </c>
      <c r="D1713" s="54" t="s">
        <v>1390</v>
      </c>
      <c r="E1713" s="54" t="s">
        <v>1398</v>
      </c>
      <c r="F1713" s="54">
        <v>0</v>
      </c>
      <c r="G1713" s="54">
        <v>59</v>
      </c>
      <c r="H1713" s="54">
        <v>53498</v>
      </c>
      <c r="I1713" s="54" t="s">
        <v>1399</v>
      </c>
      <c r="J1713" s="54">
        <v>53277</v>
      </c>
      <c r="K1713" s="55" t="s">
        <v>1393</v>
      </c>
      <c r="L1713" s="55" t="str">
        <f>VLOOKUP(C1713,'[10]Trips&amp;Operators'!$C$1:$E$9999,3,FALSE)</f>
        <v>BONDS</v>
      </c>
      <c r="M1713" s="56" t="s">
        <v>1401</v>
      </c>
      <c r="N1713" s="56" t="s">
        <v>2562</v>
      </c>
      <c r="O1713" s="59" t="str">
        <f t="shared" si="26"/>
        <v>KEEP</v>
      </c>
    </row>
    <row r="1714" spans="1:15" x14ac:dyDescent="0.25">
      <c r="A1714" s="53">
        <v>42521.248692129629</v>
      </c>
      <c r="B1714" s="54" t="s">
        <v>1823</v>
      </c>
      <c r="C1714" s="54" t="s">
        <v>2762</v>
      </c>
      <c r="D1714" s="54" t="s">
        <v>1390</v>
      </c>
      <c r="E1714" s="54" t="s">
        <v>1405</v>
      </c>
      <c r="F1714" s="54">
        <v>150</v>
      </c>
      <c r="G1714" s="54">
        <v>207</v>
      </c>
      <c r="H1714" s="54">
        <v>229374</v>
      </c>
      <c r="I1714" s="54" t="s">
        <v>1392</v>
      </c>
      <c r="J1714" s="54">
        <v>229055</v>
      </c>
      <c r="K1714" s="55" t="s">
        <v>1393</v>
      </c>
      <c r="L1714" s="55" t="str">
        <f>VLOOKUP(C1714,'[10]Trips&amp;Operators'!$C$1:$E$9999,3,FALSE)</f>
        <v>STRICKLAND</v>
      </c>
      <c r="M1714" s="56" t="s">
        <v>1401</v>
      </c>
      <c r="N1714" s="55"/>
      <c r="O1714" s="59" t="str">
        <f t="shared" si="26"/>
        <v>KEEP</v>
      </c>
    </row>
    <row r="1715" spans="1:15" x14ac:dyDescent="0.25">
      <c r="A1715" s="53">
        <v>42521.267581018517</v>
      </c>
      <c r="B1715" s="54" t="s">
        <v>1478</v>
      </c>
      <c r="C1715" s="54" t="s">
        <v>437</v>
      </c>
      <c r="D1715" s="54" t="s">
        <v>1390</v>
      </c>
      <c r="E1715" s="54" t="s">
        <v>1405</v>
      </c>
      <c r="F1715" s="54">
        <v>150</v>
      </c>
      <c r="G1715" s="54">
        <v>293</v>
      </c>
      <c r="H1715" s="54">
        <v>229018</v>
      </c>
      <c r="I1715" s="54" t="s">
        <v>1392</v>
      </c>
      <c r="J1715" s="54">
        <v>230436</v>
      </c>
      <c r="K1715" s="55" t="s">
        <v>1400</v>
      </c>
      <c r="L1715" s="55" t="str">
        <f>VLOOKUP(C1715,'[10]Trips&amp;Operators'!$C$1:$E$9999,3,FALSE)</f>
        <v>STARKS</v>
      </c>
      <c r="M1715" s="56" t="s">
        <v>1401</v>
      </c>
      <c r="N1715" s="55"/>
      <c r="O1715" s="59" t="str">
        <f t="shared" si="26"/>
        <v>KEEP</v>
      </c>
    </row>
    <row r="1716" spans="1:15" x14ac:dyDescent="0.25">
      <c r="A1716" s="53">
        <v>42521.299224537041</v>
      </c>
      <c r="B1716" s="54" t="s">
        <v>1483</v>
      </c>
      <c r="C1716" s="54" t="s">
        <v>2772</v>
      </c>
      <c r="D1716" s="54" t="s">
        <v>1390</v>
      </c>
      <c r="E1716" s="54" t="s">
        <v>1405</v>
      </c>
      <c r="F1716" s="54">
        <v>200</v>
      </c>
      <c r="G1716" s="54">
        <v>201</v>
      </c>
      <c r="H1716" s="54">
        <v>30702</v>
      </c>
      <c r="I1716" s="54" t="s">
        <v>1392</v>
      </c>
      <c r="J1716" s="54">
        <v>30562</v>
      </c>
      <c r="K1716" s="55" t="s">
        <v>1393</v>
      </c>
      <c r="L1716" s="55" t="str">
        <f>VLOOKUP(C1716,'[10]Trips&amp;Operators'!$C$1:$E$9999,3,FALSE)</f>
        <v>STARKS</v>
      </c>
      <c r="M1716" s="56" t="s">
        <v>1401</v>
      </c>
      <c r="N1716" s="55"/>
      <c r="O1716" s="59" t="str">
        <f t="shared" si="26"/>
        <v>KEEP</v>
      </c>
    </row>
    <row r="1717" spans="1:15" x14ac:dyDescent="0.25">
      <c r="A1717" s="53">
        <v>42521.30804398148</v>
      </c>
      <c r="B1717" s="54" t="s">
        <v>1413</v>
      </c>
      <c r="C1717" s="54" t="s">
        <v>438</v>
      </c>
      <c r="D1717" s="54" t="s">
        <v>1390</v>
      </c>
      <c r="E1717" s="54" t="s">
        <v>1405</v>
      </c>
      <c r="F1717" s="54">
        <v>650</v>
      </c>
      <c r="G1717" s="54">
        <v>784</v>
      </c>
      <c r="H1717" s="54">
        <v>45812</v>
      </c>
      <c r="I1717" s="54" t="s">
        <v>1392</v>
      </c>
      <c r="J1717" s="54">
        <v>42793</v>
      </c>
      <c r="K1717" s="55" t="s">
        <v>1393</v>
      </c>
      <c r="L1717" s="55" t="str">
        <f>VLOOKUP(C1717,'[10]Trips&amp;Operators'!$C$1:$E$9999,3,FALSE)</f>
        <v>ROCHA</v>
      </c>
      <c r="M1717" s="56" t="s">
        <v>1401</v>
      </c>
      <c r="N1717" s="55"/>
      <c r="O1717" s="59" t="str">
        <f t="shared" si="26"/>
        <v>KEEP</v>
      </c>
    </row>
    <row r="1718" spans="1:15" x14ac:dyDescent="0.25">
      <c r="A1718" s="53">
        <v>42521.359340277777</v>
      </c>
      <c r="B1718" s="54" t="s">
        <v>1830</v>
      </c>
      <c r="C1718" s="54" t="s">
        <v>2773</v>
      </c>
      <c r="D1718" s="54" t="s">
        <v>1390</v>
      </c>
      <c r="E1718" s="54" t="s">
        <v>1405</v>
      </c>
      <c r="F1718" s="54">
        <v>300</v>
      </c>
      <c r="G1718" s="54">
        <v>281</v>
      </c>
      <c r="H1718" s="54">
        <v>20121</v>
      </c>
      <c r="I1718" s="54" t="s">
        <v>1392</v>
      </c>
      <c r="J1718" s="54">
        <v>20338</v>
      </c>
      <c r="K1718" s="55" t="s">
        <v>1400</v>
      </c>
      <c r="L1718" s="55" t="str">
        <f>VLOOKUP(C1718,'[10]Trips&amp;Operators'!$C$1:$E$9999,3,FALSE)</f>
        <v>STRICKLAND</v>
      </c>
      <c r="M1718" s="56" t="s">
        <v>1401</v>
      </c>
      <c r="N1718" s="55"/>
      <c r="O1718" s="59" t="str">
        <f t="shared" si="26"/>
        <v>KEEP</v>
      </c>
    </row>
    <row r="1719" spans="1:15" x14ac:dyDescent="0.25">
      <c r="A1719" s="53">
        <v>42521.409722222219</v>
      </c>
      <c r="B1719" s="54" t="s">
        <v>1451</v>
      </c>
      <c r="C1719" s="54" t="s">
        <v>2774</v>
      </c>
      <c r="D1719" s="54" t="s">
        <v>1390</v>
      </c>
      <c r="E1719" s="54" t="s">
        <v>1405</v>
      </c>
      <c r="F1719" s="54">
        <v>400</v>
      </c>
      <c r="G1719" s="54">
        <v>489</v>
      </c>
      <c r="H1719" s="54">
        <v>115826</v>
      </c>
      <c r="I1719" s="54" t="s">
        <v>1392</v>
      </c>
      <c r="J1719" s="54">
        <v>116838</v>
      </c>
      <c r="K1719" s="55" t="s">
        <v>1400</v>
      </c>
      <c r="L1719" s="55" t="str">
        <f>VLOOKUP(C1719,'[10]Trips&amp;Operators'!$C$1:$E$9999,3,FALSE)</f>
        <v>ROCHA</v>
      </c>
      <c r="M1719" s="56" t="s">
        <v>1401</v>
      </c>
      <c r="N1719" s="55"/>
      <c r="O1719" s="59" t="str">
        <f t="shared" si="26"/>
        <v>KEEP</v>
      </c>
    </row>
    <row r="1720" spans="1:15" x14ac:dyDescent="0.25">
      <c r="A1720" s="53">
        <v>42521.439895833333</v>
      </c>
      <c r="B1720" s="54" t="s">
        <v>1413</v>
      </c>
      <c r="C1720" s="54" t="s">
        <v>2775</v>
      </c>
      <c r="D1720" s="54" t="s">
        <v>1407</v>
      </c>
      <c r="E1720" s="54" t="s">
        <v>1405</v>
      </c>
      <c r="F1720" s="54">
        <v>600</v>
      </c>
      <c r="G1720" s="54">
        <v>651</v>
      </c>
      <c r="H1720" s="54">
        <v>184643</v>
      </c>
      <c r="I1720" s="54" t="s">
        <v>1392</v>
      </c>
      <c r="J1720" s="54">
        <v>190834</v>
      </c>
      <c r="K1720" s="55" t="s">
        <v>1393</v>
      </c>
      <c r="L1720" s="55" t="str">
        <f>VLOOKUP(C1720,'[10]Trips&amp;Operators'!$C$1:$E$9999,3,FALSE)</f>
        <v>ROCHA</v>
      </c>
      <c r="M1720" s="56" t="s">
        <v>1401</v>
      </c>
      <c r="N1720" s="55"/>
      <c r="O1720" s="59" t="str">
        <f t="shared" si="26"/>
        <v>KEEP</v>
      </c>
    </row>
    <row r="1721" spans="1:15" x14ac:dyDescent="0.25">
      <c r="A1721" s="53">
        <v>42521.52611111111</v>
      </c>
      <c r="B1721" s="54" t="s">
        <v>1389</v>
      </c>
      <c r="C1721" s="54" t="s">
        <v>2776</v>
      </c>
      <c r="D1721" s="54" t="s">
        <v>1390</v>
      </c>
      <c r="E1721" s="54" t="s">
        <v>1405</v>
      </c>
      <c r="F1721" s="54">
        <v>450</v>
      </c>
      <c r="G1721" s="54">
        <v>461</v>
      </c>
      <c r="H1721" s="54">
        <v>191394</v>
      </c>
      <c r="I1721" s="54" t="s">
        <v>1392</v>
      </c>
      <c r="J1721" s="54">
        <v>191108</v>
      </c>
      <c r="K1721" s="55" t="s">
        <v>1393</v>
      </c>
      <c r="L1721" s="55" t="str">
        <f>VLOOKUP(C1721,'[10]Trips&amp;Operators'!$C$1:$E$9999,3,FALSE)</f>
        <v>LOCKLEAR</v>
      </c>
      <c r="M1721" s="56" t="s">
        <v>1401</v>
      </c>
      <c r="N1721" s="55"/>
      <c r="O1721" s="59" t="str">
        <f t="shared" si="26"/>
        <v>KEEP</v>
      </c>
    </row>
    <row r="1722" spans="1:15" x14ac:dyDescent="0.25">
      <c r="A1722" s="53">
        <v>42521.547500000001</v>
      </c>
      <c r="B1722" s="54" t="s">
        <v>1552</v>
      </c>
      <c r="C1722" s="54" t="s">
        <v>2777</v>
      </c>
      <c r="D1722" s="54" t="s">
        <v>1390</v>
      </c>
      <c r="E1722" s="54" t="s">
        <v>1405</v>
      </c>
      <c r="F1722" s="54">
        <v>150</v>
      </c>
      <c r="G1722" s="54">
        <v>138</v>
      </c>
      <c r="H1722" s="54">
        <v>231621</v>
      </c>
      <c r="I1722" s="54" t="s">
        <v>1392</v>
      </c>
      <c r="J1722" s="54">
        <v>232080</v>
      </c>
      <c r="K1722" s="55" t="s">
        <v>1400</v>
      </c>
      <c r="L1722" s="55" t="str">
        <f>VLOOKUP(C1722,'[10]Trips&amp;Operators'!$C$1:$E$9999,3,FALSE)</f>
        <v>BONDS</v>
      </c>
      <c r="M1722" s="56" t="s">
        <v>1401</v>
      </c>
      <c r="N1722" s="55"/>
      <c r="O1722" s="59" t="str">
        <f t="shared" si="26"/>
        <v>KEEP</v>
      </c>
    </row>
    <row r="1723" spans="1:15" x14ac:dyDescent="0.25">
      <c r="A1723" s="53">
        <v>42521.819664351853</v>
      </c>
      <c r="B1723" s="54" t="s">
        <v>1411</v>
      </c>
      <c r="C1723" s="54" t="s">
        <v>2778</v>
      </c>
      <c r="D1723" s="54" t="s">
        <v>1390</v>
      </c>
      <c r="E1723" s="54" t="s">
        <v>1405</v>
      </c>
      <c r="F1723" s="54">
        <v>200</v>
      </c>
      <c r="G1723" s="54">
        <v>232</v>
      </c>
      <c r="H1723" s="54">
        <v>30946</v>
      </c>
      <c r="I1723" s="54" t="s">
        <v>1392</v>
      </c>
      <c r="J1723" s="54">
        <v>30562</v>
      </c>
      <c r="K1723" s="55" t="s">
        <v>1393</v>
      </c>
      <c r="L1723" s="55" t="str">
        <f>VLOOKUP(C1723,'[10]Trips&amp;Operators'!$C$1:$E$9999,3,FALSE)</f>
        <v>ADANE</v>
      </c>
      <c r="M1723" s="56" t="s">
        <v>1401</v>
      </c>
      <c r="N1723" s="55"/>
      <c r="O1723" s="59" t="str">
        <f t="shared" si="26"/>
        <v>KEEP</v>
      </c>
    </row>
    <row r="1724" spans="1:15" x14ac:dyDescent="0.25">
      <c r="A1724" s="53">
        <v>42521.187789351854</v>
      </c>
      <c r="B1724" s="54" t="s">
        <v>1451</v>
      </c>
      <c r="C1724" s="54" t="s">
        <v>2779</v>
      </c>
      <c r="D1724" s="54" t="s">
        <v>1390</v>
      </c>
      <c r="E1724" s="54" t="s">
        <v>1422</v>
      </c>
      <c r="F1724" s="54">
        <v>0</v>
      </c>
      <c r="G1724" s="54">
        <v>789</v>
      </c>
      <c r="H1724" s="54">
        <v>78033</v>
      </c>
      <c r="I1724" s="54" t="s">
        <v>1423</v>
      </c>
      <c r="J1724" s="54">
        <v>81738</v>
      </c>
      <c r="K1724" s="55" t="s">
        <v>1400</v>
      </c>
      <c r="L1724" s="55" t="str">
        <f>VLOOKUP(C1724,'[10]Trips&amp;Operators'!$C$1:$E$9999,3,FALSE)</f>
        <v>ROCHA</v>
      </c>
      <c r="M1724" s="56" t="s">
        <v>1394</v>
      </c>
      <c r="N1724" s="55" t="s">
        <v>2780</v>
      </c>
      <c r="O1724" s="59" t="str">
        <f t="shared" si="26"/>
        <v>KEEP</v>
      </c>
    </row>
    <row r="1725" spans="1:15" x14ac:dyDescent="0.25">
      <c r="A1725" s="53">
        <v>42521.241400462961</v>
      </c>
      <c r="B1725" s="54" t="s">
        <v>1785</v>
      </c>
      <c r="C1725" s="54" t="s">
        <v>435</v>
      </c>
      <c r="D1725" s="54" t="s">
        <v>1390</v>
      </c>
      <c r="E1725" s="54" t="s">
        <v>1422</v>
      </c>
      <c r="F1725" s="54">
        <v>0</v>
      </c>
      <c r="G1725" s="54">
        <v>746</v>
      </c>
      <c r="H1725" s="54">
        <v>215088</v>
      </c>
      <c r="I1725" s="54" t="s">
        <v>1423</v>
      </c>
      <c r="J1725" s="54">
        <v>217106</v>
      </c>
      <c r="K1725" s="55" t="s">
        <v>1400</v>
      </c>
      <c r="L1725" s="55" t="str">
        <f>VLOOKUP(C1725,'[10]Trips&amp;Operators'!$C$1:$E$9999,3,FALSE)</f>
        <v>BEAM</v>
      </c>
      <c r="M1725" s="56" t="s">
        <v>1401</v>
      </c>
      <c r="N1725" s="55" t="s">
        <v>436</v>
      </c>
      <c r="O1725" s="59" t="str">
        <f t="shared" si="26"/>
        <v>KEEP</v>
      </c>
    </row>
    <row r="1726" spans="1:15" x14ac:dyDescent="0.25">
      <c r="A1726" s="53">
        <v>42521.605995370373</v>
      </c>
      <c r="B1726" s="54" t="s">
        <v>1537</v>
      </c>
      <c r="C1726" s="54" t="s">
        <v>2768</v>
      </c>
      <c r="D1726" s="54" t="s">
        <v>1390</v>
      </c>
      <c r="E1726" s="54" t="s">
        <v>1422</v>
      </c>
      <c r="F1726" s="54">
        <v>0</v>
      </c>
      <c r="G1726" s="54">
        <v>418</v>
      </c>
      <c r="H1726" s="54">
        <v>193945</v>
      </c>
      <c r="I1726" s="54" t="s">
        <v>1423</v>
      </c>
      <c r="J1726" s="54">
        <v>191723</v>
      </c>
      <c r="K1726" s="55" t="s">
        <v>1393</v>
      </c>
      <c r="L1726" s="55" t="str">
        <f>VLOOKUP(C1726,'[10]Trips&amp;Operators'!$C$1:$E$9999,3,FALSE)</f>
        <v>WEBSTER</v>
      </c>
      <c r="M1726" s="56" t="s">
        <v>1401</v>
      </c>
      <c r="N1726" s="55" t="s">
        <v>743</v>
      </c>
      <c r="O1726" s="59" t="str">
        <f t="shared" si="26"/>
        <v>KEEP</v>
      </c>
    </row>
    <row r="1727" spans="1:15" x14ac:dyDescent="0.25">
      <c r="A1727" s="53">
        <v>42521.672615740739</v>
      </c>
      <c r="B1727" s="54" t="s">
        <v>1389</v>
      </c>
      <c r="C1727" s="54" t="s">
        <v>2781</v>
      </c>
      <c r="D1727" s="54" t="s">
        <v>1390</v>
      </c>
      <c r="E1727" s="54" t="s">
        <v>1422</v>
      </c>
      <c r="F1727" s="54">
        <v>0</v>
      </c>
      <c r="G1727" s="54">
        <v>669</v>
      </c>
      <c r="H1727" s="54">
        <v>133554</v>
      </c>
      <c r="I1727" s="54" t="s">
        <v>1423</v>
      </c>
      <c r="J1727" s="54">
        <v>133166</v>
      </c>
      <c r="K1727" s="55" t="s">
        <v>1393</v>
      </c>
      <c r="L1727" s="55" t="str">
        <f>VLOOKUP(C1727,'[10]Trips&amp;Operators'!$C$1:$E$9999,3,FALSE)</f>
        <v>LOCKLEAR</v>
      </c>
      <c r="M1727" s="56" t="s">
        <v>1394</v>
      </c>
      <c r="N1727" s="55" t="s">
        <v>2770</v>
      </c>
      <c r="O1727" s="59" t="str">
        <f t="shared" si="26"/>
        <v>KEEP</v>
      </c>
    </row>
    <row r="1728" spans="1:15" x14ac:dyDescent="0.25">
      <c r="A1728" s="53">
        <v>42521.704560185186</v>
      </c>
      <c r="B1728" s="54" t="s">
        <v>1425</v>
      </c>
      <c r="C1728" s="54" t="s">
        <v>2782</v>
      </c>
      <c r="D1728" s="54" t="s">
        <v>1390</v>
      </c>
      <c r="E1728" s="54" t="s">
        <v>1422</v>
      </c>
      <c r="F1728" s="54">
        <v>0</v>
      </c>
      <c r="G1728" s="54">
        <v>446</v>
      </c>
      <c r="H1728" s="54">
        <v>129910</v>
      </c>
      <c r="I1728" s="54" t="s">
        <v>1423</v>
      </c>
      <c r="J1728" s="54">
        <v>127587</v>
      </c>
      <c r="K1728" s="55" t="s">
        <v>1393</v>
      </c>
      <c r="L1728" s="55" t="str">
        <f>VLOOKUP(C1728,'[10]Trips&amp;Operators'!$C$1:$E$9999,3,FALSE)</f>
        <v>HELVIE</v>
      </c>
      <c r="M1728" s="56" t="s">
        <v>1394</v>
      </c>
      <c r="N1728" s="55" t="s">
        <v>743</v>
      </c>
      <c r="O1728" s="59" t="str">
        <f t="shared" si="26"/>
        <v>KEEP</v>
      </c>
    </row>
    <row r="1729" spans="1:15" x14ac:dyDescent="0.25">
      <c r="A1729" s="53">
        <v>42521.160497685189</v>
      </c>
      <c r="B1729" s="54" t="s">
        <v>1830</v>
      </c>
      <c r="C1729" s="54" t="s">
        <v>2783</v>
      </c>
      <c r="D1729" s="54" t="s">
        <v>1390</v>
      </c>
      <c r="E1729" s="54" t="s">
        <v>1438</v>
      </c>
      <c r="F1729" s="54">
        <v>0</v>
      </c>
      <c r="G1729" s="54">
        <v>8</v>
      </c>
      <c r="H1729" s="54">
        <v>233351</v>
      </c>
      <c r="I1729" s="54" t="s">
        <v>1439</v>
      </c>
      <c r="J1729" s="54">
        <v>233491</v>
      </c>
      <c r="K1729" s="55" t="s">
        <v>1400</v>
      </c>
      <c r="L1729" s="55" t="str">
        <f>VLOOKUP(C1729,'[10]Trips&amp;Operators'!$C$1:$E$9999,3,FALSE)</f>
        <v>BEAM</v>
      </c>
      <c r="M1729" s="56" t="s">
        <v>1401</v>
      </c>
      <c r="N1729" s="55"/>
      <c r="O1729" s="59" t="str">
        <f t="shared" si="26"/>
        <v>OMIT</v>
      </c>
    </row>
    <row r="1730" spans="1:15" x14ac:dyDescent="0.25">
      <c r="A1730" s="53">
        <v>42521.221828703703</v>
      </c>
      <c r="B1730" s="54" t="s">
        <v>1483</v>
      </c>
      <c r="C1730" s="54" t="s">
        <v>2784</v>
      </c>
      <c r="D1730" s="54" t="s">
        <v>1390</v>
      </c>
      <c r="E1730" s="54" t="s">
        <v>1438</v>
      </c>
      <c r="F1730" s="54">
        <v>0</v>
      </c>
      <c r="G1730" s="54">
        <v>49</v>
      </c>
      <c r="H1730" s="54">
        <v>247</v>
      </c>
      <c r="I1730" s="54" t="s">
        <v>1439</v>
      </c>
      <c r="J1730" s="54">
        <v>1</v>
      </c>
      <c r="K1730" s="55" t="s">
        <v>1393</v>
      </c>
      <c r="L1730" s="55" t="str">
        <f>VLOOKUP(C1730,'[10]Trips&amp;Operators'!$C$1:$E$9999,3,FALSE)</f>
        <v>STARKS</v>
      </c>
      <c r="M1730" s="56" t="s">
        <v>1401</v>
      </c>
      <c r="N1730" s="55"/>
      <c r="O1730" s="59" t="str">
        <f t="shared" si="26"/>
        <v>KEEP</v>
      </c>
    </row>
    <row r="1731" spans="1:15" x14ac:dyDescent="0.25">
      <c r="A1731" s="53">
        <v>42521.269004629627</v>
      </c>
      <c r="B1731" s="54" t="s">
        <v>1478</v>
      </c>
      <c r="C1731" s="54" t="s">
        <v>437</v>
      </c>
      <c r="D1731" s="54" t="s">
        <v>1390</v>
      </c>
      <c r="E1731" s="54" t="s">
        <v>1438</v>
      </c>
      <c r="F1731" s="54">
        <v>0</v>
      </c>
      <c r="G1731" s="54">
        <v>36</v>
      </c>
      <c r="H1731" s="54">
        <v>233383</v>
      </c>
      <c r="I1731" s="54" t="s">
        <v>1439</v>
      </c>
      <c r="J1731" s="54">
        <v>233491</v>
      </c>
      <c r="K1731" s="55" t="s">
        <v>1400</v>
      </c>
      <c r="L1731" s="55" t="str">
        <f>VLOOKUP(C1731,'[10]Trips&amp;Operators'!$C$1:$E$9999,3,FALSE)</f>
        <v>STARKS</v>
      </c>
      <c r="M1731" s="56" t="s">
        <v>1401</v>
      </c>
      <c r="N1731" s="55"/>
      <c r="O1731" s="59" t="str">
        <f t="shared" ref="O1731:O1752" si="27">IF(AND(E1731="TRACK WARRANT AUTHORITY",G1731&lt;10),"OMIT","KEEP")</f>
        <v>KEEP</v>
      </c>
    </row>
    <row r="1732" spans="1:15" x14ac:dyDescent="0.25">
      <c r="A1732" s="53">
        <v>42521.306979166664</v>
      </c>
      <c r="B1732" s="54" t="s">
        <v>1830</v>
      </c>
      <c r="C1732" s="54" t="s">
        <v>2785</v>
      </c>
      <c r="D1732" s="54" t="s">
        <v>1390</v>
      </c>
      <c r="E1732" s="54" t="s">
        <v>1438</v>
      </c>
      <c r="F1732" s="54">
        <v>0</v>
      </c>
      <c r="G1732" s="54">
        <v>6</v>
      </c>
      <c r="H1732" s="54">
        <v>233332</v>
      </c>
      <c r="I1732" s="54" t="s">
        <v>1439</v>
      </c>
      <c r="J1732" s="54">
        <v>233491</v>
      </c>
      <c r="K1732" s="55" t="s">
        <v>1400</v>
      </c>
      <c r="L1732" s="55" t="str">
        <f>VLOOKUP(C1732,'[10]Trips&amp;Operators'!$C$1:$E$9999,3,FALSE)</f>
        <v>STRICKLAND</v>
      </c>
      <c r="M1732" s="56" t="s">
        <v>1401</v>
      </c>
      <c r="N1732" s="55"/>
      <c r="O1732" s="59" t="str">
        <f t="shared" si="27"/>
        <v>OMIT</v>
      </c>
    </row>
    <row r="1733" spans="1:15" x14ac:dyDescent="0.25">
      <c r="A1733" s="53">
        <v>42521.348229166666</v>
      </c>
      <c r="B1733" s="54" t="s">
        <v>1823</v>
      </c>
      <c r="C1733" s="54" t="s">
        <v>2786</v>
      </c>
      <c r="D1733" s="54" t="s">
        <v>1390</v>
      </c>
      <c r="E1733" s="54" t="s">
        <v>1438</v>
      </c>
      <c r="F1733" s="54">
        <v>0</v>
      </c>
      <c r="G1733" s="54">
        <v>7</v>
      </c>
      <c r="H1733" s="54">
        <v>121</v>
      </c>
      <c r="I1733" s="54" t="s">
        <v>1439</v>
      </c>
      <c r="J1733" s="54">
        <v>1</v>
      </c>
      <c r="K1733" s="55" t="s">
        <v>1393</v>
      </c>
      <c r="L1733" s="55" t="str">
        <f>VLOOKUP(C1733,'[10]Trips&amp;Operators'!$C$1:$E$9999,3,FALSE)</f>
        <v>STRICKLAND</v>
      </c>
      <c r="M1733" s="56" t="s">
        <v>1401</v>
      </c>
      <c r="N1733" s="55"/>
      <c r="O1733" s="59" t="str">
        <f t="shared" si="27"/>
        <v>OMIT</v>
      </c>
    </row>
    <row r="1734" spans="1:15" x14ac:dyDescent="0.25">
      <c r="A1734" s="53">
        <v>42521.389421296299</v>
      </c>
      <c r="B1734" s="54" t="s">
        <v>1785</v>
      </c>
      <c r="C1734" s="54" t="s">
        <v>2787</v>
      </c>
      <c r="D1734" s="54" t="s">
        <v>1390</v>
      </c>
      <c r="E1734" s="54" t="s">
        <v>1438</v>
      </c>
      <c r="F1734" s="54">
        <v>0</v>
      </c>
      <c r="G1734" s="54">
        <v>6</v>
      </c>
      <c r="H1734" s="54">
        <v>233331</v>
      </c>
      <c r="I1734" s="54" t="s">
        <v>1439</v>
      </c>
      <c r="J1734" s="54">
        <v>233491</v>
      </c>
      <c r="K1734" s="55" t="s">
        <v>1400</v>
      </c>
      <c r="L1734" s="55" t="str">
        <f>VLOOKUP(C1734,'[10]Trips&amp;Operators'!$C$1:$E$9999,3,FALSE)</f>
        <v>BEAM</v>
      </c>
      <c r="M1734" s="56" t="s">
        <v>1401</v>
      </c>
      <c r="N1734" s="55"/>
      <c r="O1734" s="59" t="str">
        <f t="shared" si="27"/>
        <v>OMIT</v>
      </c>
    </row>
    <row r="1735" spans="1:15" x14ac:dyDescent="0.25">
      <c r="A1735" s="53">
        <v>42521.408622685187</v>
      </c>
      <c r="B1735" s="54" t="s">
        <v>1537</v>
      </c>
      <c r="C1735" s="54" t="s">
        <v>2788</v>
      </c>
      <c r="D1735" s="54" t="s">
        <v>1390</v>
      </c>
      <c r="E1735" s="54" t="s">
        <v>1438</v>
      </c>
      <c r="F1735" s="54">
        <v>0</v>
      </c>
      <c r="G1735" s="54">
        <v>9</v>
      </c>
      <c r="H1735" s="54">
        <v>127</v>
      </c>
      <c r="I1735" s="54" t="s">
        <v>1439</v>
      </c>
      <c r="J1735" s="54">
        <v>1</v>
      </c>
      <c r="K1735" s="55" t="s">
        <v>1393</v>
      </c>
      <c r="L1735" s="55" t="str">
        <f>VLOOKUP(C1735,'[10]Trips&amp;Operators'!$C$1:$E$9999,3,FALSE)</f>
        <v>ACKERMAN</v>
      </c>
      <c r="M1735" s="56" t="s">
        <v>1401</v>
      </c>
      <c r="N1735" s="55"/>
      <c r="O1735" s="59" t="str">
        <f t="shared" si="27"/>
        <v>OMIT</v>
      </c>
    </row>
    <row r="1736" spans="1:15" x14ac:dyDescent="0.25">
      <c r="A1736" s="53">
        <v>42521.410381944443</v>
      </c>
      <c r="B1736" s="54" t="s">
        <v>1478</v>
      </c>
      <c r="C1736" s="54" t="s">
        <v>2789</v>
      </c>
      <c r="D1736" s="54" t="s">
        <v>1390</v>
      </c>
      <c r="E1736" s="54" t="s">
        <v>1438</v>
      </c>
      <c r="F1736" s="54">
        <v>0</v>
      </c>
      <c r="G1736" s="54">
        <v>39</v>
      </c>
      <c r="H1736" s="54">
        <v>233372</v>
      </c>
      <c r="I1736" s="54" t="s">
        <v>1439</v>
      </c>
      <c r="J1736" s="54">
        <v>233491</v>
      </c>
      <c r="K1736" s="55" t="s">
        <v>1400</v>
      </c>
      <c r="L1736" s="55" t="str">
        <f>VLOOKUP(C1736,'[10]Trips&amp;Operators'!$C$1:$E$9999,3,FALSE)</f>
        <v>STARKS</v>
      </c>
      <c r="M1736" s="56" t="s">
        <v>1401</v>
      </c>
      <c r="N1736" s="55"/>
      <c r="O1736" s="59" t="str">
        <f t="shared" si="27"/>
        <v>KEEP</v>
      </c>
    </row>
    <row r="1737" spans="1:15" x14ac:dyDescent="0.25">
      <c r="A1737" s="53">
        <v>42521.420497685183</v>
      </c>
      <c r="B1737" s="54" t="s">
        <v>1451</v>
      </c>
      <c r="C1737" s="54" t="s">
        <v>2774</v>
      </c>
      <c r="D1737" s="54" t="s">
        <v>1390</v>
      </c>
      <c r="E1737" s="54" t="s">
        <v>1438</v>
      </c>
      <c r="F1737" s="54">
        <v>0</v>
      </c>
      <c r="G1737" s="54">
        <v>5</v>
      </c>
      <c r="H1737" s="54">
        <v>233385</v>
      </c>
      <c r="I1737" s="54" t="s">
        <v>1439</v>
      </c>
      <c r="J1737" s="54">
        <v>233491</v>
      </c>
      <c r="K1737" s="55" t="s">
        <v>1400</v>
      </c>
      <c r="L1737" s="55" t="str">
        <f>VLOOKUP(C1737,'[10]Trips&amp;Operators'!$C$1:$E$9999,3,FALSE)</f>
        <v>ROCHA</v>
      </c>
      <c r="M1737" s="56" t="s">
        <v>1401</v>
      </c>
      <c r="N1737" s="55"/>
      <c r="O1737" s="59" t="str">
        <f t="shared" si="27"/>
        <v>OMIT</v>
      </c>
    </row>
    <row r="1738" spans="1:15" x14ac:dyDescent="0.25">
      <c r="A1738" s="53">
        <v>42521.429375</v>
      </c>
      <c r="B1738" s="54" t="s">
        <v>1425</v>
      </c>
      <c r="C1738" s="54" t="s">
        <v>2790</v>
      </c>
      <c r="D1738" s="54" t="s">
        <v>1390</v>
      </c>
      <c r="E1738" s="54" t="s">
        <v>1438</v>
      </c>
      <c r="F1738" s="54">
        <v>0</v>
      </c>
      <c r="G1738" s="54">
        <v>47</v>
      </c>
      <c r="H1738" s="54">
        <v>160</v>
      </c>
      <c r="I1738" s="54" t="s">
        <v>1439</v>
      </c>
      <c r="J1738" s="54">
        <v>1</v>
      </c>
      <c r="K1738" s="55" t="s">
        <v>1393</v>
      </c>
      <c r="L1738" s="55" t="str">
        <f>VLOOKUP(C1738,'[10]Trips&amp;Operators'!$C$1:$E$9999,3,FALSE)</f>
        <v>BEAM</v>
      </c>
      <c r="M1738" s="56" t="s">
        <v>1401</v>
      </c>
      <c r="N1738" s="55"/>
      <c r="O1738" s="59" t="str">
        <f t="shared" si="27"/>
        <v>KEEP</v>
      </c>
    </row>
    <row r="1739" spans="1:15" x14ac:dyDescent="0.25">
      <c r="A1739" s="53">
        <v>42521.451238425929</v>
      </c>
      <c r="B1739" s="54" t="s">
        <v>1483</v>
      </c>
      <c r="C1739" s="54" t="s">
        <v>2791</v>
      </c>
      <c r="D1739" s="54" t="s">
        <v>1390</v>
      </c>
      <c r="E1739" s="54" t="s">
        <v>1438</v>
      </c>
      <c r="F1739" s="54">
        <v>0</v>
      </c>
      <c r="G1739" s="54">
        <v>34</v>
      </c>
      <c r="H1739" s="54">
        <v>161</v>
      </c>
      <c r="I1739" s="54" t="s">
        <v>1439</v>
      </c>
      <c r="J1739" s="54">
        <v>1</v>
      </c>
      <c r="K1739" s="55" t="s">
        <v>1393</v>
      </c>
      <c r="L1739" s="55" t="str">
        <f>VLOOKUP(C1739,'[10]Trips&amp;Operators'!$C$1:$E$9999,3,FALSE)</f>
        <v>STARKS</v>
      </c>
      <c r="M1739" s="56" t="s">
        <v>1401</v>
      </c>
      <c r="N1739" s="55"/>
      <c r="O1739" s="59" t="str">
        <f t="shared" si="27"/>
        <v>KEEP</v>
      </c>
    </row>
    <row r="1740" spans="1:15" x14ac:dyDescent="0.25">
      <c r="A1740" s="53">
        <v>42521.513356481482</v>
      </c>
      <c r="B1740" s="54" t="s">
        <v>1548</v>
      </c>
      <c r="C1740" s="54" t="s">
        <v>2792</v>
      </c>
      <c r="D1740" s="54" t="s">
        <v>1390</v>
      </c>
      <c r="E1740" s="54" t="s">
        <v>1438</v>
      </c>
      <c r="F1740" s="54">
        <v>0</v>
      </c>
      <c r="G1740" s="54">
        <v>35</v>
      </c>
      <c r="H1740" s="54">
        <v>112</v>
      </c>
      <c r="I1740" s="54" t="s">
        <v>1439</v>
      </c>
      <c r="J1740" s="54">
        <v>1</v>
      </c>
      <c r="K1740" s="55" t="s">
        <v>1393</v>
      </c>
      <c r="L1740" s="55" t="str">
        <f>VLOOKUP(C1740,'[10]Trips&amp;Operators'!$C$1:$E$9999,3,FALSE)</f>
        <v>BONDS</v>
      </c>
      <c r="M1740" s="56" t="s">
        <v>1401</v>
      </c>
      <c r="N1740" s="55"/>
      <c r="O1740" s="59" t="str">
        <f t="shared" si="27"/>
        <v>KEEP</v>
      </c>
    </row>
    <row r="1741" spans="1:15" x14ac:dyDescent="0.25">
      <c r="A1741" s="53">
        <v>42521.579942129632</v>
      </c>
      <c r="B1741" s="54" t="s">
        <v>1403</v>
      </c>
      <c r="C1741" s="54" t="s">
        <v>2793</v>
      </c>
      <c r="D1741" s="54" t="s">
        <v>1390</v>
      </c>
      <c r="E1741" s="54" t="s">
        <v>1438</v>
      </c>
      <c r="F1741" s="54">
        <v>0</v>
      </c>
      <c r="G1741" s="54">
        <v>81</v>
      </c>
      <c r="H1741" s="54">
        <v>233166</v>
      </c>
      <c r="I1741" s="54" t="s">
        <v>1439</v>
      </c>
      <c r="J1741" s="54">
        <v>233491</v>
      </c>
      <c r="K1741" s="55" t="s">
        <v>1400</v>
      </c>
      <c r="L1741" s="55" t="str">
        <f>VLOOKUP(C1741,'[10]Trips&amp;Operators'!$C$1:$E$9999,3,FALSE)</f>
        <v>LOCKLEAR</v>
      </c>
      <c r="M1741" s="56" t="s">
        <v>1401</v>
      </c>
      <c r="N1741" s="55"/>
      <c r="O1741" s="59" t="str">
        <f t="shared" si="27"/>
        <v>KEEP</v>
      </c>
    </row>
    <row r="1742" spans="1:15" x14ac:dyDescent="0.25">
      <c r="A1742" s="53">
        <v>42521.590509259258</v>
      </c>
      <c r="B1742" s="54" t="s">
        <v>1546</v>
      </c>
      <c r="C1742" s="54" t="s">
        <v>2794</v>
      </c>
      <c r="D1742" s="54" t="s">
        <v>1390</v>
      </c>
      <c r="E1742" s="54" t="s">
        <v>1438</v>
      </c>
      <c r="F1742" s="54">
        <v>0</v>
      </c>
      <c r="G1742" s="54">
        <v>5</v>
      </c>
      <c r="H1742" s="54">
        <v>233324</v>
      </c>
      <c r="I1742" s="54" t="s">
        <v>1439</v>
      </c>
      <c r="J1742" s="54">
        <v>233491</v>
      </c>
      <c r="K1742" s="55" t="s">
        <v>1400</v>
      </c>
      <c r="L1742" s="55" t="str">
        <f>VLOOKUP(C1742,'[10]Trips&amp;Operators'!$C$1:$E$9999,3,FALSE)</f>
        <v>WEBSTER</v>
      </c>
      <c r="M1742" s="56" t="s">
        <v>1401</v>
      </c>
      <c r="N1742" s="55"/>
      <c r="O1742" s="59" t="str">
        <f t="shared" si="27"/>
        <v>OMIT</v>
      </c>
    </row>
    <row r="1743" spans="1:15" x14ac:dyDescent="0.25">
      <c r="A1743" s="53">
        <v>42521.64702546296</v>
      </c>
      <c r="B1743" s="54" t="s">
        <v>1823</v>
      </c>
      <c r="C1743" s="54" t="s">
        <v>2795</v>
      </c>
      <c r="D1743" s="54" t="s">
        <v>1390</v>
      </c>
      <c r="E1743" s="54" t="s">
        <v>1438</v>
      </c>
      <c r="F1743" s="54">
        <v>0</v>
      </c>
      <c r="G1743" s="54">
        <v>8</v>
      </c>
      <c r="H1743" s="54">
        <v>116</v>
      </c>
      <c r="I1743" s="54" t="s">
        <v>1439</v>
      </c>
      <c r="J1743" s="54">
        <v>1</v>
      </c>
      <c r="K1743" s="55" t="s">
        <v>1393</v>
      </c>
      <c r="L1743" s="55" t="str">
        <f>VLOOKUP(C1743,'[10]Trips&amp;Operators'!$C$1:$E$9999,3,FALSE)</f>
        <v>RIVERA</v>
      </c>
      <c r="M1743" s="56" t="s">
        <v>1401</v>
      </c>
      <c r="N1743" s="55"/>
      <c r="O1743" s="59" t="str">
        <f t="shared" si="27"/>
        <v>OMIT</v>
      </c>
    </row>
    <row r="1744" spans="1:15" x14ac:dyDescent="0.25">
      <c r="A1744" s="53">
        <v>42521.657939814817</v>
      </c>
      <c r="B1744" s="54" t="s">
        <v>1403</v>
      </c>
      <c r="C1744" s="54" t="s">
        <v>2769</v>
      </c>
      <c r="D1744" s="54" t="s">
        <v>1390</v>
      </c>
      <c r="E1744" s="54" t="s">
        <v>1438</v>
      </c>
      <c r="F1744" s="54">
        <v>0</v>
      </c>
      <c r="G1744" s="54">
        <v>63</v>
      </c>
      <c r="H1744" s="54">
        <v>233240</v>
      </c>
      <c r="I1744" s="54" t="s">
        <v>1439</v>
      </c>
      <c r="J1744" s="54">
        <v>233491</v>
      </c>
      <c r="K1744" s="55" t="s">
        <v>1400</v>
      </c>
      <c r="L1744" s="55" t="str">
        <f>VLOOKUP(C1744,'[10]Trips&amp;Operators'!$C$1:$E$9999,3,FALSE)</f>
        <v>LOCKLEAR</v>
      </c>
      <c r="M1744" s="56" t="s">
        <v>1401</v>
      </c>
      <c r="N1744" s="55"/>
      <c r="O1744" s="59" t="str">
        <f t="shared" si="27"/>
        <v>KEEP</v>
      </c>
    </row>
    <row r="1745" spans="1:15" x14ac:dyDescent="0.25">
      <c r="A1745" s="53">
        <v>42521.664085648146</v>
      </c>
      <c r="B1745" s="54" t="s">
        <v>1546</v>
      </c>
      <c r="C1745" s="54" t="s">
        <v>2796</v>
      </c>
      <c r="D1745" s="54" t="s">
        <v>1390</v>
      </c>
      <c r="E1745" s="54" t="s">
        <v>1438</v>
      </c>
      <c r="F1745" s="54">
        <v>0</v>
      </c>
      <c r="G1745" s="54">
        <v>5</v>
      </c>
      <c r="H1745" s="54">
        <v>233329</v>
      </c>
      <c r="I1745" s="54" t="s">
        <v>1439</v>
      </c>
      <c r="J1745" s="54">
        <v>233491</v>
      </c>
      <c r="K1745" s="55" t="s">
        <v>1400</v>
      </c>
      <c r="L1745" s="55" t="str">
        <f>VLOOKUP(C1745,'[10]Trips&amp;Operators'!$C$1:$E$9999,3,FALSE)</f>
        <v>WEBSTER</v>
      </c>
      <c r="M1745" s="56" t="s">
        <v>1401</v>
      </c>
      <c r="N1745" s="55"/>
      <c r="O1745" s="59" t="str">
        <f t="shared" si="27"/>
        <v>OMIT</v>
      </c>
    </row>
    <row r="1746" spans="1:15" x14ac:dyDescent="0.25">
      <c r="A1746" s="53">
        <v>42521.71361111111</v>
      </c>
      <c r="B1746" s="54" t="s">
        <v>1428</v>
      </c>
      <c r="C1746" s="54" t="s">
        <v>2797</v>
      </c>
      <c r="D1746" s="54" t="s">
        <v>1390</v>
      </c>
      <c r="E1746" s="54" t="s">
        <v>1438</v>
      </c>
      <c r="F1746" s="54">
        <v>0</v>
      </c>
      <c r="G1746" s="54">
        <v>38</v>
      </c>
      <c r="H1746" s="54">
        <v>233345</v>
      </c>
      <c r="I1746" s="54" t="s">
        <v>1439</v>
      </c>
      <c r="J1746" s="54">
        <v>233491</v>
      </c>
      <c r="K1746" s="55" t="s">
        <v>1400</v>
      </c>
      <c r="L1746" s="55" t="str">
        <f>VLOOKUP(C1746,'[10]Trips&amp;Operators'!$C$1:$E$9999,3,FALSE)</f>
        <v>LOZA</v>
      </c>
      <c r="M1746" s="56" t="s">
        <v>1401</v>
      </c>
      <c r="N1746" s="55"/>
      <c r="O1746" s="59" t="str">
        <f t="shared" si="27"/>
        <v>KEEP</v>
      </c>
    </row>
    <row r="1747" spans="1:15" x14ac:dyDescent="0.25">
      <c r="A1747" s="53">
        <v>42521.722916666666</v>
      </c>
      <c r="B1747" s="54" t="s">
        <v>1403</v>
      </c>
      <c r="C1747" s="54" t="s">
        <v>2798</v>
      </c>
      <c r="D1747" s="54" t="s">
        <v>1390</v>
      </c>
      <c r="E1747" s="54" t="s">
        <v>1438</v>
      </c>
      <c r="F1747" s="54">
        <v>0</v>
      </c>
      <c r="G1747" s="54">
        <v>19</v>
      </c>
      <c r="H1747" s="54">
        <v>233465</v>
      </c>
      <c r="I1747" s="54" t="s">
        <v>1439</v>
      </c>
      <c r="J1747" s="54">
        <v>233491</v>
      </c>
      <c r="K1747" s="55" t="s">
        <v>1400</v>
      </c>
      <c r="L1747" s="55" t="e">
        <f>VLOOKUP(C1747,'[10]Trips&amp;Operators'!$C$1:$E$9999,3,FALSE)</f>
        <v>#N/A</v>
      </c>
      <c r="M1747" s="56" t="s">
        <v>1401</v>
      </c>
      <c r="N1747" s="55"/>
      <c r="O1747" s="59" t="str">
        <f t="shared" si="27"/>
        <v>KEEP</v>
      </c>
    </row>
    <row r="1748" spans="1:15" x14ac:dyDescent="0.25">
      <c r="A1748" s="53">
        <v>42521.732511574075</v>
      </c>
      <c r="B1748" s="54" t="s">
        <v>1548</v>
      </c>
      <c r="C1748" s="54" t="s">
        <v>2799</v>
      </c>
      <c r="D1748" s="54" t="s">
        <v>1390</v>
      </c>
      <c r="E1748" s="54" t="s">
        <v>1438</v>
      </c>
      <c r="F1748" s="54">
        <v>0</v>
      </c>
      <c r="G1748" s="54">
        <v>46</v>
      </c>
      <c r="H1748" s="54">
        <v>156</v>
      </c>
      <c r="I1748" s="54" t="s">
        <v>1439</v>
      </c>
      <c r="J1748" s="54">
        <v>1</v>
      </c>
      <c r="K1748" s="55" t="s">
        <v>1393</v>
      </c>
      <c r="L1748" s="55" t="str">
        <f>VLOOKUP(C1748,'[10]Trips&amp;Operators'!$C$1:$E$9999,3,FALSE)</f>
        <v>BONDS</v>
      </c>
      <c r="M1748" s="56" t="s">
        <v>1401</v>
      </c>
      <c r="N1748" s="55"/>
      <c r="O1748" s="59" t="str">
        <f t="shared" si="27"/>
        <v>KEEP</v>
      </c>
    </row>
    <row r="1749" spans="1:15" x14ac:dyDescent="0.25">
      <c r="A1749" s="53">
        <v>42521.762303240743</v>
      </c>
      <c r="B1749" s="54" t="s">
        <v>1389</v>
      </c>
      <c r="C1749" s="54" t="s">
        <v>2800</v>
      </c>
      <c r="D1749" s="54" t="s">
        <v>1390</v>
      </c>
      <c r="E1749" s="54" t="s">
        <v>1438</v>
      </c>
      <c r="F1749" s="54">
        <v>0</v>
      </c>
      <c r="G1749" s="54">
        <v>80</v>
      </c>
      <c r="H1749" s="54">
        <v>263</v>
      </c>
      <c r="I1749" s="54" t="s">
        <v>1439</v>
      </c>
      <c r="J1749" s="54">
        <v>1</v>
      </c>
      <c r="K1749" s="55" t="s">
        <v>1393</v>
      </c>
      <c r="L1749" s="55" t="str">
        <f>VLOOKUP(C1749,'[10]Trips&amp;Operators'!$C$1:$E$9999,3,FALSE)</f>
        <v>LOCKLEAR</v>
      </c>
      <c r="M1749" s="56" t="s">
        <v>1401</v>
      </c>
      <c r="N1749" s="55"/>
      <c r="O1749" s="59" t="str">
        <f t="shared" si="27"/>
        <v>KEEP</v>
      </c>
    </row>
    <row r="1750" spans="1:15" x14ac:dyDescent="0.25">
      <c r="A1750" s="53">
        <v>42521.794016203705</v>
      </c>
      <c r="B1750" s="54" t="s">
        <v>1425</v>
      </c>
      <c r="C1750" s="54" t="s">
        <v>2801</v>
      </c>
      <c r="D1750" s="54" t="s">
        <v>1390</v>
      </c>
      <c r="E1750" s="54" t="s">
        <v>1438</v>
      </c>
      <c r="F1750" s="54">
        <v>0</v>
      </c>
      <c r="G1750" s="54">
        <v>6</v>
      </c>
      <c r="H1750" s="54">
        <v>125</v>
      </c>
      <c r="I1750" s="54" t="s">
        <v>1439</v>
      </c>
      <c r="J1750" s="54">
        <v>1</v>
      </c>
      <c r="K1750" s="55" t="s">
        <v>1393</v>
      </c>
      <c r="L1750" s="55" t="str">
        <f>VLOOKUP(C1750,'[10]Trips&amp;Operators'!$C$1:$E$9999,3,FALSE)</f>
        <v>HELVIE</v>
      </c>
      <c r="M1750" s="56" t="s">
        <v>1401</v>
      </c>
      <c r="N1750" s="55"/>
      <c r="O1750" s="59" t="str">
        <f t="shared" si="27"/>
        <v>OMIT</v>
      </c>
    </row>
    <row r="1751" spans="1:15" x14ac:dyDescent="0.25">
      <c r="A1751" s="53">
        <v>42521.814826388887</v>
      </c>
      <c r="B1751" s="54" t="s">
        <v>1483</v>
      </c>
      <c r="C1751" s="54" t="s">
        <v>2802</v>
      </c>
      <c r="D1751" s="54" t="s">
        <v>1390</v>
      </c>
      <c r="E1751" s="54" t="s">
        <v>1438</v>
      </c>
      <c r="F1751" s="54">
        <v>0</v>
      </c>
      <c r="G1751" s="54">
        <v>49</v>
      </c>
      <c r="H1751" s="54">
        <v>167</v>
      </c>
      <c r="I1751" s="54" t="s">
        <v>1439</v>
      </c>
      <c r="J1751" s="54">
        <v>1</v>
      </c>
      <c r="K1751" s="55" t="s">
        <v>1393</v>
      </c>
      <c r="L1751" s="55" t="str">
        <f>VLOOKUP(C1751,'[10]Trips&amp;Operators'!$C$1:$E$9999,3,FALSE)</f>
        <v>REBOLETTI</v>
      </c>
      <c r="M1751" s="56" t="s">
        <v>1401</v>
      </c>
      <c r="N1751" s="55"/>
      <c r="O1751" s="59" t="str">
        <f t="shared" si="27"/>
        <v>KEEP</v>
      </c>
    </row>
    <row r="1752" spans="1:15" x14ac:dyDescent="0.25">
      <c r="A1752" s="53">
        <v>42521.837314814817</v>
      </c>
      <c r="B1752" s="54" t="s">
        <v>1552</v>
      </c>
      <c r="C1752" s="54" t="s">
        <v>2803</v>
      </c>
      <c r="D1752" s="54" t="s">
        <v>1390</v>
      </c>
      <c r="E1752" s="54" t="s">
        <v>1438</v>
      </c>
      <c r="F1752" s="54">
        <v>0</v>
      </c>
      <c r="G1752" s="54">
        <v>9</v>
      </c>
      <c r="H1752" s="54">
        <v>233331</v>
      </c>
      <c r="I1752" s="54" t="s">
        <v>1439</v>
      </c>
      <c r="J1752" s="54">
        <v>233491</v>
      </c>
      <c r="K1752" s="55" t="s">
        <v>1400</v>
      </c>
      <c r="L1752" s="55" t="str">
        <f>VLOOKUP(C1752,'[10]Trips&amp;Operators'!$C$1:$E$9999,3,FALSE)</f>
        <v>GRASTON</v>
      </c>
      <c r="M1752" s="56" t="s">
        <v>1401</v>
      </c>
      <c r="N1752" s="55"/>
      <c r="O1752" s="59" t="str">
        <f t="shared" si="27"/>
        <v>OMIT</v>
      </c>
    </row>
  </sheetData>
  <autoFilter ref="A1:O1"/>
  <conditionalFormatting sqref="M1:O1">
    <cfRule type="cellIs" dxfId="81" priority="1" operator="equal">
      <formula>"Y"</formula>
    </cfRule>
  </conditionalFormatting>
  <conditionalFormatting sqref="M2:M53">
    <cfRule type="cellIs" dxfId="79" priority="73" operator="equal">
      <formula>"Y"</formula>
    </cfRule>
  </conditionalFormatting>
  <conditionalFormatting sqref="B2:O2 Q3 B3:N53 O3:O1752">
    <cfRule type="expression" dxfId="78" priority="72">
      <formula>$M2="Y"</formula>
    </cfRule>
  </conditionalFormatting>
  <conditionalFormatting sqref="M54:M135">
    <cfRule type="cellIs" dxfId="75" priority="71" operator="equal">
      <formula>"Y"</formula>
    </cfRule>
  </conditionalFormatting>
  <conditionalFormatting sqref="B54:N135">
    <cfRule type="expression" dxfId="74" priority="70">
      <formula>$M54="Y"</formula>
    </cfRule>
  </conditionalFormatting>
  <conditionalFormatting sqref="M136:M210">
    <cfRule type="cellIs" dxfId="73" priority="69" operator="equal">
      <formula>"Y"</formula>
    </cfRule>
  </conditionalFormatting>
  <conditionalFormatting sqref="B136:N210">
    <cfRule type="expression" dxfId="72" priority="68">
      <formula>$M136="Y"</formula>
    </cfRule>
  </conditionalFormatting>
  <conditionalFormatting sqref="M211:M270">
    <cfRule type="cellIs" dxfId="71" priority="67" operator="equal">
      <formula>"Y"</formula>
    </cfRule>
  </conditionalFormatting>
  <conditionalFormatting sqref="B211:N270">
    <cfRule type="expression" dxfId="70" priority="66">
      <formula>$M211="Y"</formula>
    </cfRule>
  </conditionalFormatting>
  <conditionalFormatting sqref="M271:M331">
    <cfRule type="cellIs" dxfId="69" priority="65" operator="equal">
      <formula>"Y"</formula>
    </cfRule>
  </conditionalFormatting>
  <conditionalFormatting sqref="B271:N331">
    <cfRule type="expression" dxfId="68" priority="64">
      <formula>$M271="Y"</formula>
    </cfRule>
  </conditionalFormatting>
  <conditionalFormatting sqref="M332:M392">
    <cfRule type="cellIs" dxfId="67" priority="63" operator="equal">
      <formula>"Y"</formula>
    </cfRule>
  </conditionalFormatting>
  <conditionalFormatting sqref="B332:N392">
    <cfRule type="expression" dxfId="66" priority="62">
      <formula>$M332="Y"</formula>
    </cfRule>
  </conditionalFormatting>
  <conditionalFormatting sqref="M393:M435">
    <cfRule type="cellIs" dxfId="65" priority="61" operator="equal">
      <formula>"Y"</formula>
    </cfRule>
  </conditionalFormatting>
  <conditionalFormatting sqref="B393:N435">
    <cfRule type="expression" dxfId="64" priority="60">
      <formula>$M393="Y"</formula>
    </cfRule>
  </conditionalFormatting>
  <conditionalFormatting sqref="M436:M484">
    <cfRule type="cellIs" dxfId="63" priority="59" operator="equal">
      <formula>"Y"</formula>
    </cfRule>
  </conditionalFormatting>
  <conditionalFormatting sqref="B436:N484">
    <cfRule type="expression" dxfId="62" priority="58">
      <formula>$M436="Y"</formula>
    </cfRule>
  </conditionalFormatting>
  <conditionalFormatting sqref="M485:M528">
    <cfRule type="cellIs" dxfId="61" priority="57" operator="equal">
      <formula>"Y"</formula>
    </cfRule>
  </conditionalFormatting>
  <conditionalFormatting sqref="B485:N528">
    <cfRule type="expression" dxfId="60" priority="56">
      <formula>$M485="Y"</formula>
    </cfRule>
  </conditionalFormatting>
  <conditionalFormatting sqref="M529:M589">
    <cfRule type="cellIs" dxfId="59" priority="55" operator="equal">
      <formula>"Y"</formula>
    </cfRule>
  </conditionalFormatting>
  <conditionalFormatting sqref="B589:N589 B553:L554 N553:N554 B572:L588 N572:N588 M553:M588 B529:N552">
    <cfRule type="expression" dxfId="58" priority="54">
      <formula>$M529="Y"</formula>
    </cfRule>
  </conditionalFormatting>
  <conditionalFormatting sqref="B555:L571 N555:N571">
    <cfRule type="expression" dxfId="57" priority="53">
      <formula>$M555="Y"</formula>
    </cfRule>
  </conditionalFormatting>
  <conditionalFormatting sqref="M590:M646">
    <cfRule type="cellIs" dxfId="56" priority="52" operator="equal">
      <formula>"Y"</formula>
    </cfRule>
  </conditionalFormatting>
  <conditionalFormatting sqref="B614:L615 N614:N615 B633:L642 B590:N613 N633:N644 B643:K644 L643:L646 M614:M646">
    <cfRule type="expression" dxfId="55" priority="51">
      <formula>$M590="Y"</formula>
    </cfRule>
  </conditionalFormatting>
  <conditionalFormatting sqref="B616:L632 N616:N632">
    <cfRule type="expression" dxfId="54" priority="50">
      <formula>$M616="Y"</formula>
    </cfRule>
  </conditionalFormatting>
  <conditionalFormatting sqref="B645:K646 N645:N646">
    <cfRule type="expression" dxfId="53" priority="49">
      <formula>$M645="Y"</formula>
    </cfRule>
  </conditionalFormatting>
  <conditionalFormatting sqref="M647:M697">
    <cfRule type="cellIs" dxfId="52" priority="48" operator="equal">
      <formula>"Y"</formula>
    </cfRule>
  </conditionalFormatting>
  <conditionalFormatting sqref="B690:L697 N690:N697 M647:M697 B647:L672 N647:N672">
    <cfRule type="expression" dxfId="51" priority="47">
      <formula>$M647="Y"</formula>
    </cfRule>
  </conditionalFormatting>
  <conditionalFormatting sqref="B673:L689 N673:N689">
    <cfRule type="expression" dxfId="50" priority="46">
      <formula>$M673="Y"</formula>
    </cfRule>
  </conditionalFormatting>
  <conditionalFormatting sqref="M698:M763">
    <cfRule type="cellIs" dxfId="49" priority="45" operator="equal">
      <formula>"Y"</formula>
    </cfRule>
  </conditionalFormatting>
  <conditionalFormatting sqref="B761:K763 N761:N763 L724:M763 B698:N723">
    <cfRule type="expression" dxfId="48" priority="44">
      <formula>$M698="Y"</formula>
    </cfRule>
  </conditionalFormatting>
  <conditionalFormatting sqref="B724:K760 N724:N760">
    <cfRule type="expression" dxfId="47" priority="43">
      <formula>$M724="Y"</formula>
    </cfRule>
  </conditionalFormatting>
  <conditionalFormatting sqref="M764:M809">
    <cfRule type="cellIs" dxfId="46" priority="42" operator="equal">
      <formula>"Y"</formula>
    </cfRule>
  </conditionalFormatting>
  <conditionalFormatting sqref="B807:L809 N807:N809 M764:M809 B764:L789 N764:N789">
    <cfRule type="expression" dxfId="45" priority="41">
      <formula>$M764="Y"</formula>
    </cfRule>
  </conditionalFormatting>
  <conditionalFormatting sqref="B790:L806 N790:N806">
    <cfRule type="expression" dxfId="44" priority="40">
      <formula>$M790="Y"</formula>
    </cfRule>
  </conditionalFormatting>
  <conditionalFormatting sqref="M810:M853">
    <cfRule type="cellIs" dxfId="43" priority="39" operator="equal">
      <formula>"Y"</formula>
    </cfRule>
  </conditionalFormatting>
  <conditionalFormatting sqref="B834:L835 N834:N835 B810:N833 B853:L853 N853 M834:M853">
    <cfRule type="expression" dxfId="42" priority="38">
      <formula>$M810="Y"</formula>
    </cfRule>
  </conditionalFormatting>
  <conditionalFormatting sqref="B836:L852 N836:N852">
    <cfRule type="expression" dxfId="41" priority="37">
      <formula>$M836="Y"</formula>
    </cfRule>
  </conditionalFormatting>
  <conditionalFormatting sqref="M854:M903">
    <cfRule type="cellIs" dxfId="40" priority="36" operator="equal">
      <formula>"Y"</formula>
    </cfRule>
  </conditionalFormatting>
  <conditionalFormatting sqref="B854:N903">
    <cfRule type="expression" dxfId="39" priority="35">
      <formula>$M854="Y"</formula>
    </cfRule>
  </conditionalFormatting>
  <conditionalFormatting sqref="M904:M967">
    <cfRule type="cellIs" dxfId="38" priority="34" operator="equal">
      <formula>"Y"</formula>
    </cfRule>
  </conditionalFormatting>
  <conditionalFormatting sqref="B904:N967">
    <cfRule type="expression" dxfId="37" priority="33">
      <formula>$M904="Y"</formula>
    </cfRule>
  </conditionalFormatting>
  <conditionalFormatting sqref="M968:M1013">
    <cfRule type="cellIs" dxfId="36" priority="32" operator="equal">
      <formula>"Y"</formula>
    </cfRule>
  </conditionalFormatting>
  <conditionalFormatting sqref="B968:N1013">
    <cfRule type="expression" dxfId="35" priority="31">
      <formula>$M968="Y"</formula>
    </cfRule>
  </conditionalFormatting>
  <conditionalFormatting sqref="M1014:M1071">
    <cfRule type="cellIs" dxfId="34" priority="30" operator="equal">
      <formula>"Y"</formula>
    </cfRule>
  </conditionalFormatting>
  <conditionalFormatting sqref="B1014:N1071">
    <cfRule type="expression" dxfId="33" priority="29">
      <formula>$M1014="Y"</formula>
    </cfRule>
  </conditionalFormatting>
  <conditionalFormatting sqref="M1072:M1130">
    <cfRule type="cellIs" dxfId="32" priority="28" operator="equal">
      <formula>"Y"</formula>
    </cfRule>
  </conditionalFormatting>
  <conditionalFormatting sqref="B1072:N1130">
    <cfRule type="expression" dxfId="31" priority="27">
      <formula>$M1072="Y"</formula>
    </cfRule>
  </conditionalFormatting>
  <conditionalFormatting sqref="M1131:M1184">
    <cfRule type="cellIs" dxfId="30" priority="26" operator="equal">
      <formula>"Y"</formula>
    </cfRule>
  </conditionalFormatting>
  <conditionalFormatting sqref="B1131:N1184">
    <cfRule type="expression" dxfId="29" priority="25">
      <formula>$M1131="Y"</formula>
    </cfRule>
  </conditionalFormatting>
  <conditionalFormatting sqref="M1185:M1237">
    <cfRule type="cellIs" dxfId="26" priority="24" operator="equal">
      <formula>"Y"</formula>
    </cfRule>
  </conditionalFormatting>
  <conditionalFormatting sqref="B1185:N1237">
    <cfRule type="expression" dxfId="25" priority="23">
      <formula>$M1185="Y"</formula>
    </cfRule>
  </conditionalFormatting>
  <conditionalFormatting sqref="M1238:M1291">
    <cfRule type="cellIs" dxfId="24" priority="22" operator="equal">
      <formula>"Y"</formula>
    </cfRule>
  </conditionalFormatting>
  <conditionalFormatting sqref="A1238:N1291">
    <cfRule type="expression" dxfId="23" priority="21">
      <formula>$M1238="Y"</formula>
    </cfRule>
  </conditionalFormatting>
  <conditionalFormatting sqref="M1292:M1338">
    <cfRule type="cellIs" dxfId="22" priority="20" operator="equal">
      <formula>"Y"</formula>
    </cfRule>
  </conditionalFormatting>
  <conditionalFormatting sqref="A1292:N1338">
    <cfRule type="expression" dxfId="21" priority="19">
      <formula>$M1292="Y"</formula>
    </cfRule>
  </conditionalFormatting>
  <conditionalFormatting sqref="M1339:M1376">
    <cfRule type="cellIs" dxfId="18" priority="18" operator="equal">
      <formula>"Y"</formula>
    </cfRule>
  </conditionalFormatting>
  <conditionalFormatting sqref="A1339:N1376">
    <cfRule type="expression" dxfId="17" priority="17">
      <formula>$M1339="Y"</formula>
    </cfRule>
  </conditionalFormatting>
  <conditionalFormatting sqref="M1377:M1443">
    <cfRule type="cellIs" dxfId="16" priority="16" operator="equal">
      <formula>"Y"</formula>
    </cfRule>
  </conditionalFormatting>
  <conditionalFormatting sqref="A1377:N1443">
    <cfRule type="expression" dxfId="15" priority="15">
      <formula>$M1377="Y"</formula>
    </cfRule>
  </conditionalFormatting>
  <conditionalFormatting sqref="M1444:M1510">
    <cfRule type="cellIs" dxfId="14" priority="13" operator="equal">
      <formula>"Y"</formula>
    </cfRule>
  </conditionalFormatting>
  <conditionalFormatting sqref="A1458:M1458 A1459:N1459 A1460:M1460 A1461:N1510 A1444:N1457">
    <cfRule type="expression" dxfId="13" priority="12">
      <formula>$M1444="Y"</formula>
    </cfRule>
  </conditionalFormatting>
  <conditionalFormatting sqref="N1458">
    <cfRule type="expression" dxfId="12" priority="14">
      <formula>$M1460="Y"</formula>
    </cfRule>
  </conditionalFormatting>
  <conditionalFormatting sqref="M1511:M1574">
    <cfRule type="cellIs" dxfId="11" priority="10" operator="equal">
      <formula>"Y"</formula>
    </cfRule>
  </conditionalFormatting>
  <conditionalFormatting sqref="A1525:M1525 A1526:N1526 A1527:M1527 A1528:N1574 A1511:N1524">
    <cfRule type="expression" dxfId="10" priority="9">
      <formula>$M1511="Y"</formula>
    </cfRule>
  </conditionalFormatting>
  <conditionalFormatting sqref="N1525">
    <cfRule type="expression" dxfId="9" priority="11">
      <formula>$M1527="Y"</formula>
    </cfRule>
  </conditionalFormatting>
  <conditionalFormatting sqref="M1575:M1632">
    <cfRule type="cellIs" dxfId="8" priority="8" operator="equal">
      <formula>"Y"</formula>
    </cfRule>
  </conditionalFormatting>
  <conditionalFormatting sqref="A1575:N1632">
    <cfRule type="expression" dxfId="7" priority="7">
      <formula>$M1575="Y"</formula>
    </cfRule>
  </conditionalFormatting>
  <conditionalFormatting sqref="M1633:M1702">
    <cfRule type="cellIs" dxfId="6" priority="6" operator="equal">
      <formula>"Y"</formula>
    </cfRule>
  </conditionalFormatting>
  <conditionalFormatting sqref="A1633:N1702">
    <cfRule type="expression" dxfId="5" priority="5">
      <formula>$M1633="Y"</formula>
    </cfRule>
  </conditionalFormatting>
  <conditionalFormatting sqref="M1703:M1752">
    <cfRule type="cellIs" dxfId="4" priority="3" operator="equal">
      <formula>"Y"</formula>
    </cfRule>
  </conditionalFormatting>
  <conditionalFormatting sqref="A1717:M1717 A1718:N1718 A1719:M1719 A1720:N1752 A1703:N1716">
    <cfRule type="expression" dxfId="3" priority="2">
      <formula>$M1703="Y"</formula>
    </cfRule>
  </conditionalFormatting>
  <conditionalFormatting sqref="N1717">
    <cfRule type="expression" dxfId="2" priority="4">
      <formula>$M1719="Y"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78"/>
  <sheetViews>
    <sheetView topLeftCell="A559" workbookViewId="0">
      <selection activeCell="L591" sqref="L591"/>
    </sheetView>
  </sheetViews>
  <sheetFormatPr defaultRowHeight="15" x14ac:dyDescent="0.25"/>
  <cols>
    <col min="1" max="1" width="6.7109375" bestFit="1" customWidth="1"/>
    <col min="2" max="2" width="5.140625" bestFit="1" customWidth="1"/>
    <col min="3" max="3" width="9.5703125" hidden="1" customWidth="1"/>
    <col min="4" max="4" width="10.5703125" hidden="1" customWidth="1"/>
    <col min="5" max="5" width="18.28515625" hidden="1" customWidth="1"/>
    <col min="6" max="6" width="18.42578125" bestFit="1" customWidth="1"/>
    <col min="7" max="7" width="5.5703125" hidden="1" customWidth="1"/>
    <col min="8" max="8" width="10.5703125" hidden="1" customWidth="1"/>
    <col min="9" max="9" width="18.42578125" bestFit="1" customWidth="1"/>
    <col min="10" max="10" width="2" hidden="1" customWidth="1"/>
    <col min="11" max="11" width="9.85546875" bestFit="1" customWidth="1"/>
    <col min="12" max="12" width="8.42578125" bestFit="1" customWidth="1"/>
    <col min="13" max="13" width="0" hidden="1" customWidth="1"/>
    <col min="14" max="14" width="3" hidden="1" customWidth="1"/>
    <col min="15" max="15" width="0" hidden="1" customWidth="1"/>
    <col min="16" max="16" width="65.5703125" hidden="1" customWidth="1"/>
    <col min="17" max="17" width="9.5703125" customWidth="1"/>
    <col min="18" max="18" width="9.7109375" bestFit="1" customWidth="1"/>
    <col min="19" max="21" width="8.5703125" bestFit="1" customWidth="1"/>
    <col min="22" max="23" width="9.28515625" bestFit="1" customWidth="1"/>
    <col min="24" max="24" width="11.5703125" bestFit="1" customWidth="1"/>
  </cols>
  <sheetData>
    <row r="1" spans="1:80" s="33" customFormat="1" ht="69" customHeight="1" thickBot="1" x14ac:dyDescent="0.3">
      <c r="A1" t="s">
        <v>26</v>
      </c>
      <c r="B1" t="s">
        <v>27</v>
      </c>
      <c r="C1" t="s">
        <v>451</v>
      </c>
      <c r="D1" t="s">
        <v>452</v>
      </c>
      <c r="E1" t="s">
        <v>453</v>
      </c>
      <c r="F1" t="s">
        <v>28</v>
      </c>
      <c r="G1" t="s">
        <v>454</v>
      </c>
      <c r="H1" t="s">
        <v>455</v>
      </c>
      <c r="I1" t="s">
        <v>29</v>
      </c>
      <c r="J1" t="s">
        <v>456</v>
      </c>
      <c r="K1" t="s">
        <v>30</v>
      </c>
      <c r="L1" t="s">
        <v>31</v>
      </c>
      <c r="M1" t="s">
        <v>457</v>
      </c>
      <c r="N1" t="s">
        <v>458</v>
      </c>
      <c r="O1" t="s">
        <v>459</v>
      </c>
      <c r="P1" t="s">
        <v>32</v>
      </c>
      <c r="Q1" t="s">
        <v>460</v>
      </c>
      <c r="R1"/>
      <c r="S1" t="s">
        <v>461</v>
      </c>
      <c r="T1" t="s">
        <v>462</v>
      </c>
      <c r="U1" t="s">
        <v>463</v>
      </c>
      <c r="V1" t="s">
        <v>464</v>
      </c>
      <c r="W1" t="s">
        <v>465</v>
      </c>
      <c r="X1" t="s">
        <v>466</v>
      </c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</row>
    <row r="2" spans="1:80" x14ac:dyDescent="0.25">
      <c r="A2" t="s">
        <v>260</v>
      </c>
      <c r="B2">
        <v>4020</v>
      </c>
      <c r="C2" t="s">
        <v>467</v>
      </c>
      <c r="D2" t="s">
        <v>468</v>
      </c>
      <c r="E2">
        <v>42511.207349537035</v>
      </c>
      <c r="F2">
        <v>42511.20890046296</v>
      </c>
      <c r="G2">
        <v>2</v>
      </c>
      <c r="H2" t="s">
        <v>469</v>
      </c>
      <c r="I2">
        <v>42511.209976851853</v>
      </c>
      <c r="J2">
        <v>0</v>
      </c>
      <c r="K2" t="str">
        <f t="shared" ref="K2:K65" si="0">IF(ISEVEN(B2),(B2-1)&amp;"/"&amp;B2,B2&amp;"/"&amp;(B2+1))</f>
        <v>4019/4020</v>
      </c>
      <c r="L2">
        <f t="shared" ref="L2:L65" si="1">I2-F2</f>
        <v>1.0763888931251131E-3</v>
      </c>
      <c r="N2">
        <f>24*60*SUM($L2:$L2)</f>
        <v>1.5500000061001629</v>
      </c>
      <c r="P2" t="s">
        <v>116</v>
      </c>
      <c r="Q2" t="b">
        <f t="shared" ref="Q2:Q65" si="2">ISEVEN(LEFT(A2,3))</f>
        <v>0</v>
      </c>
      <c r="R2" t="s">
        <v>470</v>
      </c>
      <c r="S2">
        <f t="shared" ref="S2:S33" si="3">RIGHT(D2,LEN(D2)-4)/10000</f>
        <v>7.4300000000000005E-2</v>
      </c>
      <c r="T2">
        <f t="shared" ref="T2:T33" si="4">RIGHT(H2,LEN(H2)-4)/10000</f>
        <v>9.7799999999999998E-2</v>
      </c>
      <c r="U2">
        <f t="shared" ref="U2:U33" si="5">ABS(T2-S2)</f>
        <v>2.3499999999999993E-2</v>
      </c>
      <c r="V2">
        <f>COUNTIFS(xings_lookup!$D$2:$D$19, IF(Q2, "&lt;=","&gt;=") &amp; S2, xings_lookup!$D$2:$D$19, IF(Q2,"&gt;=","&lt;=") &amp; T2)</f>
        <v>0</v>
      </c>
      <c r="W2">
        <f>COUNTA([11]XINGS!$A$2:$A$13)-V2</f>
        <v>12</v>
      </c>
      <c r="X2">
        <f>V2/SUM(V2:W2)</f>
        <v>0</v>
      </c>
    </row>
    <row r="3" spans="1:80" x14ac:dyDescent="0.25">
      <c r="A3" t="s">
        <v>261</v>
      </c>
      <c r="B3">
        <v>4002</v>
      </c>
      <c r="C3" t="s">
        <v>467</v>
      </c>
      <c r="D3" t="s">
        <v>471</v>
      </c>
      <c r="E3">
        <v>42511.237858796296</v>
      </c>
      <c r="F3">
        <v>42511.238611111112</v>
      </c>
      <c r="G3">
        <v>1</v>
      </c>
      <c r="H3" t="s">
        <v>472</v>
      </c>
      <c r="I3">
        <v>42511.264085648145</v>
      </c>
      <c r="J3">
        <v>0</v>
      </c>
      <c r="K3" t="str">
        <f t="shared" si="0"/>
        <v>4001/4002</v>
      </c>
      <c r="L3">
        <f t="shared" si="1"/>
        <v>2.5474537033005618E-2</v>
      </c>
      <c r="N3">
        <f>24*60*SUM($L3:$L3)</f>
        <v>36.683333327528089</v>
      </c>
      <c r="P3" t="s">
        <v>263</v>
      </c>
      <c r="Q3" t="b">
        <f t="shared" si="2"/>
        <v>0</v>
      </c>
      <c r="R3" t="s">
        <v>470</v>
      </c>
      <c r="S3">
        <f t="shared" si="3"/>
        <v>1.9118999999999999</v>
      </c>
      <c r="T3">
        <f t="shared" si="4"/>
        <v>23.3066</v>
      </c>
      <c r="U3">
        <f t="shared" si="5"/>
        <v>21.3947</v>
      </c>
      <c r="V3">
        <f>COUNTIFS(xings_lookup!$D$2:$D$19, IF(Q3, "&lt;=","&gt;=") &amp; S3, xings_lookup!$D$2:$D$19, IF(Q3,"&gt;=","&lt;=") &amp; T3)</f>
        <v>12</v>
      </c>
      <c r="W3">
        <f>COUNTA([11]XINGS!$A$2:$A$13)-V3</f>
        <v>0</v>
      </c>
      <c r="X3">
        <f t="shared" ref="X3:X66" si="6">V3/SUM(V3:W3)</f>
        <v>1</v>
      </c>
    </row>
    <row r="4" spans="1:80" x14ac:dyDescent="0.25">
      <c r="A4" t="s">
        <v>264</v>
      </c>
      <c r="B4">
        <v>4020</v>
      </c>
      <c r="C4" t="s">
        <v>467</v>
      </c>
      <c r="D4" t="s">
        <v>473</v>
      </c>
      <c r="E4">
        <v>42511.318622685183</v>
      </c>
      <c r="F4">
        <v>42511.319398148145</v>
      </c>
      <c r="G4">
        <v>1</v>
      </c>
      <c r="H4" t="s">
        <v>474</v>
      </c>
      <c r="I4">
        <v>42511.345543981479</v>
      </c>
      <c r="J4">
        <v>0</v>
      </c>
      <c r="K4" t="str">
        <f t="shared" si="0"/>
        <v>4019/4020</v>
      </c>
      <c r="L4">
        <f t="shared" si="1"/>
        <v>2.6145833333430346E-2</v>
      </c>
      <c r="N4">
        <f>24*60*SUM($L4:$L4)</f>
        <v>37.650000000139698</v>
      </c>
      <c r="P4" t="s">
        <v>265</v>
      </c>
      <c r="Q4" t="b">
        <f t="shared" si="2"/>
        <v>0</v>
      </c>
      <c r="R4" t="s">
        <v>470</v>
      </c>
      <c r="S4">
        <f t="shared" si="3"/>
        <v>1.9137</v>
      </c>
      <c r="T4">
        <f t="shared" si="4"/>
        <v>23.3308</v>
      </c>
      <c r="U4">
        <f t="shared" si="5"/>
        <v>21.417100000000001</v>
      </c>
      <c r="V4">
        <f>COUNTIFS(xings_lookup!$D$2:$D$19, IF(Q4, "&lt;=","&gt;=") &amp; S4, xings_lookup!$D$2:$D$19, IF(Q4,"&gt;=","&lt;=") &amp; T4)</f>
        <v>12</v>
      </c>
      <c r="W4">
        <f>COUNTA([11]XINGS!$A$2:$A$13)-V4</f>
        <v>0</v>
      </c>
      <c r="X4">
        <f t="shared" si="6"/>
        <v>1</v>
      </c>
    </row>
    <row r="5" spans="1:80" x14ac:dyDescent="0.25">
      <c r="A5" t="s">
        <v>266</v>
      </c>
      <c r="B5">
        <v>4044</v>
      </c>
      <c r="C5" t="s">
        <v>467</v>
      </c>
      <c r="D5" t="s">
        <v>475</v>
      </c>
      <c r="E5">
        <v>42511.322453703702</v>
      </c>
      <c r="F5">
        <v>42511.324108796296</v>
      </c>
      <c r="G5">
        <v>2</v>
      </c>
      <c r="H5" t="s">
        <v>476</v>
      </c>
      <c r="I5">
        <v>42511.331423611111</v>
      </c>
      <c r="J5">
        <v>0</v>
      </c>
      <c r="K5" t="str">
        <f t="shared" si="0"/>
        <v>4043/4044</v>
      </c>
      <c r="L5">
        <f t="shared" si="1"/>
        <v>7.3148148148902692E-3</v>
      </c>
      <c r="N5">
        <f>24*60*SUM($L5:$L5)</f>
        <v>10.533333333441988</v>
      </c>
      <c r="P5" t="s">
        <v>116</v>
      </c>
      <c r="Q5" t="b">
        <f t="shared" si="2"/>
        <v>0</v>
      </c>
      <c r="R5" t="s">
        <v>470</v>
      </c>
      <c r="S5">
        <f t="shared" si="3"/>
        <v>0.1464</v>
      </c>
      <c r="T5">
        <f t="shared" si="4"/>
        <v>5.1824000000000003</v>
      </c>
      <c r="U5">
        <f t="shared" si="5"/>
        <v>5.0360000000000005</v>
      </c>
      <c r="V5">
        <f>COUNTIFS(xings_lookup!$D$2:$D$19, IF(Q5, "&lt;=","&gt;=") &amp; S5, xings_lookup!$D$2:$D$19, IF(Q5,"&gt;=","&lt;=") &amp; T5)</f>
        <v>5</v>
      </c>
      <c r="W5">
        <f>COUNTA([11]XINGS!$A$2:$A$13)-V5</f>
        <v>7</v>
      </c>
      <c r="X5">
        <f t="shared" si="6"/>
        <v>0.41666666666666669</v>
      </c>
    </row>
    <row r="6" spans="1:80" x14ac:dyDescent="0.25">
      <c r="A6" t="s">
        <v>267</v>
      </c>
      <c r="B6">
        <v>4013</v>
      </c>
      <c r="C6" t="s">
        <v>467</v>
      </c>
      <c r="D6" t="s">
        <v>939</v>
      </c>
      <c r="E6">
        <v>42511.381886574076</v>
      </c>
      <c r="F6">
        <v>42511.383726851855</v>
      </c>
      <c r="G6">
        <v>2</v>
      </c>
      <c r="H6" t="s">
        <v>940</v>
      </c>
      <c r="I6">
        <v>42511.383773148147</v>
      </c>
      <c r="J6">
        <v>0</v>
      </c>
      <c r="K6" t="str">
        <f t="shared" si="0"/>
        <v>4013/4014</v>
      </c>
      <c r="L6">
        <f t="shared" si="1"/>
        <v>4.6296292566694319E-5</v>
      </c>
      <c r="N6">
        <f>24*60*SUM($L6:$L6)</f>
        <v>6.666666129603982E-2</v>
      </c>
      <c r="P6" t="s">
        <v>116</v>
      </c>
      <c r="Q6" t="b">
        <f t="shared" si="2"/>
        <v>1</v>
      </c>
      <c r="R6" t="s">
        <v>470</v>
      </c>
      <c r="S6">
        <f t="shared" si="3"/>
        <v>23.104199999999999</v>
      </c>
      <c r="T6">
        <f t="shared" si="4"/>
        <v>23.087199999999999</v>
      </c>
      <c r="U6">
        <f t="shared" si="5"/>
        <v>1.699999999999946E-2</v>
      </c>
      <c r="V6">
        <f>COUNTIFS(xings_lookup!$D$2:$D$19, IF(Q6, "&lt;=","&gt;=") &amp; S6, xings_lookup!$D$2:$D$19, IF(Q6,"&gt;=","&lt;=") &amp; T6)</f>
        <v>0</v>
      </c>
      <c r="W6">
        <f>COUNTA([11]XINGS!$A$2:$A$13)-V6</f>
        <v>12</v>
      </c>
      <c r="X6">
        <f t="shared" si="6"/>
        <v>0</v>
      </c>
    </row>
    <row r="7" spans="1:80" x14ac:dyDescent="0.25">
      <c r="A7" t="s">
        <v>268</v>
      </c>
      <c r="B7">
        <v>4026</v>
      </c>
      <c r="C7" t="s">
        <v>467</v>
      </c>
      <c r="D7" t="s">
        <v>941</v>
      </c>
      <c r="E7">
        <v>42511.396516203706</v>
      </c>
      <c r="F7">
        <v>42511.476585648146</v>
      </c>
      <c r="G7">
        <v>4</v>
      </c>
      <c r="H7" t="s">
        <v>942</v>
      </c>
      <c r="I7">
        <v>42511.511562500003</v>
      </c>
      <c r="J7">
        <v>0</v>
      </c>
      <c r="K7" t="str">
        <f t="shared" si="0"/>
        <v>4025/4026</v>
      </c>
      <c r="L7">
        <f t="shared" si="1"/>
        <v>3.4976851857209112E-2</v>
      </c>
      <c r="Q7" t="b">
        <f t="shared" si="2"/>
        <v>1</v>
      </c>
      <c r="R7" t="s">
        <v>470</v>
      </c>
      <c r="S7">
        <f t="shared" si="3"/>
        <v>23.297999999999998</v>
      </c>
      <c r="T7">
        <f t="shared" si="4"/>
        <v>1.47E-2</v>
      </c>
      <c r="U7">
        <f t="shared" si="5"/>
        <v>23.283299999999997</v>
      </c>
      <c r="V7">
        <f>COUNTIFS(xings_lookup!$D$2:$D$19, IF(Q7, "&lt;=","&gt;=") &amp; S7, xings_lookup!$D$2:$D$19, IF(Q7,"&gt;=","&lt;=") &amp; T7)</f>
        <v>12</v>
      </c>
      <c r="W7">
        <f>COUNTA([11]XINGS!$A$2:$A$13)-V7</f>
        <v>0</v>
      </c>
      <c r="X7">
        <f t="shared" si="6"/>
        <v>1</v>
      </c>
    </row>
    <row r="8" spans="1:80" x14ac:dyDescent="0.25">
      <c r="A8" t="s">
        <v>271</v>
      </c>
      <c r="B8">
        <v>4025</v>
      </c>
      <c r="C8" t="s">
        <v>467</v>
      </c>
      <c r="D8" t="s">
        <v>477</v>
      </c>
      <c r="E8">
        <v>42511.515208333331</v>
      </c>
      <c r="F8">
        <v>42511.517939814818</v>
      </c>
      <c r="G8">
        <v>3</v>
      </c>
      <c r="H8" t="s">
        <v>478</v>
      </c>
      <c r="I8">
        <v>42511.579456018517</v>
      </c>
      <c r="J8">
        <v>0</v>
      </c>
      <c r="K8" t="str">
        <f t="shared" si="0"/>
        <v>4025/4026</v>
      </c>
      <c r="L8">
        <f t="shared" si="1"/>
        <v>6.1516203699284233E-2</v>
      </c>
      <c r="N8">
        <f>24*60*SUM($L8:$L9)</f>
        <v>97.183333325665444</v>
      </c>
      <c r="P8" t="s">
        <v>272</v>
      </c>
      <c r="Q8" t="b">
        <f t="shared" si="2"/>
        <v>0</v>
      </c>
      <c r="R8" t="s">
        <v>470</v>
      </c>
      <c r="S8">
        <f t="shared" si="3"/>
        <v>4.6399999999999997E-2</v>
      </c>
      <c r="T8">
        <f t="shared" si="4"/>
        <v>5.2135999999999996</v>
      </c>
      <c r="U8">
        <f t="shared" si="5"/>
        <v>5.1671999999999993</v>
      </c>
      <c r="V8">
        <f>COUNTIFS(xings_lookup!$D$2:$D$19, IF(Q8, "&lt;=","&gt;=") &amp; S8, xings_lookup!$D$2:$D$19, IF(Q8,"&gt;=","&lt;=") &amp; T8)</f>
        <v>5</v>
      </c>
      <c r="W8">
        <f>COUNTA([11]XINGS!$A$2:$A$13)-V8</f>
        <v>7</v>
      </c>
      <c r="X8">
        <f t="shared" si="6"/>
        <v>0.41666666666666669</v>
      </c>
    </row>
    <row r="9" spans="1:80" x14ac:dyDescent="0.25">
      <c r="A9" t="s">
        <v>275</v>
      </c>
      <c r="B9">
        <v>4001</v>
      </c>
      <c r="C9" t="s">
        <v>467</v>
      </c>
      <c r="D9" t="s">
        <v>945</v>
      </c>
      <c r="E9">
        <v>42511.552662037036</v>
      </c>
      <c r="F9">
        <v>42511.553449074076</v>
      </c>
      <c r="G9">
        <v>1</v>
      </c>
      <c r="H9" t="s">
        <v>946</v>
      </c>
      <c r="I9">
        <v>42511.559421296297</v>
      </c>
      <c r="J9">
        <v>0</v>
      </c>
      <c r="K9" t="str">
        <f t="shared" si="0"/>
        <v>4001/4002</v>
      </c>
      <c r="L9">
        <f t="shared" si="1"/>
        <v>5.9722222213167697E-3</v>
      </c>
      <c r="N9">
        <f>24*60*SUM($L9:$L9)</f>
        <v>8.5999999986961484</v>
      </c>
      <c r="P9" t="s">
        <v>947</v>
      </c>
      <c r="Q9" t="b">
        <f t="shared" si="2"/>
        <v>1</v>
      </c>
      <c r="R9" t="s">
        <v>470</v>
      </c>
      <c r="S9">
        <f t="shared" si="3"/>
        <v>1.8900999999999999</v>
      </c>
      <c r="T9">
        <f t="shared" si="4"/>
        <v>1.6299999999999999E-2</v>
      </c>
      <c r="U9">
        <f t="shared" si="5"/>
        <v>1.8737999999999999</v>
      </c>
      <c r="V9">
        <f>COUNTIFS(xings_lookup!$D$2:$D$19, IF(Q9, "&lt;=","&gt;=") &amp; S9, xings_lookup!$D$2:$D$19, IF(Q9,"&gt;=","&lt;=") &amp; T9)</f>
        <v>0</v>
      </c>
      <c r="W9">
        <f>COUNTA([11]XINGS!$A$2:$A$13)-V9</f>
        <v>12</v>
      </c>
      <c r="X9">
        <f t="shared" si="6"/>
        <v>0</v>
      </c>
    </row>
    <row r="10" spans="1:80" x14ac:dyDescent="0.25">
      <c r="A10" t="s">
        <v>273</v>
      </c>
      <c r="B10">
        <v>4002</v>
      </c>
      <c r="C10" t="s">
        <v>467</v>
      </c>
      <c r="D10" t="s">
        <v>481</v>
      </c>
      <c r="E10">
        <v>42511.561018518521</v>
      </c>
      <c r="F10">
        <v>42511.563287037039</v>
      </c>
      <c r="G10">
        <v>3</v>
      </c>
      <c r="H10" t="s">
        <v>482</v>
      </c>
      <c r="I10">
        <v>42511.608495370368</v>
      </c>
      <c r="J10">
        <v>2</v>
      </c>
      <c r="K10" t="str">
        <f t="shared" si="0"/>
        <v>4001/4002</v>
      </c>
      <c r="L10">
        <f t="shared" si="1"/>
        <v>4.520833332935581E-2</v>
      </c>
      <c r="Q10" t="b">
        <f t="shared" si="2"/>
        <v>0</v>
      </c>
      <c r="R10" t="s">
        <v>470</v>
      </c>
      <c r="S10">
        <f t="shared" si="3"/>
        <v>4.3700000000000003E-2</v>
      </c>
      <c r="T10">
        <f t="shared" si="4"/>
        <v>23.332000000000001</v>
      </c>
      <c r="U10">
        <f t="shared" si="5"/>
        <v>23.2883</v>
      </c>
      <c r="V10">
        <f>COUNTIFS(xings_lookup!$D$2:$D$19, IF(Q10, "&lt;=","&gt;=") &amp; S10, xings_lookup!$D$2:$D$19, IF(Q10,"&gt;=","&lt;=") &amp; T10)</f>
        <v>12</v>
      </c>
      <c r="W10">
        <f>COUNTA([11]XINGS!$A$2:$A$13)-V10</f>
        <v>0</v>
      </c>
      <c r="X10">
        <f t="shared" si="6"/>
        <v>1</v>
      </c>
    </row>
    <row r="11" spans="1:80" x14ac:dyDescent="0.25">
      <c r="A11" t="s">
        <v>269</v>
      </c>
      <c r="B11">
        <v>4023</v>
      </c>
      <c r="C11" t="s">
        <v>467</v>
      </c>
      <c r="D11" t="s">
        <v>943</v>
      </c>
      <c r="E11">
        <v>42511.562534722223</v>
      </c>
      <c r="F11">
        <v>42511.563506944447</v>
      </c>
      <c r="G11">
        <v>1</v>
      </c>
      <c r="H11" t="s">
        <v>944</v>
      </c>
      <c r="I11">
        <v>42511.599212962959</v>
      </c>
      <c r="J11">
        <v>2</v>
      </c>
      <c r="K11" t="str">
        <f t="shared" si="0"/>
        <v>4023/4024</v>
      </c>
      <c r="L11">
        <f t="shared" si="1"/>
        <v>3.5706018512428273E-2</v>
      </c>
      <c r="Q11" t="b">
        <f t="shared" si="2"/>
        <v>1</v>
      </c>
      <c r="R11" t="s">
        <v>470</v>
      </c>
      <c r="S11">
        <f t="shared" si="3"/>
        <v>23.226700000000001</v>
      </c>
      <c r="T11">
        <f t="shared" si="4"/>
        <v>1.3599999999999999E-2</v>
      </c>
      <c r="U11">
        <f t="shared" si="5"/>
        <v>23.213100000000001</v>
      </c>
      <c r="V11">
        <f>COUNTIFS(xings_lookup!$D$2:$D$19, IF(Q11, "&lt;=","&gt;=") &amp; S11, xings_lookup!$D$2:$D$19, IF(Q11,"&gt;=","&lt;=") &amp; T11)</f>
        <v>12</v>
      </c>
      <c r="W11">
        <f>COUNTA([11]XINGS!$A$2:$A$13)-V11</f>
        <v>0</v>
      </c>
      <c r="X11">
        <f t="shared" si="6"/>
        <v>1</v>
      </c>
    </row>
    <row r="12" spans="1:80" x14ac:dyDescent="0.25">
      <c r="A12" t="s">
        <v>271</v>
      </c>
      <c r="B12">
        <v>4025</v>
      </c>
      <c r="C12" t="s">
        <v>467</v>
      </c>
      <c r="D12" t="s">
        <v>479</v>
      </c>
      <c r="E12">
        <v>42511.581990740742</v>
      </c>
      <c r="F12">
        <v>42511.582488425927</v>
      </c>
      <c r="G12">
        <v>0</v>
      </c>
      <c r="H12" t="s">
        <v>480</v>
      </c>
      <c r="I12">
        <v>42511.599953703706</v>
      </c>
      <c r="J12">
        <v>2</v>
      </c>
      <c r="K12" t="str">
        <f t="shared" si="0"/>
        <v>4025/4026</v>
      </c>
      <c r="L12">
        <f t="shared" si="1"/>
        <v>1.746527777868323E-2</v>
      </c>
      <c r="Q12" t="b">
        <f t="shared" si="2"/>
        <v>0</v>
      </c>
      <c r="R12" t="s">
        <v>470</v>
      </c>
      <c r="S12">
        <f t="shared" si="3"/>
        <v>6.47</v>
      </c>
      <c r="T12">
        <f t="shared" si="4"/>
        <v>23.3323</v>
      </c>
      <c r="U12">
        <f t="shared" si="5"/>
        <v>16.862300000000001</v>
      </c>
      <c r="V12">
        <f>COUNTIFS(xings_lookup!$D$2:$D$19, IF(Q12, "&lt;=","&gt;=") &amp; S12, xings_lookup!$D$2:$D$19, IF(Q12,"&gt;=","&lt;=") &amp; T12)</f>
        <v>3</v>
      </c>
      <c r="W12">
        <f>COUNTA([11]XINGS!$A$2:$A$13)-V12</f>
        <v>9</v>
      </c>
      <c r="X12">
        <f t="shared" si="6"/>
        <v>0.25</v>
      </c>
    </row>
    <row r="13" spans="1:80" x14ac:dyDescent="0.25">
      <c r="A13" t="s">
        <v>276</v>
      </c>
      <c r="B13">
        <v>4020</v>
      </c>
      <c r="C13" t="s">
        <v>467</v>
      </c>
      <c r="D13" t="s">
        <v>471</v>
      </c>
      <c r="E13">
        <v>42511.603310185186</v>
      </c>
      <c r="F13">
        <v>42511.606377314813</v>
      </c>
      <c r="G13">
        <v>4</v>
      </c>
      <c r="H13" t="s">
        <v>483</v>
      </c>
      <c r="I13">
        <v>42511.635682870372</v>
      </c>
      <c r="J13">
        <v>1</v>
      </c>
      <c r="K13" t="str">
        <f t="shared" si="0"/>
        <v>4019/4020</v>
      </c>
      <c r="L13">
        <f t="shared" si="1"/>
        <v>2.9305555559403729E-2</v>
      </c>
      <c r="N13">
        <f>24*60*SUM($L13:$L13)</f>
        <v>42.200000005541369</v>
      </c>
      <c r="P13" t="s">
        <v>277</v>
      </c>
      <c r="Q13" t="b">
        <f t="shared" si="2"/>
        <v>0</v>
      </c>
      <c r="R13" t="s">
        <v>470</v>
      </c>
      <c r="S13">
        <f t="shared" si="3"/>
        <v>1.9118999999999999</v>
      </c>
      <c r="T13">
        <f t="shared" si="4"/>
        <v>23.334900000000001</v>
      </c>
      <c r="U13">
        <f t="shared" si="5"/>
        <v>21.423000000000002</v>
      </c>
      <c r="V13">
        <f>COUNTIFS(xings_lookup!$D$2:$D$19, IF(Q13, "&lt;=","&gt;=") &amp; S13, xings_lookup!$D$2:$D$19, IF(Q13,"&gt;=","&lt;=") &amp; T13)</f>
        <v>12</v>
      </c>
      <c r="W13">
        <f>COUNTA([11]XINGS!$A$2:$A$13)-V13</f>
        <v>0</v>
      </c>
      <c r="X13">
        <f t="shared" si="6"/>
        <v>1</v>
      </c>
    </row>
    <row r="14" spans="1:80" x14ac:dyDescent="0.25">
      <c r="A14" t="s">
        <v>278</v>
      </c>
      <c r="B14">
        <v>4026</v>
      </c>
      <c r="C14" t="s">
        <v>467</v>
      </c>
      <c r="D14" t="s">
        <v>948</v>
      </c>
      <c r="E14">
        <v>42511.608171296299</v>
      </c>
      <c r="F14">
        <v>42511.609189814815</v>
      </c>
      <c r="G14">
        <v>1</v>
      </c>
      <c r="H14" t="s">
        <v>949</v>
      </c>
      <c r="I14">
        <v>42511.630115740743</v>
      </c>
      <c r="J14">
        <v>0</v>
      </c>
      <c r="K14" t="str">
        <f t="shared" si="0"/>
        <v>4025/4026</v>
      </c>
      <c r="L14">
        <f t="shared" si="1"/>
        <v>2.0925925928167999E-2</v>
      </c>
      <c r="N14">
        <f>24*60*SUM($L14:$L15)</f>
        <v>40.516666676849127</v>
      </c>
      <c r="P14" t="s">
        <v>272</v>
      </c>
      <c r="Q14" t="b">
        <f t="shared" si="2"/>
        <v>1</v>
      </c>
      <c r="R14" t="s">
        <v>470</v>
      </c>
      <c r="S14">
        <f t="shared" si="3"/>
        <v>23.2987</v>
      </c>
      <c r="T14">
        <f t="shared" si="4"/>
        <v>5.4313000000000002</v>
      </c>
      <c r="U14">
        <f t="shared" si="5"/>
        <v>17.8674</v>
      </c>
      <c r="V14">
        <f>COUNTIFS(xings_lookup!$D$2:$D$19, IF(Q14, "&lt;=","&gt;=") &amp; S14, xings_lookup!$D$2:$D$19, IF(Q14,"&gt;=","&lt;=") &amp; T14)</f>
        <v>6</v>
      </c>
      <c r="W14">
        <f>COUNTA([11]XINGS!$A$2:$A$13)-V14</f>
        <v>6</v>
      </c>
      <c r="X14">
        <f t="shared" si="6"/>
        <v>0.5</v>
      </c>
    </row>
    <row r="15" spans="1:80" x14ac:dyDescent="0.25">
      <c r="A15" t="s">
        <v>278</v>
      </c>
      <c r="B15">
        <v>4026</v>
      </c>
      <c r="C15" t="s">
        <v>467</v>
      </c>
      <c r="D15" t="s">
        <v>950</v>
      </c>
      <c r="E15">
        <v>42511.633715277778</v>
      </c>
      <c r="F15">
        <v>42511.634513888886</v>
      </c>
      <c r="G15">
        <v>1</v>
      </c>
      <c r="H15" t="s">
        <v>951</v>
      </c>
      <c r="I15">
        <v>42511.641724537039</v>
      </c>
      <c r="J15">
        <v>0</v>
      </c>
      <c r="K15" t="str">
        <f t="shared" si="0"/>
        <v>4025/4026</v>
      </c>
      <c r="L15">
        <f t="shared" si="1"/>
        <v>7.2106481529772282E-3</v>
      </c>
      <c r="Q15" t="b">
        <f t="shared" si="2"/>
        <v>1</v>
      </c>
      <c r="R15" t="s">
        <v>470</v>
      </c>
      <c r="S15">
        <f t="shared" si="3"/>
        <v>3.6793999999999998</v>
      </c>
      <c r="T15">
        <f t="shared" si="4"/>
        <v>2.2700000000000001E-2</v>
      </c>
      <c r="U15">
        <f t="shared" si="5"/>
        <v>3.6566999999999998</v>
      </c>
      <c r="V15">
        <f>COUNTIFS(xings_lookup!$D$2:$D$19, IF(Q15, "&lt;=","&gt;=") &amp; S15, xings_lookup!$D$2:$D$19, IF(Q15,"&gt;=","&lt;=") &amp; T15)</f>
        <v>3</v>
      </c>
      <c r="W15">
        <f>COUNTA([11]XINGS!$A$2:$A$13)-V15</f>
        <v>9</v>
      </c>
      <c r="X15">
        <f t="shared" si="6"/>
        <v>0.25</v>
      </c>
    </row>
    <row r="16" spans="1:80" x14ac:dyDescent="0.25">
      <c r="A16" t="s">
        <v>279</v>
      </c>
      <c r="B16">
        <v>4023</v>
      </c>
      <c r="C16" t="s">
        <v>467</v>
      </c>
      <c r="D16" t="s">
        <v>952</v>
      </c>
      <c r="E16">
        <v>42511.720370370371</v>
      </c>
      <c r="F16">
        <v>42511.721979166665</v>
      </c>
      <c r="G16">
        <v>2</v>
      </c>
      <c r="H16" t="s">
        <v>953</v>
      </c>
      <c r="I16">
        <v>42511.742939814816</v>
      </c>
      <c r="J16">
        <v>0</v>
      </c>
      <c r="K16" t="str">
        <f t="shared" si="0"/>
        <v>4023/4024</v>
      </c>
      <c r="L16">
        <f t="shared" si="1"/>
        <v>2.0960648151230998E-2</v>
      </c>
      <c r="N16">
        <f>24*60*SUM($L16:$L16)</f>
        <v>30.183333337772638</v>
      </c>
      <c r="P16" t="s">
        <v>280</v>
      </c>
      <c r="Q16" t="b">
        <f t="shared" si="2"/>
        <v>1</v>
      </c>
      <c r="R16" t="s">
        <v>470</v>
      </c>
      <c r="S16">
        <f t="shared" si="3"/>
        <v>23.296399999999998</v>
      </c>
      <c r="T16">
        <f t="shared" si="4"/>
        <v>7.0533000000000001</v>
      </c>
      <c r="U16">
        <f t="shared" si="5"/>
        <v>16.243099999999998</v>
      </c>
      <c r="V16">
        <f>COUNTIFS(xings_lookup!$D$2:$D$19, IF(Q16, "&lt;=","&gt;=") &amp; S16, xings_lookup!$D$2:$D$19, IF(Q16,"&gt;=","&lt;=") &amp; T16)</f>
        <v>3</v>
      </c>
      <c r="W16">
        <f>COUNTA([11]XINGS!$A$2:$A$13)-V16</f>
        <v>9</v>
      </c>
      <c r="X16">
        <f t="shared" si="6"/>
        <v>0.25</v>
      </c>
    </row>
    <row r="17" spans="1:24" x14ac:dyDescent="0.25">
      <c r="A17" t="s">
        <v>281</v>
      </c>
      <c r="B17">
        <v>4025</v>
      </c>
      <c r="C17" t="s">
        <v>467</v>
      </c>
      <c r="D17" t="s">
        <v>484</v>
      </c>
      <c r="E17">
        <v>42511.971886574072</v>
      </c>
      <c r="F17">
        <v>42511.972743055558</v>
      </c>
      <c r="G17">
        <v>1</v>
      </c>
      <c r="H17" t="s">
        <v>485</v>
      </c>
      <c r="I17">
        <v>42511.986817129633</v>
      </c>
      <c r="J17">
        <v>0</v>
      </c>
      <c r="K17" t="str">
        <f t="shared" si="0"/>
        <v>4025/4026</v>
      </c>
      <c r="L17">
        <f t="shared" si="1"/>
        <v>1.4074074075324461E-2</v>
      </c>
      <c r="N17">
        <f>24*60*SUM($L17:$L18)</f>
        <v>46.483333334326744</v>
      </c>
      <c r="P17" t="s">
        <v>116</v>
      </c>
      <c r="Q17" t="b">
        <f t="shared" si="2"/>
        <v>0</v>
      </c>
      <c r="R17" t="s">
        <v>470</v>
      </c>
      <c r="S17">
        <f t="shared" si="3"/>
        <v>5.28E-2</v>
      </c>
      <c r="T17">
        <f t="shared" si="4"/>
        <v>4.0091999999999999</v>
      </c>
      <c r="U17">
        <f t="shared" si="5"/>
        <v>3.9563999999999999</v>
      </c>
      <c r="V17">
        <f>COUNTIFS(xings_lookup!$D$2:$D$19, IF(Q17, "&lt;=","&gt;=") &amp; S17, xings_lookup!$D$2:$D$19, IF(Q17,"&gt;=","&lt;=") &amp; T17)</f>
        <v>3</v>
      </c>
      <c r="W17">
        <f>COUNTA([11]XINGS!$A$2:$A$13)-V17</f>
        <v>9</v>
      </c>
      <c r="X17">
        <f t="shared" si="6"/>
        <v>0.25</v>
      </c>
    </row>
    <row r="18" spans="1:24" x14ac:dyDescent="0.25">
      <c r="A18" t="s">
        <v>281</v>
      </c>
      <c r="B18">
        <v>4025</v>
      </c>
      <c r="C18" t="s">
        <v>467</v>
      </c>
      <c r="D18" t="s">
        <v>486</v>
      </c>
      <c r="E18">
        <v>42511.993773148148</v>
      </c>
      <c r="F18">
        <v>42511.99459490741</v>
      </c>
      <c r="G18">
        <v>1</v>
      </c>
      <c r="H18" t="s">
        <v>487</v>
      </c>
      <c r="I18">
        <v>42512.012800925928</v>
      </c>
      <c r="J18">
        <v>0</v>
      </c>
      <c r="K18" t="str">
        <f t="shared" si="0"/>
        <v>4025/4026</v>
      </c>
      <c r="L18">
        <f t="shared" si="1"/>
        <v>1.8206018517958E-2</v>
      </c>
      <c r="Q18" t="b">
        <f t="shared" si="2"/>
        <v>0</v>
      </c>
      <c r="R18" t="s">
        <v>470</v>
      </c>
      <c r="S18">
        <f t="shared" si="3"/>
        <v>6.4702000000000002</v>
      </c>
      <c r="T18">
        <f t="shared" si="4"/>
        <v>23.3291</v>
      </c>
      <c r="U18">
        <f t="shared" si="5"/>
        <v>16.858899999999998</v>
      </c>
      <c r="V18">
        <f>COUNTIFS(xings_lookup!$D$2:$D$19, IF(Q18, "&lt;=","&gt;=") &amp; S18, xings_lookup!$D$2:$D$19, IF(Q18,"&gt;=","&lt;=") &amp; T18)</f>
        <v>3</v>
      </c>
      <c r="W18">
        <f>COUNTA([11]XINGS!$A$2:$A$13)-V18</f>
        <v>9</v>
      </c>
      <c r="X18">
        <f t="shared" si="6"/>
        <v>0.25</v>
      </c>
    </row>
    <row r="19" spans="1:24" x14ac:dyDescent="0.25">
      <c r="A19" t="s">
        <v>282</v>
      </c>
      <c r="B19">
        <v>4027</v>
      </c>
      <c r="C19" t="s">
        <v>467</v>
      </c>
      <c r="D19" t="s">
        <v>488</v>
      </c>
      <c r="E19">
        <v>42512.460949074077</v>
      </c>
      <c r="F19">
        <v>42512.463194444441</v>
      </c>
      <c r="G19">
        <v>3</v>
      </c>
      <c r="H19" t="s">
        <v>489</v>
      </c>
      <c r="I19">
        <v>42512.463240740741</v>
      </c>
      <c r="J19">
        <v>0</v>
      </c>
      <c r="K19" t="str">
        <f t="shared" si="0"/>
        <v>4027/4028</v>
      </c>
      <c r="L19">
        <f t="shared" si="1"/>
        <v>4.6296299842651933E-5</v>
      </c>
      <c r="N19">
        <f>24*60*SUM($L19:$L19)</f>
        <v>6.6666671773418784E-2</v>
      </c>
      <c r="P19" t="s">
        <v>116</v>
      </c>
      <c r="Q19" t="b">
        <f t="shared" si="2"/>
        <v>0</v>
      </c>
      <c r="R19" t="s">
        <v>490</v>
      </c>
      <c r="S19">
        <f t="shared" si="3"/>
        <v>7.8100000000000003E-2</v>
      </c>
      <c r="T19">
        <f t="shared" si="4"/>
        <v>8.0100000000000005E-2</v>
      </c>
      <c r="U19">
        <f t="shared" si="5"/>
        <v>2.0000000000000018E-3</v>
      </c>
      <c r="V19">
        <f>COUNTIFS(xings_lookup!$D$2:$D$19, IF(Q19, "&lt;=","&gt;=") &amp; S19, xings_lookup!$D$2:$D$19, IF(Q19,"&gt;=","&lt;=") &amp; T19)</f>
        <v>0</v>
      </c>
      <c r="W19">
        <f>COUNTA([11]XINGS!$A$2:$A$13)-V19</f>
        <v>12</v>
      </c>
      <c r="X19">
        <f t="shared" si="6"/>
        <v>0</v>
      </c>
    </row>
    <row r="20" spans="1:24" x14ac:dyDescent="0.25">
      <c r="A20" t="s">
        <v>283</v>
      </c>
      <c r="B20">
        <v>4032</v>
      </c>
      <c r="C20" t="s">
        <v>467</v>
      </c>
      <c r="D20" t="s">
        <v>954</v>
      </c>
      <c r="E20">
        <v>42512.463310185187</v>
      </c>
      <c r="F20">
        <v>42512.464212962965</v>
      </c>
      <c r="G20">
        <v>1</v>
      </c>
      <c r="H20" t="s">
        <v>955</v>
      </c>
      <c r="I20">
        <v>42512.486145833333</v>
      </c>
      <c r="J20">
        <v>1</v>
      </c>
      <c r="K20" t="str">
        <f t="shared" si="0"/>
        <v>4031/4032</v>
      </c>
      <c r="L20">
        <f t="shared" si="1"/>
        <v>2.1932870367891155E-2</v>
      </c>
      <c r="N20">
        <f>24*60*SUM($L20:$L20)</f>
        <v>31.583333329763263</v>
      </c>
      <c r="P20" t="s">
        <v>116</v>
      </c>
      <c r="Q20" t="b">
        <f t="shared" si="2"/>
        <v>1</v>
      </c>
      <c r="R20" t="s">
        <v>490</v>
      </c>
      <c r="S20">
        <f t="shared" si="3"/>
        <v>23.297599999999999</v>
      </c>
      <c r="T20">
        <f t="shared" si="4"/>
        <v>1.41E-2</v>
      </c>
      <c r="U20">
        <f t="shared" si="5"/>
        <v>23.2835</v>
      </c>
      <c r="V20">
        <f>COUNTIFS(xings_lookup!$D$2:$D$19, IF(Q20, "&lt;=","&gt;=") &amp; S20, xings_lookup!$D$2:$D$19, IF(Q20,"&gt;=","&lt;=") &amp; T20)</f>
        <v>12</v>
      </c>
      <c r="W20">
        <f>COUNTA([11]XINGS!$A$2:$A$13)-V20</f>
        <v>0</v>
      </c>
      <c r="X20">
        <f t="shared" si="6"/>
        <v>1</v>
      </c>
    </row>
    <row r="21" spans="1:24" x14ac:dyDescent="0.25">
      <c r="A21" t="s">
        <v>284</v>
      </c>
      <c r="B21">
        <v>4020</v>
      </c>
      <c r="C21" t="s">
        <v>467</v>
      </c>
      <c r="D21" t="s">
        <v>477</v>
      </c>
      <c r="E21">
        <v>42512.509502314817</v>
      </c>
      <c r="F21">
        <v>42512.511053240742</v>
      </c>
      <c r="G21">
        <v>2</v>
      </c>
      <c r="H21" t="s">
        <v>493</v>
      </c>
      <c r="I21">
        <v>42512.524756944447</v>
      </c>
      <c r="J21">
        <v>0</v>
      </c>
      <c r="K21" t="str">
        <f t="shared" si="0"/>
        <v>4019/4020</v>
      </c>
      <c r="L21">
        <f t="shared" si="1"/>
        <v>1.3703703705687076E-2</v>
      </c>
      <c r="N21">
        <f>24*60*SUM($L21:$L21)</f>
        <v>19.733333336189389</v>
      </c>
      <c r="P21" t="s">
        <v>285</v>
      </c>
      <c r="Q21" t="b">
        <f t="shared" si="2"/>
        <v>0</v>
      </c>
      <c r="R21" t="s">
        <v>490</v>
      </c>
      <c r="S21">
        <f t="shared" si="3"/>
        <v>4.6399999999999997E-2</v>
      </c>
      <c r="T21">
        <f t="shared" si="4"/>
        <v>5.2117000000000004</v>
      </c>
      <c r="U21">
        <f t="shared" si="5"/>
        <v>5.1653000000000002</v>
      </c>
      <c r="V21">
        <f>COUNTIFS(xings_lookup!$D$2:$D$19, IF(Q21, "&lt;=","&gt;=") &amp; S21, xings_lookup!$D$2:$D$19, IF(Q21,"&gt;=","&lt;=") &amp; T21)</f>
        <v>5</v>
      </c>
      <c r="W21">
        <f>COUNTA([11]XINGS!$A$2:$A$13)-V21</f>
        <v>7</v>
      </c>
      <c r="X21">
        <f t="shared" si="6"/>
        <v>0.41666666666666669</v>
      </c>
    </row>
    <row r="22" spans="1:24" x14ac:dyDescent="0.25">
      <c r="A22" t="s">
        <v>286</v>
      </c>
      <c r="B22">
        <v>4002</v>
      </c>
      <c r="C22" t="s">
        <v>467</v>
      </c>
      <c r="D22" t="s">
        <v>491</v>
      </c>
      <c r="E22">
        <v>42512.514675925922</v>
      </c>
      <c r="F22">
        <v>42512.515613425923</v>
      </c>
      <c r="G22">
        <v>1</v>
      </c>
      <c r="H22" t="s">
        <v>492</v>
      </c>
      <c r="I22">
        <v>42512.539722222224</v>
      </c>
      <c r="J22">
        <v>0</v>
      </c>
      <c r="K22" t="str">
        <f t="shared" si="0"/>
        <v>4001/4002</v>
      </c>
      <c r="L22">
        <f t="shared" si="1"/>
        <v>2.4108796300424729E-2</v>
      </c>
      <c r="N22">
        <f>24*60*SUM($L22:$L22)</f>
        <v>34.716666672611609</v>
      </c>
      <c r="P22" t="s">
        <v>287</v>
      </c>
      <c r="Q22" t="b">
        <f t="shared" si="2"/>
        <v>0</v>
      </c>
      <c r="R22" t="s">
        <v>490</v>
      </c>
      <c r="S22">
        <f t="shared" si="3"/>
        <v>1.9136</v>
      </c>
      <c r="T22">
        <f t="shared" si="4"/>
        <v>23.328700000000001</v>
      </c>
      <c r="U22">
        <f t="shared" si="5"/>
        <v>21.415100000000002</v>
      </c>
      <c r="V22">
        <f>COUNTIFS(xings_lookup!$D$2:$D$19, IF(Q22, "&lt;=","&gt;=") &amp; S22, xings_lookup!$D$2:$D$19, IF(Q22,"&gt;=","&lt;=") &amp; T22)</f>
        <v>12</v>
      </c>
      <c r="W22">
        <f>COUNTA([11]XINGS!$A$2:$A$13)-V22</f>
        <v>0</v>
      </c>
      <c r="X22">
        <f t="shared" si="6"/>
        <v>1</v>
      </c>
    </row>
    <row r="23" spans="1:24" x14ac:dyDescent="0.25">
      <c r="A23" t="s">
        <v>288</v>
      </c>
      <c r="B23">
        <v>4023</v>
      </c>
      <c r="C23" t="s">
        <v>467</v>
      </c>
      <c r="D23" t="s">
        <v>956</v>
      </c>
      <c r="E23">
        <v>42512.516631944447</v>
      </c>
      <c r="F23">
        <v>42512.517743055556</v>
      </c>
      <c r="G23">
        <v>1</v>
      </c>
      <c r="H23" t="s">
        <v>957</v>
      </c>
      <c r="I23">
        <v>42512.538460648146</v>
      </c>
      <c r="J23">
        <v>1</v>
      </c>
      <c r="K23" t="str">
        <f t="shared" si="0"/>
        <v>4023/4024</v>
      </c>
      <c r="L23">
        <f t="shared" si="1"/>
        <v>2.0717592589790002E-2</v>
      </c>
      <c r="N23">
        <f>24*60*SUM($L23:$L23)</f>
        <v>29.833333329297602</v>
      </c>
      <c r="P23" t="s">
        <v>285</v>
      </c>
      <c r="Q23" t="b">
        <f t="shared" si="2"/>
        <v>1</v>
      </c>
      <c r="R23" t="s">
        <v>490</v>
      </c>
      <c r="S23">
        <f t="shared" si="3"/>
        <v>23.298500000000001</v>
      </c>
      <c r="T23">
        <f t="shared" si="4"/>
        <v>6.4124999999999996</v>
      </c>
      <c r="U23">
        <f t="shared" si="5"/>
        <v>16.886000000000003</v>
      </c>
      <c r="V23">
        <f>COUNTIFS(xings_lookup!$D$2:$D$19, IF(Q23, "&lt;=","&gt;=") &amp; S23, xings_lookup!$D$2:$D$19, IF(Q23,"&gt;=","&lt;=") &amp; T23)</f>
        <v>3</v>
      </c>
      <c r="W23">
        <f>COUNTA([11]XINGS!$A$2:$A$13)-V23</f>
        <v>9</v>
      </c>
      <c r="X23">
        <f t="shared" si="6"/>
        <v>0.25</v>
      </c>
    </row>
    <row r="24" spans="1:24" x14ac:dyDescent="0.25">
      <c r="A24" t="s">
        <v>289</v>
      </c>
      <c r="B24">
        <v>4018</v>
      </c>
      <c r="C24" t="s">
        <v>467</v>
      </c>
      <c r="D24" t="s">
        <v>494</v>
      </c>
      <c r="E24">
        <v>42512.591261574074</v>
      </c>
      <c r="F24">
        <v>42512.59337962963</v>
      </c>
      <c r="G24">
        <v>3</v>
      </c>
      <c r="H24" t="s">
        <v>495</v>
      </c>
      <c r="I24">
        <v>42512.61105324074</v>
      </c>
      <c r="J24">
        <v>0</v>
      </c>
      <c r="K24" t="str">
        <f t="shared" si="0"/>
        <v>4017/4018</v>
      </c>
      <c r="L24">
        <f t="shared" si="1"/>
        <v>1.767361110978527E-2</v>
      </c>
      <c r="N24">
        <f>24*60*SUM($L24:$L25)</f>
        <v>48.100000001722947</v>
      </c>
      <c r="P24" t="s">
        <v>116</v>
      </c>
      <c r="Q24" t="b">
        <f t="shared" si="2"/>
        <v>0</v>
      </c>
      <c r="R24" t="s">
        <v>490</v>
      </c>
      <c r="S24">
        <f t="shared" si="3"/>
        <v>4.6600000000000003E-2</v>
      </c>
      <c r="T24">
        <f t="shared" si="4"/>
        <v>3.7717000000000001</v>
      </c>
      <c r="U24">
        <f t="shared" si="5"/>
        <v>3.7250999999999999</v>
      </c>
      <c r="V24">
        <f>COUNTIFS(xings_lookup!$D$2:$D$19, IF(Q24, "&lt;=","&gt;=") &amp; S24, xings_lookup!$D$2:$D$19, IF(Q24,"&gt;=","&lt;=") &amp; T24)</f>
        <v>3</v>
      </c>
      <c r="W24">
        <f>COUNTA([11]XINGS!$A$2:$A$13)-V24</f>
        <v>9</v>
      </c>
      <c r="X24">
        <f t="shared" si="6"/>
        <v>0.25</v>
      </c>
    </row>
    <row r="25" spans="1:24" x14ac:dyDescent="0.25">
      <c r="A25" t="s">
        <v>289</v>
      </c>
      <c r="B25">
        <v>4018</v>
      </c>
      <c r="C25" t="s">
        <v>467</v>
      </c>
      <c r="D25" t="s">
        <v>496</v>
      </c>
      <c r="E25">
        <v>42512.616400462961</v>
      </c>
      <c r="F25">
        <v>42512.617060185185</v>
      </c>
      <c r="G25">
        <v>0</v>
      </c>
      <c r="H25" t="s">
        <v>497</v>
      </c>
      <c r="I25">
        <v>42512.632789351854</v>
      </c>
      <c r="J25">
        <v>1</v>
      </c>
      <c r="K25" t="str">
        <f t="shared" si="0"/>
        <v>4017/4018</v>
      </c>
      <c r="L25">
        <f t="shared" si="1"/>
        <v>1.5729166669188999E-2</v>
      </c>
      <c r="Q25" t="b">
        <f t="shared" si="2"/>
        <v>0</v>
      </c>
      <c r="R25" t="s">
        <v>490</v>
      </c>
      <c r="S25">
        <f t="shared" si="3"/>
        <v>6.4753999999999996</v>
      </c>
      <c r="T25">
        <f t="shared" si="4"/>
        <v>23.330200000000001</v>
      </c>
      <c r="U25">
        <f t="shared" si="5"/>
        <v>16.854800000000001</v>
      </c>
      <c r="V25">
        <f>COUNTIFS(xings_lookup!$D$2:$D$19, IF(Q25, "&lt;=","&gt;=") &amp; S25, xings_lookup!$D$2:$D$19, IF(Q25,"&gt;=","&lt;=") &amp; T25)</f>
        <v>3</v>
      </c>
      <c r="W25">
        <f>COUNTA([11]XINGS!$A$2:$A$13)-V25</f>
        <v>9</v>
      </c>
      <c r="X25">
        <f t="shared" si="6"/>
        <v>0.25</v>
      </c>
    </row>
    <row r="26" spans="1:24" x14ac:dyDescent="0.25">
      <c r="A26" t="s">
        <v>290</v>
      </c>
      <c r="B26">
        <v>4042</v>
      </c>
      <c r="C26" t="s">
        <v>467</v>
      </c>
      <c r="D26" t="s">
        <v>498</v>
      </c>
      <c r="E26">
        <v>42512.766898148147</v>
      </c>
      <c r="F26">
        <v>42512.768136574072</v>
      </c>
      <c r="G26">
        <v>1</v>
      </c>
      <c r="H26" t="s">
        <v>494</v>
      </c>
      <c r="I26">
        <v>42512.769328703704</v>
      </c>
      <c r="J26">
        <v>0</v>
      </c>
      <c r="K26" t="str">
        <f t="shared" si="0"/>
        <v>4041/4042</v>
      </c>
      <c r="L26">
        <f t="shared" si="1"/>
        <v>1.1921296318178065E-3</v>
      </c>
      <c r="N26">
        <f>24*60*SUM($L26:$L26)</f>
        <v>1.7166666698176414</v>
      </c>
      <c r="P26" t="s">
        <v>116</v>
      </c>
      <c r="Q26" t="b">
        <f t="shared" si="2"/>
        <v>0</v>
      </c>
      <c r="R26" t="s">
        <v>490</v>
      </c>
      <c r="S26">
        <f t="shared" si="3"/>
        <v>4.5699999999999998E-2</v>
      </c>
      <c r="T26">
        <f t="shared" si="4"/>
        <v>4.6600000000000003E-2</v>
      </c>
      <c r="U26">
        <f t="shared" si="5"/>
        <v>9.0000000000000496E-4</v>
      </c>
      <c r="V26">
        <f>COUNTIFS(xings_lookup!$D$2:$D$19, IF(Q26, "&lt;=","&gt;=") &amp; S26, xings_lookup!$D$2:$D$19, IF(Q26,"&gt;=","&lt;=") &amp; T26)</f>
        <v>0</v>
      </c>
      <c r="W26">
        <f>COUNTA([11]XINGS!$A$2:$A$13)-V26</f>
        <v>12</v>
      </c>
      <c r="X26">
        <f t="shared" si="6"/>
        <v>0</v>
      </c>
    </row>
    <row r="27" spans="1:24" x14ac:dyDescent="0.25">
      <c r="A27" t="s">
        <v>291</v>
      </c>
      <c r="B27">
        <v>4024</v>
      </c>
      <c r="C27" t="s">
        <v>467</v>
      </c>
      <c r="D27" t="s">
        <v>499</v>
      </c>
      <c r="E27">
        <v>42512.92659722222</v>
      </c>
      <c r="F27">
        <v>42512.927766203706</v>
      </c>
      <c r="G27">
        <v>1</v>
      </c>
      <c r="H27" t="s">
        <v>500</v>
      </c>
      <c r="I27">
        <v>42512.938784722224</v>
      </c>
      <c r="J27">
        <v>0</v>
      </c>
      <c r="K27" t="str">
        <f t="shared" si="0"/>
        <v>4023/4024</v>
      </c>
      <c r="L27">
        <f t="shared" si="1"/>
        <v>1.1018518518540077E-2</v>
      </c>
      <c r="N27">
        <f>24*60*SUM($L27:$L27)+1</f>
        <v>16.866666666697711</v>
      </c>
      <c r="P27" t="s">
        <v>116</v>
      </c>
      <c r="Q27" t="b">
        <f t="shared" si="2"/>
        <v>0</v>
      </c>
      <c r="R27" t="s">
        <v>490</v>
      </c>
      <c r="S27">
        <f t="shared" si="3"/>
        <v>4.8000000000000001E-2</v>
      </c>
      <c r="T27">
        <f t="shared" si="4"/>
        <v>23.330400000000001</v>
      </c>
      <c r="U27">
        <f t="shared" si="5"/>
        <v>23.282400000000003</v>
      </c>
      <c r="V27">
        <f>COUNTIFS(xings_lookup!$D$2:$D$19, IF(Q27, "&lt;=","&gt;=") &amp; S27, xings_lookup!$D$2:$D$19, IF(Q27,"&gt;=","&lt;=") &amp; T27)</f>
        <v>12</v>
      </c>
      <c r="W27">
        <f>COUNTA([11]XINGS!$A$2:$A$13)-V27</f>
        <v>0</v>
      </c>
      <c r="X27">
        <f t="shared" si="6"/>
        <v>1</v>
      </c>
    </row>
    <row r="28" spans="1:24" x14ac:dyDescent="0.25">
      <c r="A28" t="s">
        <v>292</v>
      </c>
      <c r="B28">
        <v>4008</v>
      </c>
      <c r="C28" t="s">
        <v>467</v>
      </c>
      <c r="D28" t="s">
        <v>958</v>
      </c>
      <c r="E28">
        <v>42512.949664351851</v>
      </c>
      <c r="F28">
        <v>42512.950520833336</v>
      </c>
      <c r="G28">
        <v>1</v>
      </c>
      <c r="H28" t="s">
        <v>958</v>
      </c>
      <c r="I28">
        <v>42512.950520833336</v>
      </c>
      <c r="J28">
        <v>0</v>
      </c>
      <c r="K28" t="str">
        <f t="shared" si="0"/>
        <v>4007/4008</v>
      </c>
      <c r="L28">
        <f t="shared" si="1"/>
        <v>0</v>
      </c>
      <c r="N28">
        <f>24*60*SUM($L28:$L28)+1</f>
        <v>1</v>
      </c>
      <c r="P28" t="s">
        <v>293</v>
      </c>
      <c r="Q28" t="b">
        <f t="shared" si="2"/>
        <v>1</v>
      </c>
      <c r="R28" t="s">
        <v>490</v>
      </c>
      <c r="S28">
        <f t="shared" si="3"/>
        <v>1.83E-2</v>
      </c>
      <c r="T28">
        <f t="shared" si="4"/>
        <v>1.83E-2</v>
      </c>
      <c r="U28">
        <f t="shared" si="5"/>
        <v>0</v>
      </c>
      <c r="V28">
        <f>COUNTIFS(xings_lookup!$D$2:$D$19, IF(Q28, "&lt;=","&gt;=") &amp; S28, xings_lookup!$D$2:$D$19, IF(Q28,"&gt;=","&lt;=") &amp; T28)</f>
        <v>0</v>
      </c>
      <c r="W28">
        <f>COUNTA([11]XINGS!$A$2:$A$13)-V28</f>
        <v>12</v>
      </c>
      <c r="X28">
        <f t="shared" si="6"/>
        <v>0</v>
      </c>
    </row>
    <row r="29" spans="1:24" x14ac:dyDescent="0.25">
      <c r="A29" t="s">
        <v>294</v>
      </c>
      <c r="B29">
        <v>4009</v>
      </c>
      <c r="C29" t="s">
        <v>467</v>
      </c>
      <c r="D29" t="s">
        <v>501</v>
      </c>
      <c r="E29">
        <v>42513.178148148145</v>
      </c>
      <c r="F29">
        <v>42513.180902777778</v>
      </c>
      <c r="G29">
        <v>3</v>
      </c>
      <c r="H29" t="s">
        <v>502</v>
      </c>
      <c r="I29">
        <v>42513.229050925926</v>
      </c>
      <c r="J29">
        <v>0</v>
      </c>
      <c r="K29" t="str">
        <f t="shared" si="0"/>
        <v>4009/4010</v>
      </c>
      <c r="L29">
        <f t="shared" si="1"/>
        <v>4.81481481474475E-2</v>
      </c>
      <c r="N29">
        <f>24*60*SUM($L29:$L29)</f>
        <v>69.333333332324401</v>
      </c>
      <c r="P29" t="s">
        <v>503</v>
      </c>
      <c r="Q29" t="b">
        <f t="shared" si="2"/>
        <v>0</v>
      </c>
      <c r="R29" t="s">
        <v>504</v>
      </c>
      <c r="S29">
        <f t="shared" si="3"/>
        <v>7.9699999999999993E-2</v>
      </c>
      <c r="T29">
        <f t="shared" si="4"/>
        <v>7.6799999999999993E-2</v>
      </c>
      <c r="U29">
        <f t="shared" si="5"/>
        <v>2.8999999999999998E-3</v>
      </c>
      <c r="V29">
        <f>COUNTIFS(xings_lookup!$D$2:$D$19, IF(Q29, "&lt;=","&gt;=") &amp; S29, xings_lookup!$D$2:$D$19, IF(Q29,"&gt;=","&lt;=") &amp; T29)</f>
        <v>0</v>
      </c>
      <c r="W29">
        <f>COUNTA([11]XINGS!$A$2:$A$13)-V29</f>
        <v>12</v>
      </c>
      <c r="X29">
        <f t="shared" si="6"/>
        <v>0</v>
      </c>
    </row>
    <row r="30" spans="1:24" x14ac:dyDescent="0.25">
      <c r="A30" t="s">
        <v>296</v>
      </c>
      <c r="B30">
        <v>4013</v>
      </c>
      <c r="C30" t="s">
        <v>467</v>
      </c>
      <c r="D30" t="s">
        <v>954</v>
      </c>
      <c r="E30">
        <v>42513.29959490741</v>
      </c>
      <c r="F30">
        <v>42513.300509259258</v>
      </c>
      <c r="G30">
        <v>1</v>
      </c>
      <c r="H30" t="s">
        <v>959</v>
      </c>
      <c r="I30">
        <v>42513.302314814813</v>
      </c>
      <c r="J30">
        <v>0</v>
      </c>
      <c r="K30" t="str">
        <f t="shared" si="0"/>
        <v>4013/4014</v>
      </c>
      <c r="L30">
        <f t="shared" si="1"/>
        <v>1.8055555556202307E-3</v>
      </c>
      <c r="N30">
        <f>24*60*SUM($L30:$L30)</f>
        <v>2.6000000000931323</v>
      </c>
      <c r="P30" t="s">
        <v>960</v>
      </c>
      <c r="Q30" t="b">
        <f t="shared" si="2"/>
        <v>1</v>
      </c>
      <c r="R30" t="s">
        <v>504</v>
      </c>
      <c r="S30">
        <f t="shared" si="3"/>
        <v>23.297599999999999</v>
      </c>
      <c r="T30">
        <f t="shared" si="4"/>
        <v>22.485099999999999</v>
      </c>
      <c r="U30">
        <f t="shared" si="5"/>
        <v>0.8125</v>
      </c>
      <c r="V30">
        <f>COUNTIFS(xings_lookup!$D$2:$D$19, IF(Q30, "&lt;=","&gt;=") &amp; S30, xings_lookup!$D$2:$D$19, IF(Q30,"&gt;=","&lt;=") &amp; T30)</f>
        <v>0</v>
      </c>
      <c r="W30">
        <f>COUNTA([11]XINGS!$A$2:$A$13)-V30</f>
        <v>12</v>
      </c>
      <c r="X30">
        <f t="shared" si="6"/>
        <v>0</v>
      </c>
    </row>
    <row r="31" spans="1:24" x14ac:dyDescent="0.25">
      <c r="A31" t="s">
        <v>297</v>
      </c>
      <c r="B31">
        <v>4008</v>
      </c>
      <c r="C31" t="s">
        <v>467</v>
      </c>
      <c r="D31" t="s">
        <v>961</v>
      </c>
      <c r="E31">
        <v>42513.368217592593</v>
      </c>
      <c r="F31">
        <v>42513.36954861111</v>
      </c>
      <c r="G31">
        <v>1</v>
      </c>
      <c r="H31" t="s">
        <v>962</v>
      </c>
      <c r="I31">
        <v>42513.398206018515</v>
      </c>
      <c r="J31">
        <v>3</v>
      </c>
      <c r="K31" t="str">
        <f t="shared" si="0"/>
        <v>4007/4008</v>
      </c>
      <c r="L31">
        <f t="shared" si="1"/>
        <v>2.8657407405262347E-2</v>
      </c>
      <c r="N31">
        <f>24*60*SUM($L31:$L31)</f>
        <v>41.26666666357778</v>
      </c>
      <c r="P31" t="s">
        <v>963</v>
      </c>
      <c r="Q31" t="b">
        <f t="shared" si="2"/>
        <v>1</v>
      </c>
      <c r="R31" t="s">
        <v>504</v>
      </c>
      <c r="S31">
        <f t="shared" si="3"/>
        <v>23.298999999999999</v>
      </c>
      <c r="T31">
        <f t="shared" si="4"/>
        <v>0.495</v>
      </c>
      <c r="U31">
        <f t="shared" si="5"/>
        <v>22.803999999999998</v>
      </c>
      <c r="V31">
        <f>COUNTIFS(xings_lookup!$D$2:$D$19, IF(Q31, "&lt;=","&gt;=") &amp; S31, xings_lookup!$D$2:$D$19, IF(Q31,"&gt;=","&lt;=") &amp; T31)</f>
        <v>12</v>
      </c>
      <c r="W31">
        <f>COUNTA([11]XINGS!$A$2:$A$13)-V31</f>
        <v>0</v>
      </c>
      <c r="X31">
        <f t="shared" si="6"/>
        <v>1</v>
      </c>
    </row>
    <row r="32" spans="1:24" x14ac:dyDescent="0.25">
      <c r="A32" t="s">
        <v>299</v>
      </c>
      <c r="B32">
        <v>4013</v>
      </c>
      <c r="C32" t="s">
        <v>467</v>
      </c>
      <c r="D32" t="s">
        <v>961</v>
      </c>
      <c r="E32">
        <v>42513.580405092594</v>
      </c>
      <c r="F32">
        <v>42513.581435185188</v>
      </c>
      <c r="G32">
        <v>1</v>
      </c>
      <c r="H32" t="s">
        <v>964</v>
      </c>
      <c r="I32">
        <v>42513.608495370368</v>
      </c>
      <c r="J32">
        <v>1</v>
      </c>
      <c r="K32" t="str">
        <f t="shared" si="0"/>
        <v>4013/4014</v>
      </c>
      <c r="L32">
        <f t="shared" si="1"/>
        <v>2.7060185180744156E-2</v>
      </c>
      <c r="Q32" t="b">
        <f t="shared" si="2"/>
        <v>1</v>
      </c>
      <c r="R32" t="s">
        <v>504</v>
      </c>
      <c r="S32">
        <f t="shared" si="3"/>
        <v>23.298999999999999</v>
      </c>
      <c r="T32">
        <f t="shared" si="4"/>
        <v>1.43E-2</v>
      </c>
      <c r="U32">
        <f t="shared" si="5"/>
        <v>23.284700000000001</v>
      </c>
      <c r="V32">
        <f>COUNTIFS(xings_lookup!$D$2:$D$19, IF(Q32, "&lt;=","&gt;=") &amp; S32, xings_lookup!$D$2:$D$19, IF(Q32,"&gt;=","&lt;=") &amp; T32)</f>
        <v>12</v>
      </c>
      <c r="W32">
        <f>COUNTA([11]XINGS!$A$2:$A$13)-V32</f>
        <v>0</v>
      </c>
      <c r="X32">
        <f t="shared" si="6"/>
        <v>1</v>
      </c>
    </row>
    <row r="33" spans="1:24" x14ac:dyDescent="0.25">
      <c r="A33" t="s">
        <v>300</v>
      </c>
      <c r="B33">
        <v>4037</v>
      </c>
      <c r="C33" t="s">
        <v>467</v>
      </c>
      <c r="D33" t="s">
        <v>965</v>
      </c>
      <c r="E33">
        <v>42513.63690972222</v>
      </c>
      <c r="F33">
        <v>42513.637858796297</v>
      </c>
      <c r="G33">
        <v>1</v>
      </c>
      <c r="H33" t="s">
        <v>966</v>
      </c>
      <c r="I33">
        <v>42513.660578703704</v>
      </c>
      <c r="J33">
        <v>0</v>
      </c>
      <c r="K33" t="str">
        <f t="shared" si="0"/>
        <v>4037/4038</v>
      </c>
      <c r="L33">
        <f t="shared" si="1"/>
        <v>2.2719907407008577E-2</v>
      </c>
      <c r="N33">
        <f>24*60*SUM($L33:$L33)</f>
        <v>32.716666666092351</v>
      </c>
      <c r="P33" t="s">
        <v>116</v>
      </c>
      <c r="Q33" t="b">
        <f t="shared" si="2"/>
        <v>1</v>
      </c>
      <c r="R33" t="s">
        <v>504</v>
      </c>
      <c r="S33">
        <f t="shared" si="3"/>
        <v>23.297699999999999</v>
      </c>
      <c r="T33">
        <f t="shared" si="4"/>
        <v>6.3536000000000001</v>
      </c>
      <c r="U33">
        <f t="shared" si="5"/>
        <v>16.944099999999999</v>
      </c>
      <c r="V33">
        <f>COUNTIFS(xings_lookup!$D$2:$D$19, IF(Q33, "&lt;=","&gt;=") &amp; S33, xings_lookup!$D$2:$D$19, IF(Q33,"&gt;=","&lt;=") &amp; T33)</f>
        <v>3</v>
      </c>
      <c r="W33">
        <f>COUNTA([11]XINGS!$A$2:$A$13)-V33</f>
        <v>9</v>
      </c>
      <c r="X33">
        <f t="shared" si="6"/>
        <v>0.25</v>
      </c>
    </row>
    <row r="34" spans="1:24" x14ac:dyDescent="0.25">
      <c r="A34" t="s">
        <v>301</v>
      </c>
      <c r="B34">
        <v>4028</v>
      </c>
      <c r="C34" t="s">
        <v>467</v>
      </c>
      <c r="D34" t="s">
        <v>967</v>
      </c>
      <c r="E34">
        <v>42513.691759259258</v>
      </c>
      <c r="F34">
        <v>42513.692870370367</v>
      </c>
      <c r="G34">
        <v>1</v>
      </c>
      <c r="H34" t="s">
        <v>944</v>
      </c>
      <c r="I34">
        <v>42513.698101851849</v>
      </c>
      <c r="J34">
        <v>1</v>
      </c>
      <c r="K34" t="str">
        <f t="shared" si="0"/>
        <v>4027/4028</v>
      </c>
      <c r="L34">
        <f t="shared" si="1"/>
        <v>5.2314814820419997E-3</v>
      </c>
      <c r="N34">
        <f>24*60*SUM($L34:$L34)</f>
        <v>7.5333333341404796</v>
      </c>
      <c r="P34" t="s">
        <v>116</v>
      </c>
      <c r="Q34" t="b">
        <f t="shared" si="2"/>
        <v>1</v>
      </c>
      <c r="R34" t="s">
        <v>504</v>
      </c>
      <c r="S34">
        <f t="shared" ref="S34:S65" si="7">RIGHT(D34,LEN(D34)-4)/10000</f>
        <v>23.3</v>
      </c>
      <c r="T34">
        <f t="shared" ref="T34:T65" si="8">RIGHT(H34,LEN(H34)-4)/10000</f>
        <v>1.3599999999999999E-2</v>
      </c>
      <c r="U34">
        <f t="shared" ref="U34:U65" si="9">ABS(T34-S34)</f>
        <v>23.2864</v>
      </c>
      <c r="V34">
        <f>COUNTIFS(xings_lookup!$D$2:$D$19, IF(Q34, "&lt;=","&gt;=") &amp; S34, xings_lookup!$D$2:$D$19, IF(Q34,"&gt;=","&lt;=") &amp; T34)</f>
        <v>12</v>
      </c>
      <c r="W34">
        <f>COUNTA([11]XINGS!$A$2:$A$13)-V34</f>
        <v>0</v>
      </c>
      <c r="X34">
        <f t="shared" si="6"/>
        <v>1</v>
      </c>
    </row>
    <row r="35" spans="1:24" x14ac:dyDescent="0.25">
      <c r="A35" t="s">
        <v>302</v>
      </c>
      <c r="B35">
        <v>4015</v>
      </c>
      <c r="C35" t="s">
        <v>467</v>
      </c>
      <c r="D35" t="s">
        <v>968</v>
      </c>
      <c r="E35">
        <v>42513.752118055556</v>
      </c>
      <c r="F35">
        <v>42513.753113425926</v>
      </c>
      <c r="G35">
        <v>1</v>
      </c>
      <c r="H35" t="s">
        <v>969</v>
      </c>
      <c r="I35">
        <v>42513.776875000003</v>
      </c>
      <c r="J35">
        <v>0</v>
      </c>
      <c r="K35" t="str">
        <f t="shared" si="0"/>
        <v>4015/4016</v>
      </c>
      <c r="L35">
        <f t="shared" si="1"/>
        <v>2.3761574077070691E-2</v>
      </c>
      <c r="N35">
        <f>24*60*SUM($L35:$L35)</f>
        <v>34.216666670981795</v>
      </c>
      <c r="P35" t="s">
        <v>116</v>
      </c>
      <c r="Q35" t="b">
        <f t="shared" si="2"/>
        <v>1</v>
      </c>
      <c r="R35" t="s">
        <v>504</v>
      </c>
      <c r="S35">
        <f t="shared" si="7"/>
        <v>23.298300000000001</v>
      </c>
      <c r="T35">
        <f t="shared" si="8"/>
        <v>6.3392999999999997</v>
      </c>
      <c r="U35">
        <f t="shared" si="9"/>
        <v>16.959000000000003</v>
      </c>
      <c r="V35">
        <f>COUNTIFS(xings_lookup!$D$2:$D$19, IF(Q35, "&lt;=","&gt;=") &amp; S35, xings_lookup!$D$2:$D$19, IF(Q35,"&gt;=","&lt;=") &amp; T35)</f>
        <v>3</v>
      </c>
      <c r="W35">
        <f>COUNTA([11]XINGS!$A$2:$A$13)-V35</f>
        <v>9</v>
      </c>
      <c r="X35">
        <f t="shared" si="6"/>
        <v>0.25</v>
      </c>
    </row>
    <row r="36" spans="1:24" x14ac:dyDescent="0.25">
      <c r="A36" t="s">
        <v>303</v>
      </c>
      <c r="B36">
        <v>4044</v>
      </c>
      <c r="C36" t="s">
        <v>467</v>
      </c>
      <c r="D36" t="s">
        <v>505</v>
      </c>
      <c r="E36">
        <v>42513.974097222221</v>
      </c>
      <c r="F36">
        <v>42513.975370370368</v>
      </c>
      <c r="G36">
        <v>1</v>
      </c>
      <c r="H36" t="s">
        <v>506</v>
      </c>
      <c r="I36">
        <v>42514.003182870372</v>
      </c>
      <c r="J36">
        <v>1</v>
      </c>
      <c r="K36" t="str">
        <f t="shared" si="0"/>
        <v>4043/4044</v>
      </c>
      <c r="L36">
        <f t="shared" si="1"/>
        <v>2.7812500004074536E-2</v>
      </c>
      <c r="Q36" t="b">
        <f t="shared" si="2"/>
        <v>0</v>
      </c>
      <c r="R36" t="s">
        <v>504</v>
      </c>
      <c r="S36">
        <f t="shared" si="7"/>
        <v>4.5100000000000001E-2</v>
      </c>
      <c r="T36">
        <f t="shared" si="8"/>
        <v>12.6678</v>
      </c>
      <c r="U36">
        <f t="shared" si="9"/>
        <v>12.6227</v>
      </c>
      <c r="V36">
        <f>COUNTIFS(xings_lookup!$D$2:$D$19, IF(Q36, "&lt;=","&gt;=") &amp; S36, xings_lookup!$D$2:$D$19, IF(Q36,"&gt;=","&lt;=") &amp; T36)</f>
        <v>12</v>
      </c>
      <c r="W36">
        <f>COUNTA([11]XINGS!$A$2:$A$13)-V36</f>
        <v>0</v>
      </c>
      <c r="X36">
        <f t="shared" si="6"/>
        <v>1</v>
      </c>
    </row>
    <row r="37" spans="1:24" x14ac:dyDescent="0.25">
      <c r="A37" t="s">
        <v>305</v>
      </c>
      <c r="B37">
        <v>4031</v>
      </c>
      <c r="C37" t="s">
        <v>467</v>
      </c>
      <c r="D37" t="s">
        <v>507</v>
      </c>
      <c r="E37">
        <v>42514.152129629627</v>
      </c>
      <c r="F37">
        <v>42514.153182870374</v>
      </c>
      <c r="G37">
        <v>1</v>
      </c>
      <c r="H37" t="s">
        <v>508</v>
      </c>
      <c r="I37">
        <v>42514.15420138889</v>
      </c>
      <c r="J37">
        <v>0</v>
      </c>
      <c r="K37" t="str">
        <f t="shared" si="0"/>
        <v>4031/4032</v>
      </c>
      <c r="L37">
        <f t="shared" si="1"/>
        <v>1.0185185165028088E-3</v>
      </c>
      <c r="Q37" t="b">
        <f t="shared" si="2"/>
        <v>0</v>
      </c>
      <c r="R37" t="s">
        <v>509</v>
      </c>
      <c r="S37">
        <f t="shared" si="7"/>
        <v>7.4999999999999997E-2</v>
      </c>
      <c r="T37">
        <f t="shared" si="8"/>
        <v>7.2099999999999997E-2</v>
      </c>
      <c r="U37">
        <f t="shared" si="9"/>
        <v>2.8999999999999998E-3</v>
      </c>
      <c r="V37">
        <f>COUNTIFS(xings_lookup!$D$2:$D$19, IF(Q37, "&lt;=","&gt;=") &amp; S37, xings_lookup!$D$2:$D$19, IF(Q37,"&gt;=","&lt;=") &amp; T37)</f>
        <v>0</v>
      </c>
      <c r="W37">
        <f>COUNTA([11]XINGS!$A$2:$A$13)-V37</f>
        <v>12</v>
      </c>
      <c r="X37">
        <f t="shared" si="6"/>
        <v>0</v>
      </c>
    </row>
    <row r="38" spans="1:24" x14ac:dyDescent="0.25">
      <c r="A38" t="s">
        <v>305</v>
      </c>
      <c r="B38">
        <v>4031</v>
      </c>
      <c r="C38" t="s">
        <v>467</v>
      </c>
      <c r="D38" t="s">
        <v>510</v>
      </c>
      <c r="E38">
        <v>42514.15934027778</v>
      </c>
      <c r="F38">
        <v>42514.160104166665</v>
      </c>
      <c r="G38">
        <v>1</v>
      </c>
      <c r="H38" t="s">
        <v>511</v>
      </c>
      <c r="I38">
        <v>42514.18377314815</v>
      </c>
      <c r="J38">
        <v>1</v>
      </c>
      <c r="K38" t="str">
        <f t="shared" si="0"/>
        <v>4031/4032</v>
      </c>
      <c r="L38">
        <f t="shared" si="1"/>
        <v>2.3668981484661344E-2</v>
      </c>
      <c r="N38">
        <f>24*60*SUM($L38:$L39)</f>
        <v>63.250000001862645</v>
      </c>
      <c r="P38" t="s">
        <v>222</v>
      </c>
      <c r="Q38" t="b">
        <f t="shared" si="2"/>
        <v>0</v>
      </c>
      <c r="R38" t="s">
        <v>509</v>
      </c>
      <c r="S38">
        <f t="shared" si="7"/>
        <v>1.9198</v>
      </c>
      <c r="T38">
        <f t="shared" si="8"/>
        <v>23.313600000000001</v>
      </c>
      <c r="U38">
        <f t="shared" si="9"/>
        <v>21.393800000000002</v>
      </c>
      <c r="V38">
        <f>COUNTIFS(xings_lookup!$D$2:$D$19, IF(Q38, "&lt;=","&gt;=") &amp; S38, xings_lookup!$D$2:$D$19, IF(Q38,"&gt;=","&lt;=") &amp; T38)</f>
        <v>12</v>
      </c>
      <c r="W38">
        <f>COUNTA([11]XINGS!$A$2:$A$13)-V38</f>
        <v>0</v>
      </c>
      <c r="X38">
        <f t="shared" si="6"/>
        <v>1</v>
      </c>
    </row>
    <row r="39" spans="1:24" x14ac:dyDescent="0.25">
      <c r="A39" t="s">
        <v>306</v>
      </c>
      <c r="B39">
        <v>4043</v>
      </c>
      <c r="C39" t="s">
        <v>467</v>
      </c>
      <c r="D39" t="s">
        <v>970</v>
      </c>
      <c r="E39">
        <v>42514.378541666665</v>
      </c>
      <c r="F39">
        <v>42514.379826388889</v>
      </c>
      <c r="G39">
        <v>1</v>
      </c>
      <c r="H39" t="s">
        <v>971</v>
      </c>
      <c r="I39">
        <v>42514.400081018517</v>
      </c>
      <c r="J39">
        <v>1</v>
      </c>
      <c r="K39" t="str">
        <f t="shared" si="0"/>
        <v>4043/4044</v>
      </c>
      <c r="L39">
        <f t="shared" si="1"/>
        <v>2.025462962774327E-2</v>
      </c>
      <c r="N39">
        <f>24*60*SUM($L39:$L40)</f>
        <v>39.549999993760139</v>
      </c>
      <c r="P39" t="s">
        <v>307</v>
      </c>
      <c r="Q39" t="b">
        <f t="shared" si="2"/>
        <v>1</v>
      </c>
      <c r="R39" t="s">
        <v>509</v>
      </c>
      <c r="S39">
        <f t="shared" si="7"/>
        <v>23.299600000000002</v>
      </c>
      <c r="T39">
        <f t="shared" si="8"/>
        <v>6.4189999999999996</v>
      </c>
      <c r="U39">
        <f t="shared" si="9"/>
        <v>16.880600000000001</v>
      </c>
      <c r="V39">
        <f>COUNTIFS(xings_lookup!$D$2:$D$19, IF(Q39, "&lt;=","&gt;=") &amp; S39, xings_lookup!$D$2:$D$19, IF(Q39,"&gt;=","&lt;=") &amp; T39)</f>
        <v>3</v>
      </c>
      <c r="W39">
        <f>COUNTA([11]XINGS!$A$2:$A$13)-V39</f>
        <v>9</v>
      </c>
      <c r="X39">
        <f t="shared" si="6"/>
        <v>0.25</v>
      </c>
    </row>
    <row r="40" spans="1:24" x14ac:dyDescent="0.25">
      <c r="A40" t="s">
        <v>306</v>
      </c>
      <c r="B40">
        <v>4043</v>
      </c>
      <c r="C40" t="s">
        <v>467</v>
      </c>
      <c r="D40" t="s">
        <v>950</v>
      </c>
      <c r="E40">
        <v>42514.40488425926</v>
      </c>
      <c r="F40">
        <v>42514.405532407407</v>
      </c>
      <c r="G40">
        <v>0</v>
      </c>
      <c r="H40" t="s">
        <v>972</v>
      </c>
      <c r="I40">
        <v>42514.412743055553</v>
      </c>
      <c r="J40">
        <v>0</v>
      </c>
      <c r="K40" t="str">
        <f t="shared" si="0"/>
        <v>4043/4044</v>
      </c>
      <c r="L40">
        <f t="shared" si="1"/>
        <v>7.2106481457012706E-3</v>
      </c>
      <c r="Q40" t="b">
        <f t="shared" si="2"/>
        <v>1</v>
      </c>
      <c r="R40" t="s">
        <v>509</v>
      </c>
      <c r="S40">
        <f t="shared" si="7"/>
        <v>3.6793999999999998</v>
      </c>
      <c r="T40">
        <f t="shared" si="8"/>
        <v>1.54E-2</v>
      </c>
      <c r="U40">
        <f t="shared" si="9"/>
        <v>3.6639999999999997</v>
      </c>
      <c r="V40">
        <f>COUNTIFS(xings_lookup!$D$2:$D$19, IF(Q40, "&lt;=","&gt;=") &amp; S40, xings_lookup!$D$2:$D$19, IF(Q40,"&gt;=","&lt;=") &amp; T40)</f>
        <v>3</v>
      </c>
      <c r="W40">
        <f>COUNTA([11]XINGS!$A$2:$A$13)-V40</f>
        <v>9</v>
      </c>
      <c r="X40">
        <f t="shared" si="6"/>
        <v>0.25</v>
      </c>
    </row>
    <row r="41" spans="1:24" x14ac:dyDescent="0.25">
      <c r="A41" t="s">
        <v>308</v>
      </c>
      <c r="B41">
        <v>4027</v>
      </c>
      <c r="C41" t="s">
        <v>467</v>
      </c>
      <c r="D41" t="s">
        <v>498</v>
      </c>
      <c r="E41">
        <v>42514.476400462961</v>
      </c>
      <c r="F41">
        <v>42514.477673611109</v>
      </c>
      <c r="G41">
        <v>1</v>
      </c>
      <c r="H41" t="s">
        <v>512</v>
      </c>
      <c r="I41">
        <v>42514.508912037039</v>
      </c>
      <c r="J41">
        <v>0</v>
      </c>
      <c r="K41" t="str">
        <f t="shared" si="0"/>
        <v>4027/4028</v>
      </c>
      <c r="L41">
        <f t="shared" si="1"/>
        <v>3.1238425930496305E-2</v>
      </c>
      <c r="N41">
        <f>24*60*SUM($L41:$L41)</f>
        <v>44.98333333991468</v>
      </c>
      <c r="P41" t="s">
        <v>309</v>
      </c>
      <c r="Q41" t="b">
        <f t="shared" si="2"/>
        <v>0</v>
      </c>
      <c r="R41" t="s">
        <v>509</v>
      </c>
      <c r="S41">
        <f t="shared" si="7"/>
        <v>4.5699999999999998E-2</v>
      </c>
      <c r="T41">
        <f t="shared" si="8"/>
        <v>15.440300000000001</v>
      </c>
      <c r="U41">
        <f t="shared" si="9"/>
        <v>15.394600000000001</v>
      </c>
      <c r="V41">
        <f>COUNTIFS(xings_lookup!$D$2:$D$19, IF(Q41, "&lt;=","&gt;=") &amp; S41, xings_lookup!$D$2:$D$19, IF(Q41,"&gt;=","&lt;=") &amp; T41)</f>
        <v>12</v>
      </c>
      <c r="W41">
        <f>COUNTA([11]XINGS!$A$2:$A$13)-V41</f>
        <v>0</v>
      </c>
      <c r="X41">
        <f t="shared" si="6"/>
        <v>1</v>
      </c>
    </row>
    <row r="42" spans="1:24" x14ac:dyDescent="0.25">
      <c r="A42" t="s">
        <v>310</v>
      </c>
      <c r="B42">
        <v>4044</v>
      </c>
      <c r="C42" t="s">
        <v>467</v>
      </c>
      <c r="D42" t="s">
        <v>513</v>
      </c>
      <c r="E42">
        <v>42514.492037037038</v>
      </c>
      <c r="F42">
        <v>42514.493032407408</v>
      </c>
      <c r="G42">
        <v>1</v>
      </c>
      <c r="H42" t="s">
        <v>514</v>
      </c>
      <c r="I42">
        <v>42514.520057870373</v>
      </c>
      <c r="J42">
        <v>1</v>
      </c>
      <c r="K42" t="str">
        <f t="shared" si="0"/>
        <v>4043/4044</v>
      </c>
      <c r="L42">
        <f t="shared" si="1"/>
        <v>2.7025462964957114E-2</v>
      </c>
      <c r="N42">
        <f>24*60*SUM($L42:$L42)</f>
        <v>38.916666669538245</v>
      </c>
      <c r="P42" t="s">
        <v>309</v>
      </c>
      <c r="Q42" t="b">
        <f t="shared" si="2"/>
        <v>0</v>
      </c>
      <c r="R42" t="s">
        <v>509</v>
      </c>
      <c r="S42">
        <f t="shared" si="7"/>
        <v>5.62E-2</v>
      </c>
      <c r="T42">
        <f t="shared" si="8"/>
        <v>15.442600000000001</v>
      </c>
      <c r="U42">
        <f t="shared" si="9"/>
        <v>15.3864</v>
      </c>
      <c r="V42">
        <f>COUNTIFS(xings_lookup!$D$2:$D$19, IF(Q42, "&lt;=","&gt;=") &amp; S42, xings_lookup!$D$2:$D$19, IF(Q42,"&gt;=","&lt;=") &amp; T42)</f>
        <v>12</v>
      </c>
      <c r="W42">
        <f>COUNTA([11]XINGS!$A$2:$A$13)-V42</f>
        <v>0</v>
      </c>
      <c r="X42">
        <f t="shared" si="6"/>
        <v>1</v>
      </c>
    </row>
    <row r="43" spans="1:24" x14ac:dyDescent="0.25">
      <c r="A43" t="s">
        <v>312</v>
      </c>
      <c r="B43">
        <v>4037</v>
      </c>
      <c r="C43" t="s">
        <v>467</v>
      </c>
      <c r="D43" t="s">
        <v>973</v>
      </c>
      <c r="E43">
        <v>42514.495393518519</v>
      </c>
      <c r="F43">
        <v>42514.496620370373</v>
      </c>
      <c r="G43">
        <v>1</v>
      </c>
      <c r="H43" t="s">
        <v>974</v>
      </c>
      <c r="I43">
        <v>42514.505555555559</v>
      </c>
      <c r="J43">
        <v>2</v>
      </c>
      <c r="K43" t="str">
        <f t="shared" si="0"/>
        <v>4037/4038</v>
      </c>
      <c r="L43">
        <f t="shared" si="1"/>
        <v>8.9351851856918074E-3</v>
      </c>
      <c r="Q43" t="b">
        <f t="shared" si="2"/>
        <v>1</v>
      </c>
      <c r="R43" t="s">
        <v>509</v>
      </c>
      <c r="S43">
        <f t="shared" si="7"/>
        <v>23.298200000000001</v>
      </c>
      <c r="T43">
        <f t="shared" si="8"/>
        <v>15.7692</v>
      </c>
      <c r="U43">
        <f t="shared" si="9"/>
        <v>7.5290000000000017</v>
      </c>
      <c r="V43">
        <f>COUNTIFS(xings_lookup!$D$2:$D$19, IF(Q43, "&lt;=","&gt;=") &amp; S43, xings_lookup!$D$2:$D$19, IF(Q43,"&gt;=","&lt;=") &amp; T43)</f>
        <v>0</v>
      </c>
      <c r="W43">
        <f>COUNTA([11]XINGS!$A$2:$A$13)-V43</f>
        <v>12</v>
      </c>
      <c r="X43">
        <f t="shared" si="6"/>
        <v>0</v>
      </c>
    </row>
    <row r="44" spans="1:24" x14ac:dyDescent="0.25">
      <c r="A44" t="s">
        <v>311</v>
      </c>
      <c r="B44">
        <v>4009</v>
      </c>
      <c r="C44" t="s">
        <v>467</v>
      </c>
      <c r="D44" t="s">
        <v>515</v>
      </c>
      <c r="E44">
        <v>42514.497129629628</v>
      </c>
      <c r="F44">
        <v>42514.498240740744</v>
      </c>
      <c r="G44">
        <v>1</v>
      </c>
      <c r="H44" t="s">
        <v>516</v>
      </c>
      <c r="I44">
        <v>42514.522858796299</v>
      </c>
      <c r="J44">
        <v>0</v>
      </c>
      <c r="K44" t="str">
        <f t="shared" si="0"/>
        <v>4009/4010</v>
      </c>
      <c r="L44">
        <f t="shared" si="1"/>
        <v>2.4618055555038154E-2</v>
      </c>
      <c r="N44">
        <f>24*60*SUM($L44:$L44)</f>
        <v>35.449999999254942</v>
      </c>
      <c r="P44" t="s">
        <v>309</v>
      </c>
      <c r="Q44" t="b">
        <f t="shared" si="2"/>
        <v>0</v>
      </c>
      <c r="R44" t="s">
        <v>509</v>
      </c>
      <c r="S44">
        <f t="shared" si="7"/>
        <v>4.4900000000000002E-2</v>
      </c>
      <c r="T44">
        <f t="shared" si="8"/>
        <v>15.4422</v>
      </c>
      <c r="U44">
        <f t="shared" si="9"/>
        <v>15.3973</v>
      </c>
      <c r="V44">
        <f>COUNTIFS(xings_lookup!$D$2:$D$19, IF(Q44, "&lt;=","&gt;=") &amp; S44, xings_lookup!$D$2:$D$19, IF(Q44,"&gt;=","&lt;=") &amp; T44)</f>
        <v>12</v>
      </c>
      <c r="W44">
        <f>COUNTA([11]XINGS!$A$2:$A$13)-V44</f>
        <v>0</v>
      </c>
      <c r="X44">
        <f t="shared" si="6"/>
        <v>1</v>
      </c>
    </row>
    <row r="45" spans="1:24" x14ac:dyDescent="0.25">
      <c r="A45" t="s">
        <v>313</v>
      </c>
      <c r="B45">
        <v>4012</v>
      </c>
      <c r="C45" t="s">
        <v>467</v>
      </c>
      <c r="D45" t="s">
        <v>977</v>
      </c>
      <c r="E45">
        <v>42514.503854166665</v>
      </c>
      <c r="F45">
        <v>42514.506631944445</v>
      </c>
      <c r="G45">
        <v>3</v>
      </c>
      <c r="H45" t="s">
        <v>978</v>
      </c>
      <c r="I45">
        <v>42514.516180555554</v>
      </c>
      <c r="J45">
        <v>0</v>
      </c>
      <c r="K45" t="str">
        <f t="shared" si="0"/>
        <v>4011/4012</v>
      </c>
      <c r="L45">
        <f t="shared" si="1"/>
        <v>9.5486111094942316E-3</v>
      </c>
      <c r="Q45" t="b">
        <f t="shared" si="2"/>
        <v>1</v>
      </c>
      <c r="R45" t="s">
        <v>509</v>
      </c>
      <c r="S45">
        <f t="shared" si="7"/>
        <v>23.301100000000002</v>
      </c>
      <c r="T45">
        <f t="shared" si="8"/>
        <v>15.776199999999999</v>
      </c>
      <c r="U45">
        <f t="shared" si="9"/>
        <v>7.5249000000000024</v>
      </c>
      <c r="V45">
        <f>COUNTIFS(xings_lookup!$D$2:$D$19, IF(Q45, "&lt;=","&gt;=") &amp; S45, xings_lookup!$D$2:$D$19, IF(Q45,"&gt;=","&lt;=") &amp; T45)</f>
        <v>0</v>
      </c>
      <c r="W45">
        <f>COUNTA([11]XINGS!$A$2:$A$13)-V45</f>
        <v>12</v>
      </c>
      <c r="X45">
        <f t="shared" si="6"/>
        <v>0</v>
      </c>
    </row>
    <row r="46" spans="1:24" x14ac:dyDescent="0.25">
      <c r="A46" t="s">
        <v>312</v>
      </c>
      <c r="B46">
        <v>4037</v>
      </c>
      <c r="C46" t="s">
        <v>467</v>
      </c>
      <c r="D46" t="s">
        <v>975</v>
      </c>
      <c r="E46">
        <v>42514.510196759256</v>
      </c>
      <c r="F46">
        <v>42514.511111111111</v>
      </c>
      <c r="G46">
        <v>1</v>
      </c>
      <c r="H46" t="s">
        <v>976</v>
      </c>
      <c r="I46">
        <v>42514.529606481483</v>
      </c>
      <c r="J46">
        <v>0</v>
      </c>
      <c r="K46" t="str">
        <f t="shared" si="0"/>
        <v>4037/4038</v>
      </c>
      <c r="L46">
        <f t="shared" si="1"/>
        <v>1.8495370371965691E-2</v>
      </c>
      <c r="N46">
        <f>24*60*SUM($L46:$L47)</f>
        <v>56.21666666935198</v>
      </c>
      <c r="P46" t="s">
        <v>309</v>
      </c>
      <c r="Q46" t="b">
        <f t="shared" si="2"/>
        <v>1</v>
      </c>
      <c r="R46" t="s">
        <v>509</v>
      </c>
      <c r="S46">
        <f t="shared" si="7"/>
        <v>12.7872</v>
      </c>
      <c r="T46">
        <f t="shared" si="8"/>
        <v>0.1186</v>
      </c>
      <c r="U46">
        <f t="shared" si="9"/>
        <v>12.6686</v>
      </c>
      <c r="V46">
        <f>COUNTIFS(xings_lookup!$D$2:$D$19, IF(Q46, "&lt;=","&gt;=") &amp; S46, xings_lookup!$D$2:$D$19, IF(Q46,"&gt;=","&lt;=") &amp; T46)</f>
        <v>12</v>
      </c>
      <c r="W46">
        <f>COUNTA([11]XINGS!$A$2:$A$13)-V46</f>
        <v>0</v>
      </c>
      <c r="X46">
        <f t="shared" si="6"/>
        <v>1</v>
      </c>
    </row>
    <row r="47" spans="1:24" x14ac:dyDescent="0.25">
      <c r="A47" t="s">
        <v>313</v>
      </c>
      <c r="B47">
        <v>4012</v>
      </c>
      <c r="C47" t="s">
        <v>467</v>
      </c>
      <c r="D47" t="s">
        <v>979</v>
      </c>
      <c r="E47">
        <v>42514.517002314817</v>
      </c>
      <c r="F47">
        <v>42514.517638888887</v>
      </c>
      <c r="G47">
        <v>0</v>
      </c>
      <c r="H47" t="s">
        <v>980</v>
      </c>
      <c r="I47">
        <v>42514.538182870368</v>
      </c>
      <c r="J47">
        <v>0</v>
      </c>
      <c r="K47" t="str">
        <f t="shared" si="0"/>
        <v>4011/4012</v>
      </c>
      <c r="L47">
        <f t="shared" si="1"/>
        <v>2.0543981481750961E-2</v>
      </c>
      <c r="P47" t="s">
        <v>309</v>
      </c>
      <c r="Q47" t="b">
        <f t="shared" si="2"/>
        <v>1</v>
      </c>
      <c r="R47" t="s">
        <v>509</v>
      </c>
      <c r="S47">
        <f t="shared" si="7"/>
        <v>15.401</v>
      </c>
      <c r="T47">
        <f t="shared" si="8"/>
        <v>1.5599999999999999E-2</v>
      </c>
      <c r="U47">
        <f t="shared" si="9"/>
        <v>15.385400000000001</v>
      </c>
      <c r="V47">
        <f>COUNTIFS(xings_lookup!$D$2:$D$19, IF(Q47, "&lt;=","&gt;=") &amp; S47, xings_lookup!$D$2:$D$19, IF(Q47,"&gt;=","&lt;=") &amp; T47)</f>
        <v>12</v>
      </c>
      <c r="W47">
        <f>COUNTA([11]XINGS!$A$2:$A$13)-V47</f>
        <v>0</v>
      </c>
      <c r="X47">
        <f t="shared" si="6"/>
        <v>1</v>
      </c>
    </row>
    <row r="48" spans="1:24" x14ac:dyDescent="0.25">
      <c r="A48" t="s">
        <v>314</v>
      </c>
      <c r="B48">
        <v>4028</v>
      </c>
      <c r="C48" t="s">
        <v>467</v>
      </c>
      <c r="D48" t="s">
        <v>981</v>
      </c>
      <c r="E48">
        <v>42514.517569444448</v>
      </c>
      <c r="F48">
        <v>42514.519062500003</v>
      </c>
      <c r="G48">
        <v>2</v>
      </c>
      <c r="H48" t="s">
        <v>982</v>
      </c>
      <c r="I48">
        <v>42514.530347222222</v>
      </c>
      <c r="J48">
        <v>0</v>
      </c>
      <c r="K48" t="str">
        <f t="shared" si="0"/>
        <v>4027/4028</v>
      </c>
      <c r="L48">
        <f t="shared" si="1"/>
        <v>1.1284722218988463E-2</v>
      </c>
      <c r="Q48" t="b">
        <f t="shared" si="2"/>
        <v>1</v>
      </c>
      <c r="R48" t="s">
        <v>509</v>
      </c>
      <c r="S48">
        <f t="shared" si="7"/>
        <v>23.306100000000001</v>
      </c>
      <c r="T48">
        <f t="shared" si="8"/>
        <v>15.826000000000001</v>
      </c>
      <c r="U48">
        <f t="shared" si="9"/>
        <v>7.4801000000000002</v>
      </c>
      <c r="V48">
        <f>COUNTIFS(xings_lookup!$D$2:$D$19, IF(Q48, "&lt;=","&gt;=") &amp; S48, xings_lookup!$D$2:$D$19, IF(Q48,"&gt;=","&lt;=") &amp; T48)</f>
        <v>0</v>
      </c>
      <c r="W48">
        <f>COUNTA([11]XINGS!$A$2:$A$13)-V48</f>
        <v>12</v>
      </c>
      <c r="X48">
        <f t="shared" si="6"/>
        <v>0</v>
      </c>
    </row>
    <row r="49" spans="1:24" x14ac:dyDescent="0.25">
      <c r="A49" t="s">
        <v>315</v>
      </c>
      <c r="B49">
        <v>4020</v>
      </c>
      <c r="C49" t="s">
        <v>467</v>
      </c>
      <c r="D49" t="s">
        <v>505</v>
      </c>
      <c r="E49">
        <v>42514.525937500002</v>
      </c>
      <c r="F49">
        <v>42514.527037037034</v>
      </c>
      <c r="G49">
        <v>1</v>
      </c>
      <c r="H49" t="s">
        <v>517</v>
      </c>
      <c r="I49">
        <v>42514.535717592589</v>
      </c>
      <c r="J49">
        <v>0</v>
      </c>
      <c r="K49" t="str">
        <f t="shared" si="0"/>
        <v>4019/4020</v>
      </c>
      <c r="L49">
        <f t="shared" si="1"/>
        <v>8.6805555547471158E-3</v>
      </c>
      <c r="Q49" t="b">
        <f t="shared" si="2"/>
        <v>0</v>
      </c>
      <c r="R49" t="s">
        <v>509</v>
      </c>
      <c r="S49">
        <f t="shared" si="7"/>
        <v>4.5100000000000001E-2</v>
      </c>
      <c r="T49">
        <f t="shared" si="8"/>
        <v>1.9134</v>
      </c>
      <c r="U49">
        <f t="shared" si="9"/>
        <v>1.8683000000000001</v>
      </c>
      <c r="V49">
        <f>COUNTIFS(xings_lookup!$D$2:$D$19, IF(Q49, "&lt;=","&gt;=") &amp; S49, xings_lookup!$D$2:$D$19, IF(Q49,"&gt;=","&lt;=") &amp; T49)</f>
        <v>0</v>
      </c>
      <c r="W49">
        <f>COUNTA([11]XINGS!$A$2:$A$13)-V49</f>
        <v>12</v>
      </c>
      <c r="X49">
        <f t="shared" si="6"/>
        <v>0</v>
      </c>
    </row>
    <row r="50" spans="1:24" x14ac:dyDescent="0.25">
      <c r="A50" t="s">
        <v>318</v>
      </c>
      <c r="B50">
        <v>4043</v>
      </c>
      <c r="C50" t="s">
        <v>467</v>
      </c>
      <c r="D50" t="s">
        <v>985</v>
      </c>
      <c r="E50">
        <v>42514.529942129629</v>
      </c>
      <c r="F50">
        <v>42514.531851851854</v>
      </c>
      <c r="G50">
        <v>2</v>
      </c>
      <c r="H50" t="s">
        <v>986</v>
      </c>
      <c r="I50">
        <v>42514.540891203702</v>
      </c>
      <c r="J50">
        <v>1</v>
      </c>
      <c r="K50" t="str">
        <f t="shared" si="0"/>
        <v>4043/4044</v>
      </c>
      <c r="L50">
        <f t="shared" si="1"/>
        <v>9.0393518476048484E-3</v>
      </c>
      <c r="Q50" t="b">
        <f t="shared" si="2"/>
        <v>1</v>
      </c>
      <c r="R50" t="s">
        <v>509</v>
      </c>
      <c r="S50">
        <f t="shared" si="7"/>
        <v>23.3019</v>
      </c>
      <c r="T50">
        <f t="shared" si="8"/>
        <v>15.8164</v>
      </c>
      <c r="U50">
        <f t="shared" si="9"/>
        <v>7.4855</v>
      </c>
      <c r="V50">
        <f>COUNTIFS(xings_lookup!$D$2:$D$19, IF(Q50, "&lt;=","&gt;=") &amp; S50, xings_lookup!$D$2:$D$19, IF(Q50,"&gt;=","&lt;=") &amp; T50)</f>
        <v>0</v>
      </c>
      <c r="W50">
        <f>COUNTA([11]XINGS!$A$2:$A$13)-V50</f>
        <v>12</v>
      </c>
      <c r="X50">
        <f t="shared" si="6"/>
        <v>0</v>
      </c>
    </row>
    <row r="51" spans="1:24" x14ac:dyDescent="0.25">
      <c r="A51" t="s">
        <v>314</v>
      </c>
      <c r="B51">
        <v>4028</v>
      </c>
      <c r="C51" t="s">
        <v>467</v>
      </c>
      <c r="D51" t="s">
        <v>983</v>
      </c>
      <c r="E51">
        <v>42514.533449074072</v>
      </c>
      <c r="F51">
        <v>42514.533958333333</v>
      </c>
      <c r="G51">
        <v>0</v>
      </c>
      <c r="H51" t="s">
        <v>984</v>
      </c>
      <c r="I51">
        <v>42514.551006944443</v>
      </c>
      <c r="J51">
        <v>1</v>
      </c>
      <c r="K51" t="str">
        <f t="shared" si="0"/>
        <v>4027/4028</v>
      </c>
      <c r="L51">
        <f t="shared" si="1"/>
        <v>1.7048611109203193E-2</v>
      </c>
      <c r="N51">
        <f>24*60*SUM($L51:$L52)</f>
        <v>30.566666655940935</v>
      </c>
      <c r="P51" t="s">
        <v>309</v>
      </c>
      <c r="Q51" t="b">
        <f t="shared" si="2"/>
        <v>1</v>
      </c>
      <c r="R51" t="s">
        <v>509</v>
      </c>
      <c r="S51">
        <f t="shared" si="7"/>
        <v>12.787699999999999</v>
      </c>
      <c r="T51">
        <f t="shared" si="8"/>
        <v>1.61E-2</v>
      </c>
      <c r="U51">
        <f t="shared" si="9"/>
        <v>12.771599999999999</v>
      </c>
      <c r="V51">
        <f>COUNTIFS(xings_lookup!$D$2:$D$19, IF(Q51, "&lt;=","&gt;=") &amp; S51, xings_lookup!$D$2:$D$19, IF(Q51,"&gt;=","&lt;=") &amp; T51)</f>
        <v>12</v>
      </c>
      <c r="W51">
        <f>COUNTA([11]XINGS!$A$2:$A$13)-V51</f>
        <v>0</v>
      </c>
      <c r="X51">
        <f t="shared" si="6"/>
        <v>1</v>
      </c>
    </row>
    <row r="52" spans="1:24" x14ac:dyDescent="0.25">
      <c r="A52" t="s">
        <v>315</v>
      </c>
      <c r="B52">
        <v>4020</v>
      </c>
      <c r="C52" t="s">
        <v>467</v>
      </c>
      <c r="D52" t="s">
        <v>518</v>
      </c>
      <c r="E52">
        <v>42514.535821759258</v>
      </c>
      <c r="F52">
        <v>42514.536898148152</v>
      </c>
      <c r="G52">
        <v>1</v>
      </c>
      <c r="H52" t="s">
        <v>519</v>
      </c>
      <c r="I52">
        <v>42514.541076388887</v>
      </c>
      <c r="J52">
        <v>0</v>
      </c>
      <c r="K52" t="str">
        <f t="shared" si="0"/>
        <v>4019/4020</v>
      </c>
      <c r="L52">
        <f t="shared" si="1"/>
        <v>4.1782407352002338E-3</v>
      </c>
      <c r="N52">
        <f>24*60*SUM($L52:$L53)</f>
        <v>6.1499999917577952</v>
      </c>
      <c r="P52" t="s">
        <v>316</v>
      </c>
      <c r="Q52" t="b">
        <f t="shared" si="2"/>
        <v>0</v>
      </c>
      <c r="R52" t="s">
        <v>509</v>
      </c>
      <c r="S52">
        <f t="shared" si="7"/>
        <v>1.9132</v>
      </c>
      <c r="T52">
        <f t="shared" si="8"/>
        <v>3.7191000000000001</v>
      </c>
      <c r="U52">
        <f t="shared" si="9"/>
        <v>1.8059000000000001</v>
      </c>
      <c r="V52">
        <f>COUNTIFS(xings_lookup!$D$2:$D$19, IF(Q52, "&lt;=","&gt;=") &amp; S52, xings_lookup!$D$2:$D$19, IF(Q52,"&gt;=","&lt;=") &amp; T52)</f>
        <v>3</v>
      </c>
      <c r="W52">
        <f>COUNTA([11]XINGS!$A$2:$A$13)-V52</f>
        <v>9</v>
      </c>
      <c r="X52">
        <f t="shared" si="6"/>
        <v>0.25</v>
      </c>
    </row>
    <row r="53" spans="1:24" x14ac:dyDescent="0.25">
      <c r="A53" t="s">
        <v>317</v>
      </c>
      <c r="B53">
        <v>4011</v>
      </c>
      <c r="C53" t="s">
        <v>467</v>
      </c>
      <c r="D53" t="s">
        <v>520</v>
      </c>
      <c r="E53">
        <v>42514.540844907409</v>
      </c>
      <c r="F53">
        <v>42514.543182870373</v>
      </c>
      <c r="G53">
        <v>3</v>
      </c>
      <c r="H53" t="s">
        <v>521</v>
      </c>
      <c r="I53">
        <v>42514.543275462966</v>
      </c>
      <c r="J53">
        <v>0</v>
      </c>
      <c r="K53" t="str">
        <f t="shared" si="0"/>
        <v>4011/4012</v>
      </c>
      <c r="L53">
        <f t="shared" si="1"/>
        <v>9.2592592409346253E-5</v>
      </c>
      <c r="N53">
        <f>24*60*SUM($L53:$L53)</f>
        <v>0.1333333330694586</v>
      </c>
      <c r="P53" t="s">
        <v>116</v>
      </c>
      <c r="Q53" t="b">
        <f t="shared" si="2"/>
        <v>0</v>
      </c>
      <c r="R53" t="s">
        <v>509</v>
      </c>
      <c r="S53">
        <f t="shared" si="7"/>
        <v>0.25330000000000003</v>
      </c>
      <c r="T53">
        <f t="shared" si="8"/>
        <v>0.27329999999999999</v>
      </c>
      <c r="U53">
        <f t="shared" si="9"/>
        <v>1.9999999999999962E-2</v>
      </c>
      <c r="V53">
        <f>COUNTIFS(xings_lookup!$D$2:$D$19, IF(Q53, "&lt;=","&gt;=") &amp; S53, xings_lookup!$D$2:$D$19, IF(Q53,"&gt;=","&lt;=") &amp; T53)</f>
        <v>0</v>
      </c>
      <c r="W53">
        <f>COUNTA([11]XINGS!$A$2:$A$13)-V53</f>
        <v>12</v>
      </c>
      <c r="X53">
        <f t="shared" si="6"/>
        <v>0</v>
      </c>
    </row>
    <row r="54" spans="1:24" x14ac:dyDescent="0.25">
      <c r="A54" t="s">
        <v>318</v>
      </c>
      <c r="B54">
        <v>4043</v>
      </c>
      <c r="C54" t="s">
        <v>467</v>
      </c>
      <c r="D54" t="s">
        <v>987</v>
      </c>
      <c r="E54">
        <v>42514.544699074075</v>
      </c>
      <c r="F54">
        <v>42514.545300925929</v>
      </c>
      <c r="G54">
        <v>0</v>
      </c>
      <c r="H54" t="s">
        <v>988</v>
      </c>
      <c r="I54">
        <v>42514.563310185185</v>
      </c>
      <c r="J54">
        <v>0</v>
      </c>
      <c r="K54" t="str">
        <f t="shared" si="0"/>
        <v>4043/4044</v>
      </c>
      <c r="L54">
        <f t="shared" si="1"/>
        <v>1.8009259256359655E-2</v>
      </c>
      <c r="N54">
        <f>24*60*SUM($L54:$L55)</f>
        <v>72.249999999767169</v>
      </c>
      <c r="P54" t="s">
        <v>309</v>
      </c>
      <c r="Q54" t="b">
        <f t="shared" si="2"/>
        <v>1</v>
      </c>
      <c r="R54" t="s">
        <v>509</v>
      </c>
      <c r="S54">
        <f t="shared" si="7"/>
        <v>12.785500000000001</v>
      </c>
      <c r="T54">
        <f t="shared" si="8"/>
        <v>1.6E-2</v>
      </c>
      <c r="U54">
        <f t="shared" si="9"/>
        <v>12.769500000000001</v>
      </c>
      <c r="V54">
        <f>COUNTIFS(xings_lookup!$D$2:$D$19, IF(Q54, "&lt;=","&gt;=") &amp; S54, xings_lookup!$D$2:$D$19, IF(Q54,"&gt;=","&lt;=") &amp; T54)</f>
        <v>12</v>
      </c>
      <c r="W54">
        <f>COUNTA([11]XINGS!$A$2:$A$13)-V54</f>
        <v>0</v>
      </c>
      <c r="X54">
        <f t="shared" si="6"/>
        <v>1</v>
      </c>
    </row>
    <row r="55" spans="1:24" x14ac:dyDescent="0.25">
      <c r="A55" t="s">
        <v>319</v>
      </c>
      <c r="B55">
        <v>4041</v>
      </c>
      <c r="C55" t="s">
        <v>467</v>
      </c>
      <c r="D55" t="s">
        <v>989</v>
      </c>
      <c r="E55">
        <v>42514.546041666668</v>
      </c>
      <c r="F55">
        <v>42514.5471875</v>
      </c>
      <c r="G55">
        <v>1</v>
      </c>
      <c r="H55" t="s">
        <v>990</v>
      </c>
      <c r="I55">
        <v>42514.579351851855</v>
      </c>
      <c r="J55">
        <v>0</v>
      </c>
      <c r="K55" t="str">
        <f t="shared" si="0"/>
        <v>4041/4042</v>
      </c>
      <c r="L55">
        <f t="shared" si="1"/>
        <v>3.2164351854589768E-2</v>
      </c>
      <c r="N55">
        <f>24*60*SUM($L55:$L56)</f>
        <v>90.683333335909992</v>
      </c>
      <c r="P55" t="s">
        <v>316</v>
      </c>
      <c r="Q55" t="b">
        <f t="shared" si="2"/>
        <v>1</v>
      </c>
      <c r="R55" t="s">
        <v>509</v>
      </c>
      <c r="S55">
        <f t="shared" si="7"/>
        <v>23.299399999999999</v>
      </c>
      <c r="T55">
        <f t="shared" si="8"/>
        <v>23.2973</v>
      </c>
      <c r="U55">
        <f t="shared" si="9"/>
        <v>2.0999999999986585E-3</v>
      </c>
      <c r="V55">
        <f>COUNTIFS(xings_lookup!$D$2:$D$19, IF(Q55, "&lt;=","&gt;=") &amp; S55, xings_lookup!$D$2:$D$19, IF(Q55,"&gt;=","&lt;=") &amp; T55)</f>
        <v>0</v>
      </c>
      <c r="W55">
        <f>COUNTA([11]XINGS!$A$2:$A$13)-V55</f>
        <v>12</v>
      </c>
      <c r="X55">
        <f t="shared" si="6"/>
        <v>0</v>
      </c>
    </row>
    <row r="56" spans="1:24" x14ac:dyDescent="0.25">
      <c r="A56" t="s">
        <v>319</v>
      </c>
      <c r="B56">
        <v>4041</v>
      </c>
      <c r="C56" t="s">
        <v>467</v>
      </c>
      <c r="D56" t="s">
        <v>991</v>
      </c>
      <c r="E56">
        <v>42514.546041666668</v>
      </c>
      <c r="F56">
        <v>42514.585381944446</v>
      </c>
      <c r="G56">
        <v>56</v>
      </c>
      <c r="H56" t="s">
        <v>990</v>
      </c>
      <c r="I56">
        <v>42514.61619212963</v>
      </c>
      <c r="J56">
        <v>0</v>
      </c>
      <c r="K56" t="str">
        <f t="shared" si="0"/>
        <v>4041/4042</v>
      </c>
      <c r="L56">
        <f t="shared" si="1"/>
        <v>3.0810185184236616E-2</v>
      </c>
      <c r="Q56" t="b">
        <f t="shared" si="2"/>
        <v>1</v>
      </c>
      <c r="R56" t="s">
        <v>509</v>
      </c>
      <c r="S56">
        <f t="shared" si="7"/>
        <v>9.5399999999999999E-2</v>
      </c>
      <c r="T56">
        <f t="shared" si="8"/>
        <v>23.2973</v>
      </c>
      <c r="U56">
        <f t="shared" si="9"/>
        <v>23.201899999999998</v>
      </c>
      <c r="V56">
        <f>COUNTIFS(xings_lookup!$D$2:$D$19, IF(Q56, "&lt;=","&gt;=") &amp; S56, xings_lookup!$D$2:$D$19, IF(Q56,"&gt;=","&lt;=") &amp; T56)</f>
        <v>0</v>
      </c>
      <c r="W56">
        <f>COUNTA([11]XINGS!$A$2:$A$13)-V56</f>
        <v>12</v>
      </c>
      <c r="X56">
        <f t="shared" si="6"/>
        <v>0</v>
      </c>
    </row>
    <row r="57" spans="1:24" x14ac:dyDescent="0.25">
      <c r="A57" t="s">
        <v>320</v>
      </c>
      <c r="B57">
        <v>4024</v>
      </c>
      <c r="C57" t="s">
        <v>467</v>
      </c>
      <c r="D57" t="s">
        <v>522</v>
      </c>
      <c r="E57">
        <v>42514.608518518522</v>
      </c>
      <c r="F57">
        <v>42514.609861111108</v>
      </c>
      <c r="G57">
        <v>1</v>
      </c>
      <c r="H57" t="s">
        <v>523</v>
      </c>
      <c r="I57">
        <v>42514.64534722222</v>
      </c>
      <c r="J57">
        <v>2</v>
      </c>
      <c r="K57" t="str">
        <f t="shared" si="0"/>
        <v>4023/4024</v>
      </c>
      <c r="L57">
        <f t="shared" si="1"/>
        <v>3.5486111111822538E-2</v>
      </c>
      <c r="N57">
        <f>24*60*SUM($L57:$L57)</f>
        <v>51.100000001024455</v>
      </c>
      <c r="P57" t="s">
        <v>321</v>
      </c>
      <c r="Q57" t="b">
        <f t="shared" si="2"/>
        <v>0</v>
      </c>
      <c r="R57" t="s">
        <v>509</v>
      </c>
      <c r="S57">
        <f t="shared" si="7"/>
        <v>0.1173</v>
      </c>
      <c r="T57">
        <f t="shared" si="8"/>
        <v>15.441599999999999</v>
      </c>
      <c r="U57">
        <f t="shared" si="9"/>
        <v>15.324299999999999</v>
      </c>
      <c r="V57">
        <f>COUNTIFS(xings_lookup!$D$2:$D$19, IF(Q57, "&lt;=","&gt;=") &amp; S57, xings_lookup!$D$2:$D$19, IF(Q57,"&gt;=","&lt;=") &amp; T57)</f>
        <v>12</v>
      </c>
      <c r="W57">
        <f>COUNTA([11]XINGS!$A$2:$A$13)-V57</f>
        <v>0</v>
      </c>
      <c r="X57">
        <f t="shared" si="6"/>
        <v>1</v>
      </c>
    </row>
    <row r="58" spans="1:24" x14ac:dyDescent="0.25">
      <c r="A58" t="s">
        <v>322</v>
      </c>
      <c r="B58">
        <v>4041</v>
      </c>
      <c r="C58" t="s">
        <v>467</v>
      </c>
      <c r="D58" t="s">
        <v>965</v>
      </c>
      <c r="E58">
        <v>42514.619641203702</v>
      </c>
      <c r="F58">
        <v>42514.620891203704</v>
      </c>
      <c r="G58">
        <v>1</v>
      </c>
      <c r="H58" t="s">
        <v>965</v>
      </c>
      <c r="I58">
        <v>42514.620891203704</v>
      </c>
      <c r="J58">
        <v>0</v>
      </c>
      <c r="K58" t="str">
        <f t="shared" si="0"/>
        <v>4041/4042</v>
      </c>
      <c r="L58">
        <f t="shared" si="1"/>
        <v>0</v>
      </c>
      <c r="N58">
        <f>24*60*SUM($L58:$L58)+1</f>
        <v>1</v>
      </c>
      <c r="P58" t="s">
        <v>316</v>
      </c>
      <c r="Q58" t="b">
        <f t="shared" si="2"/>
        <v>1</v>
      </c>
      <c r="R58" t="s">
        <v>509</v>
      </c>
      <c r="S58">
        <f t="shared" si="7"/>
        <v>23.297699999999999</v>
      </c>
      <c r="T58">
        <f t="shared" si="8"/>
        <v>23.297699999999999</v>
      </c>
      <c r="U58">
        <f t="shared" si="9"/>
        <v>0</v>
      </c>
      <c r="V58">
        <f>COUNTIFS(xings_lookup!$D$2:$D$19, IF(Q58, "&lt;=","&gt;=") &amp; S58, xings_lookup!$D$2:$D$19, IF(Q58,"&gt;=","&lt;=") &amp; T58)</f>
        <v>0</v>
      </c>
      <c r="W58">
        <f>COUNTA([11]XINGS!$A$2:$A$13)-V58</f>
        <v>12</v>
      </c>
      <c r="X58">
        <f t="shared" si="6"/>
        <v>0</v>
      </c>
    </row>
    <row r="59" spans="1:24" x14ac:dyDescent="0.25">
      <c r="A59" t="s">
        <v>323</v>
      </c>
      <c r="B59">
        <v>4032</v>
      </c>
      <c r="C59" t="s">
        <v>467</v>
      </c>
      <c r="D59" t="s">
        <v>992</v>
      </c>
      <c r="E59">
        <v>42514.625798611109</v>
      </c>
      <c r="F59">
        <v>42514.626747685186</v>
      </c>
      <c r="G59">
        <v>1</v>
      </c>
      <c r="H59" t="s">
        <v>992</v>
      </c>
      <c r="I59">
        <v>42514.626747685186</v>
      </c>
      <c r="J59">
        <v>0</v>
      </c>
      <c r="K59" t="str">
        <f t="shared" si="0"/>
        <v>4031/4032</v>
      </c>
      <c r="L59">
        <f t="shared" si="1"/>
        <v>0</v>
      </c>
      <c r="N59">
        <f>24*60*SUM($L59:$L59)+1</f>
        <v>1</v>
      </c>
      <c r="P59" t="s">
        <v>324</v>
      </c>
      <c r="Q59" t="b">
        <f t="shared" si="2"/>
        <v>1</v>
      </c>
      <c r="R59" t="s">
        <v>509</v>
      </c>
      <c r="S59">
        <f t="shared" si="7"/>
        <v>23.3002</v>
      </c>
      <c r="T59">
        <f t="shared" si="8"/>
        <v>23.3002</v>
      </c>
      <c r="U59">
        <f t="shared" si="9"/>
        <v>0</v>
      </c>
      <c r="V59">
        <f>COUNTIFS(xings_lookup!$D$2:$D$19, IF(Q59, "&lt;=","&gt;=") &amp; S59, xings_lookup!$D$2:$D$19, IF(Q59,"&gt;=","&lt;=") &amp; T59)</f>
        <v>0</v>
      </c>
      <c r="W59">
        <f>COUNTA([11]XINGS!$A$2:$A$13)-V59</f>
        <v>12</v>
      </c>
      <c r="X59">
        <f t="shared" si="6"/>
        <v>0</v>
      </c>
    </row>
    <row r="60" spans="1:24" x14ac:dyDescent="0.25">
      <c r="A60" t="s">
        <v>325</v>
      </c>
      <c r="B60">
        <v>4023</v>
      </c>
      <c r="C60" t="s">
        <v>467</v>
      </c>
      <c r="D60" t="s">
        <v>993</v>
      </c>
      <c r="E60">
        <v>42514.647696759261</v>
      </c>
      <c r="F60">
        <v>42514.648761574077</v>
      </c>
      <c r="G60">
        <v>1</v>
      </c>
      <c r="H60" t="s">
        <v>994</v>
      </c>
      <c r="I60">
        <v>42514.66915509259</v>
      </c>
      <c r="J60">
        <v>0</v>
      </c>
      <c r="K60" t="str">
        <f t="shared" si="0"/>
        <v>4023/4024</v>
      </c>
      <c r="L60">
        <f t="shared" si="1"/>
        <v>2.0393518512719311E-2</v>
      </c>
      <c r="N60">
        <f>24*60*SUM($L60:$L60)</f>
        <v>29.366666658315808</v>
      </c>
      <c r="P60" t="s">
        <v>326</v>
      </c>
      <c r="Q60" t="b">
        <f t="shared" si="2"/>
        <v>1</v>
      </c>
      <c r="R60" t="s">
        <v>509</v>
      </c>
      <c r="S60">
        <f t="shared" si="7"/>
        <v>15.4146</v>
      </c>
      <c r="T60">
        <f t="shared" si="8"/>
        <v>15.399900000000001</v>
      </c>
      <c r="U60">
        <f t="shared" si="9"/>
        <v>1.4699999999999491E-2</v>
      </c>
      <c r="V60">
        <f>COUNTIFS(xings_lookup!$D$2:$D$19, IF(Q60, "&lt;=","&gt;=") &amp; S60, xings_lookup!$D$2:$D$19, IF(Q60,"&gt;=","&lt;=") &amp; T60)</f>
        <v>0</v>
      </c>
      <c r="W60">
        <f>COUNTA([11]XINGS!$A$2:$A$13)-V60</f>
        <v>12</v>
      </c>
      <c r="X60">
        <f t="shared" si="6"/>
        <v>0</v>
      </c>
    </row>
    <row r="61" spans="1:24" x14ac:dyDescent="0.25">
      <c r="A61" t="s">
        <v>327</v>
      </c>
      <c r="B61">
        <v>4011</v>
      </c>
      <c r="C61" t="s">
        <v>467</v>
      </c>
      <c r="D61" t="s">
        <v>524</v>
      </c>
      <c r="E61">
        <v>42514.746701388889</v>
      </c>
      <c r="F61">
        <v>42514.748391203706</v>
      </c>
      <c r="G61">
        <v>2</v>
      </c>
      <c r="H61" t="s">
        <v>524</v>
      </c>
      <c r="I61">
        <v>42514.748437499999</v>
      </c>
      <c r="J61">
        <v>0</v>
      </c>
      <c r="K61" t="str">
        <f t="shared" si="0"/>
        <v>4011/4012</v>
      </c>
      <c r="L61">
        <f t="shared" si="1"/>
        <v>4.6296292566694319E-5</v>
      </c>
      <c r="N61">
        <f>24*60*SUM($L61:$L61)</f>
        <v>6.666666129603982E-2</v>
      </c>
      <c r="P61" t="s">
        <v>116</v>
      </c>
      <c r="Q61" t="b">
        <f t="shared" si="2"/>
        <v>0</v>
      </c>
      <c r="R61" t="s">
        <v>509</v>
      </c>
      <c r="S61">
        <f t="shared" si="7"/>
        <v>4.5499999999999999E-2</v>
      </c>
      <c r="T61">
        <f t="shared" si="8"/>
        <v>4.5499999999999999E-2</v>
      </c>
      <c r="U61">
        <f t="shared" si="9"/>
        <v>0</v>
      </c>
      <c r="V61">
        <f>COUNTIFS(xings_lookup!$D$2:$D$19, IF(Q61, "&lt;=","&gt;=") &amp; S61, xings_lookup!$D$2:$D$19, IF(Q61,"&gt;=","&lt;=") &amp; T61)</f>
        <v>0</v>
      </c>
      <c r="W61">
        <f>COUNTA([11]XINGS!$A$2:$A$13)-V61</f>
        <v>12</v>
      </c>
      <c r="X61">
        <f t="shared" si="6"/>
        <v>0</v>
      </c>
    </row>
    <row r="62" spans="1:24" x14ac:dyDescent="0.25">
      <c r="A62" t="s">
        <v>328</v>
      </c>
      <c r="B62">
        <v>4024</v>
      </c>
      <c r="C62" t="s">
        <v>467</v>
      </c>
      <c r="D62" t="s">
        <v>525</v>
      </c>
      <c r="E62">
        <v>42514.95653935185</v>
      </c>
      <c r="F62">
        <v>42514.957453703704</v>
      </c>
      <c r="G62">
        <v>1</v>
      </c>
      <c r="H62" t="s">
        <v>526</v>
      </c>
      <c r="I62">
        <v>42514.994641203702</v>
      </c>
      <c r="J62">
        <v>0</v>
      </c>
      <c r="K62" t="str">
        <f t="shared" si="0"/>
        <v>4023/4024</v>
      </c>
      <c r="L62">
        <f t="shared" si="1"/>
        <v>3.718749999825377E-2</v>
      </c>
      <c r="N62">
        <f>24*60*SUM($L62:$L62)</f>
        <v>53.549999997485429</v>
      </c>
      <c r="P62" t="s">
        <v>329</v>
      </c>
      <c r="Q62" t="b">
        <f t="shared" si="2"/>
        <v>0</v>
      </c>
      <c r="R62" t="s">
        <v>509</v>
      </c>
      <c r="S62">
        <f t="shared" si="7"/>
        <v>4.6899999999999997E-2</v>
      </c>
      <c r="T62">
        <f t="shared" si="8"/>
        <v>16.771899999999999</v>
      </c>
      <c r="U62">
        <f t="shared" si="9"/>
        <v>16.724999999999998</v>
      </c>
      <c r="V62">
        <f>COUNTIFS(xings_lookup!$D$2:$D$19, IF(Q62, "&lt;=","&gt;=") &amp; S62, xings_lookup!$D$2:$D$19, IF(Q62,"&gt;=","&lt;=") &amp; T62)</f>
        <v>12</v>
      </c>
      <c r="W62">
        <f>COUNTA([11]XINGS!$A$2:$A$13)-V62</f>
        <v>0</v>
      </c>
      <c r="X62">
        <f t="shared" si="6"/>
        <v>1</v>
      </c>
    </row>
    <row r="63" spans="1:24" x14ac:dyDescent="0.25">
      <c r="A63" t="s">
        <v>331</v>
      </c>
      <c r="B63">
        <v>4041</v>
      </c>
      <c r="C63" t="s">
        <v>467</v>
      </c>
      <c r="D63" t="s">
        <v>941</v>
      </c>
      <c r="E63">
        <v>42514.959189814814</v>
      </c>
      <c r="F63">
        <v>42514.960868055554</v>
      </c>
      <c r="G63">
        <v>2</v>
      </c>
      <c r="H63" t="s">
        <v>995</v>
      </c>
      <c r="I63">
        <v>42514.981979166667</v>
      </c>
      <c r="J63">
        <v>0</v>
      </c>
      <c r="K63" t="str">
        <f t="shared" si="0"/>
        <v>4041/4042</v>
      </c>
      <c r="L63">
        <f t="shared" si="1"/>
        <v>2.1111111112986691E-2</v>
      </c>
      <c r="Q63" t="b">
        <f t="shared" si="2"/>
        <v>1</v>
      </c>
      <c r="R63" t="s">
        <v>509</v>
      </c>
      <c r="S63">
        <f t="shared" si="7"/>
        <v>23.297999999999998</v>
      </c>
      <c r="T63">
        <f t="shared" si="8"/>
        <v>19.296800000000001</v>
      </c>
      <c r="U63">
        <f t="shared" si="9"/>
        <v>4.0011999999999972</v>
      </c>
      <c r="V63">
        <f>COUNTIFS(xings_lookup!$D$2:$D$19, IF(Q63, "&lt;=","&gt;=") &amp; S63, xings_lookup!$D$2:$D$19, IF(Q63,"&gt;=","&lt;=") &amp; T63)</f>
        <v>0</v>
      </c>
      <c r="W63">
        <f>COUNTA([11]XINGS!$A$2:$A$13)-V63</f>
        <v>12</v>
      </c>
      <c r="X63">
        <f t="shared" si="6"/>
        <v>0</v>
      </c>
    </row>
    <row r="64" spans="1:24" x14ac:dyDescent="0.25">
      <c r="A64" t="s">
        <v>330</v>
      </c>
      <c r="B64">
        <v>4044</v>
      </c>
      <c r="C64" t="s">
        <v>467</v>
      </c>
      <c r="D64" t="s">
        <v>498</v>
      </c>
      <c r="E64">
        <v>42514.974629629629</v>
      </c>
      <c r="F64">
        <v>42514.975358796299</v>
      </c>
      <c r="G64">
        <v>1</v>
      </c>
      <c r="H64" t="s">
        <v>516</v>
      </c>
      <c r="I64">
        <v>42515.002847222226</v>
      </c>
      <c r="J64">
        <v>0</v>
      </c>
      <c r="K64" t="str">
        <f t="shared" si="0"/>
        <v>4043/4044</v>
      </c>
      <c r="L64">
        <f t="shared" si="1"/>
        <v>2.7488425927003846E-2</v>
      </c>
      <c r="N64">
        <f>24*60*SUM($L64:$L64)</f>
        <v>39.583333334885538</v>
      </c>
      <c r="P64" t="s">
        <v>321</v>
      </c>
      <c r="Q64" t="b">
        <f t="shared" si="2"/>
        <v>0</v>
      </c>
      <c r="R64" t="s">
        <v>509</v>
      </c>
      <c r="S64">
        <f t="shared" si="7"/>
        <v>4.5699999999999998E-2</v>
      </c>
      <c r="T64">
        <f t="shared" si="8"/>
        <v>15.4422</v>
      </c>
      <c r="U64">
        <f t="shared" si="9"/>
        <v>15.3965</v>
      </c>
      <c r="V64">
        <f>COUNTIFS(xings_lookup!$D$2:$D$19, IF(Q64, "&lt;=","&gt;=") &amp; S64, xings_lookup!$D$2:$D$19, IF(Q64,"&gt;=","&lt;=") &amp; T64)</f>
        <v>12</v>
      </c>
      <c r="W64">
        <f>COUNTA([11]XINGS!$A$2:$A$13)-V64</f>
        <v>0</v>
      </c>
      <c r="X64">
        <f t="shared" si="6"/>
        <v>1</v>
      </c>
    </row>
    <row r="65" spans="1:24" x14ac:dyDescent="0.25">
      <c r="A65" t="s">
        <v>331</v>
      </c>
      <c r="B65">
        <v>4041</v>
      </c>
      <c r="C65" t="s">
        <v>467</v>
      </c>
      <c r="D65" t="s">
        <v>996</v>
      </c>
      <c r="E65">
        <v>42514.988842592589</v>
      </c>
      <c r="F65">
        <v>42514.98946759259</v>
      </c>
      <c r="G65">
        <v>0</v>
      </c>
      <c r="H65" t="s">
        <v>997</v>
      </c>
      <c r="I65">
        <v>42515.010706018518</v>
      </c>
      <c r="J65">
        <v>0</v>
      </c>
      <c r="K65" t="str">
        <f t="shared" si="0"/>
        <v>4041/4042</v>
      </c>
      <c r="L65">
        <f t="shared" si="1"/>
        <v>2.1238425928459037E-2</v>
      </c>
      <c r="N65">
        <f>24*60*SUM($L65:$L66)</f>
        <v>73.383333336096257</v>
      </c>
      <c r="P65" t="s">
        <v>332</v>
      </c>
      <c r="Q65" t="b">
        <f t="shared" si="2"/>
        <v>1</v>
      </c>
      <c r="R65" t="s">
        <v>509</v>
      </c>
      <c r="S65">
        <f t="shared" si="7"/>
        <v>15.3996</v>
      </c>
      <c r="T65">
        <f t="shared" si="8"/>
        <v>1.5800000000000002E-2</v>
      </c>
      <c r="U65">
        <f t="shared" si="9"/>
        <v>15.383799999999999</v>
      </c>
      <c r="V65">
        <f>COUNTIFS(xings_lookup!$D$2:$D$19, IF(Q65, "&lt;=","&gt;=") &amp; S65, xings_lookup!$D$2:$D$19, IF(Q65,"&gt;=","&lt;=") &amp; T65)</f>
        <v>12</v>
      </c>
      <c r="W65">
        <f>COUNTA([11]XINGS!$A$2:$A$13)-V65</f>
        <v>0</v>
      </c>
      <c r="X65">
        <f t="shared" si="6"/>
        <v>1</v>
      </c>
    </row>
    <row r="66" spans="1:24" x14ac:dyDescent="0.25">
      <c r="A66" t="s">
        <v>333</v>
      </c>
      <c r="B66">
        <v>4011</v>
      </c>
      <c r="C66" t="s">
        <v>467</v>
      </c>
      <c r="D66" t="s">
        <v>494</v>
      </c>
      <c r="E66">
        <v>42514.996793981481</v>
      </c>
      <c r="F66">
        <v>42514.997546296298</v>
      </c>
      <c r="G66">
        <v>1</v>
      </c>
      <c r="H66" t="s">
        <v>527</v>
      </c>
      <c r="I66">
        <v>42515.027268518519</v>
      </c>
      <c r="J66">
        <v>0</v>
      </c>
      <c r="K66" t="str">
        <f t="shared" ref="K66:K129" si="10">IF(ISEVEN(B66),(B66-1)&amp;"/"&amp;B66,B66&amp;"/"&amp;(B66+1))</f>
        <v>4011/4012</v>
      </c>
      <c r="L66">
        <f t="shared" ref="L66:L129" si="11">I66-F66</f>
        <v>2.9722222221607808E-2</v>
      </c>
      <c r="N66">
        <f>24*60*SUM($L66:$L66)</f>
        <v>42.799999999115244</v>
      </c>
      <c r="P66" t="s">
        <v>321</v>
      </c>
      <c r="Q66" t="b">
        <f t="shared" ref="Q66:Q129" si="12">ISEVEN(LEFT(A66,3))</f>
        <v>0</v>
      </c>
      <c r="R66" t="s">
        <v>509</v>
      </c>
      <c r="S66">
        <f t="shared" ref="S66:S97" si="13">RIGHT(D66,LEN(D66)-4)/10000</f>
        <v>4.6600000000000003E-2</v>
      </c>
      <c r="T66">
        <f t="shared" ref="T66:T97" si="14">RIGHT(H66,LEN(H66)-4)/10000</f>
        <v>15.4421</v>
      </c>
      <c r="U66">
        <f t="shared" ref="U66:U97" si="15">ABS(T66-S66)</f>
        <v>15.3955</v>
      </c>
      <c r="V66">
        <f>COUNTIFS(xings_lookup!$D$2:$D$19, IF(Q66, "&lt;=","&gt;=") &amp; S66, xings_lookup!$D$2:$D$19, IF(Q66,"&gt;=","&lt;=") &amp; T66)</f>
        <v>12</v>
      </c>
      <c r="W66">
        <f>COUNTA([11]XINGS!$A$2:$A$13)-V66</f>
        <v>0</v>
      </c>
      <c r="X66">
        <f t="shared" si="6"/>
        <v>1</v>
      </c>
    </row>
    <row r="67" spans="1:24" x14ac:dyDescent="0.25">
      <c r="A67" t="s">
        <v>335</v>
      </c>
      <c r="B67">
        <v>4023</v>
      </c>
      <c r="C67" t="s">
        <v>467</v>
      </c>
      <c r="D67" t="s">
        <v>956</v>
      </c>
      <c r="E67">
        <v>42515.009629629632</v>
      </c>
      <c r="F67">
        <v>42515.010821759257</v>
      </c>
      <c r="G67">
        <v>1</v>
      </c>
      <c r="H67" t="s">
        <v>1009</v>
      </c>
      <c r="I67">
        <v>42515.015833333331</v>
      </c>
      <c r="J67">
        <v>0</v>
      </c>
      <c r="K67" t="str">
        <f t="shared" si="10"/>
        <v>4023/4024</v>
      </c>
      <c r="L67">
        <f t="shared" si="11"/>
        <v>5.0115740741603076E-3</v>
      </c>
      <c r="Q67" t="b">
        <f t="shared" si="12"/>
        <v>1</v>
      </c>
      <c r="R67" t="s">
        <v>530</v>
      </c>
      <c r="S67">
        <f t="shared" si="13"/>
        <v>23.298500000000001</v>
      </c>
      <c r="T67">
        <f t="shared" si="14"/>
        <v>19.302900000000001</v>
      </c>
      <c r="U67">
        <f t="shared" si="15"/>
        <v>3.9955999999999996</v>
      </c>
      <c r="V67">
        <f>COUNTIFS(xings_lookup!$D$2:$D$19, IF(Q67, "&lt;=","&gt;=") &amp; S67, xings_lookup!$D$2:$D$19, IF(Q67,"&gt;=","&lt;=") &amp; T67)</f>
        <v>0</v>
      </c>
      <c r="W67">
        <f>COUNTA([11]XINGS!$A$2:$A$13)-V67</f>
        <v>12</v>
      </c>
      <c r="X67">
        <f t="shared" ref="X67:X130" si="16">V67/SUM(V67:W67)</f>
        <v>0</v>
      </c>
    </row>
    <row r="68" spans="1:24" x14ac:dyDescent="0.25">
      <c r="A68" t="s">
        <v>334</v>
      </c>
      <c r="B68">
        <v>4042</v>
      </c>
      <c r="C68" t="s">
        <v>467</v>
      </c>
      <c r="D68" t="s">
        <v>560</v>
      </c>
      <c r="E68">
        <v>42515.013414351852</v>
      </c>
      <c r="F68">
        <v>42515.014652777776</v>
      </c>
      <c r="G68">
        <v>1</v>
      </c>
      <c r="H68" t="s">
        <v>561</v>
      </c>
      <c r="I68">
        <v>42515.044803240744</v>
      </c>
      <c r="J68">
        <v>0</v>
      </c>
      <c r="K68" t="str">
        <f t="shared" si="10"/>
        <v>4041/4042</v>
      </c>
      <c r="L68">
        <f t="shared" si="11"/>
        <v>3.0150462967867497E-2</v>
      </c>
      <c r="N68">
        <f>24*60*SUM($L68:$L68)</f>
        <v>43.416666673729196</v>
      </c>
      <c r="P68" t="s">
        <v>321</v>
      </c>
      <c r="Q68" t="b">
        <f t="shared" si="12"/>
        <v>0</v>
      </c>
      <c r="R68" t="s">
        <v>530</v>
      </c>
      <c r="S68">
        <f t="shared" si="13"/>
        <v>4.7100000000000003E-2</v>
      </c>
      <c r="T68">
        <f t="shared" si="14"/>
        <v>15.4429</v>
      </c>
      <c r="U68">
        <f t="shared" si="15"/>
        <v>15.395799999999999</v>
      </c>
      <c r="V68">
        <f>COUNTIFS(xings_lookup!$D$2:$D$19, IF(Q68, "&lt;=","&gt;=") &amp; S68, xings_lookup!$D$2:$D$19, IF(Q68,"&gt;=","&lt;=") &amp; T68)</f>
        <v>12</v>
      </c>
      <c r="W68">
        <f>COUNTA([11]XINGS!$A$2:$A$13)-V68</f>
        <v>0</v>
      </c>
      <c r="X68">
        <f t="shared" si="16"/>
        <v>1</v>
      </c>
    </row>
    <row r="69" spans="1:24" x14ac:dyDescent="0.25">
      <c r="A69" t="s">
        <v>335</v>
      </c>
      <c r="B69">
        <v>4023</v>
      </c>
      <c r="C69" t="s">
        <v>467</v>
      </c>
      <c r="D69" t="s">
        <v>1010</v>
      </c>
      <c r="E69">
        <v>42515.037974537037</v>
      </c>
      <c r="F69">
        <v>42515.038807870369</v>
      </c>
      <c r="G69">
        <v>1</v>
      </c>
      <c r="H69" t="s">
        <v>1011</v>
      </c>
      <c r="I69">
        <v>42515.059432870374</v>
      </c>
      <c r="J69">
        <v>0</v>
      </c>
      <c r="K69" t="str">
        <f t="shared" si="10"/>
        <v>4023/4024</v>
      </c>
      <c r="L69">
        <f t="shared" si="11"/>
        <v>2.0625000004656613E-2</v>
      </c>
      <c r="N69">
        <f>24*60*SUM($L69:$L70)</f>
        <v>46.000000003259629</v>
      </c>
      <c r="P69" t="s">
        <v>332</v>
      </c>
      <c r="Q69" t="b">
        <f t="shared" si="12"/>
        <v>1</v>
      </c>
      <c r="R69" t="s">
        <v>530</v>
      </c>
      <c r="S69">
        <f t="shared" si="13"/>
        <v>15.4026</v>
      </c>
      <c r="T69">
        <f t="shared" si="14"/>
        <v>1.8100000000000002E-2</v>
      </c>
      <c r="U69">
        <f t="shared" si="15"/>
        <v>15.384499999999999</v>
      </c>
      <c r="V69">
        <f>COUNTIFS(xings_lookup!$D$2:$D$19, IF(Q69, "&lt;=","&gt;=") &amp; S69, xings_lookup!$D$2:$D$19, IF(Q69,"&gt;=","&lt;=") &amp; T69)</f>
        <v>12</v>
      </c>
      <c r="W69">
        <f>COUNTA([11]XINGS!$A$2:$A$13)-V69</f>
        <v>0</v>
      </c>
      <c r="X69">
        <f t="shared" si="16"/>
        <v>1</v>
      </c>
    </row>
    <row r="70" spans="1:24" x14ac:dyDescent="0.25">
      <c r="A70" t="s">
        <v>338</v>
      </c>
      <c r="B70">
        <v>4012</v>
      </c>
      <c r="C70" t="s">
        <v>467</v>
      </c>
      <c r="D70" t="s">
        <v>948</v>
      </c>
      <c r="E70">
        <v>42515.058483796296</v>
      </c>
      <c r="F70">
        <v>42515.05914351852</v>
      </c>
      <c r="G70">
        <v>0</v>
      </c>
      <c r="H70" t="s">
        <v>1013</v>
      </c>
      <c r="I70">
        <v>42515.070462962962</v>
      </c>
      <c r="J70">
        <v>0</v>
      </c>
      <c r="K70" t="str">
        <f t="shared" si="10"/>
        <v>4011/4012</v>
      </c>
      <c r="L70">
        <f t="shared" si="11"/>
        <v>1.1319444442051463E-2</v>
      </c>
      <c r="Q70" t="b">
        <f t="shared" si="12"/>
        <v>1</v>
      </c>
      <c r="R70" t="s">
        <v>530</v>
      </c>
      <c r="S70">
        <f t="shared" si="13"/>
        <v>23.2987</v>
      </c>
      <c r="T70">
        <f t="shared" si="14"/>
        <v>19.276</v>
      </c>
      <c r="U70">
        <f t="shared" si="15"/>
        <v>4.0227000000000004</v>
      </c>
      <c r="V70">
        <f>COUNTIFS(xings_lookup!$D$2:$D$19, IF(Q70, "&lt;=","&gt;=") &amp; S70, xings_lookup!$D$2:$D$19, IF(Q70,"&gt;=","&lt;=") &amp; T70)</f>
        <v>0</v>
      </c>
      <c r="W70">
        <f>COUNTA([11]XINGS!$A$2:$A$13)-V70</f>
        <v>12</v>
      </c>
      <c r="X70">
        <f t="shared" si="16"/>
        <v>0</v>
      </c>
    </row>
    <row r="71" spans="1:24" x14ac:dyDescent="0.25">
      <c r="A71" t="s">
        <v>336</v>
      </c>
      <c r="B71">
        <v>4043</v>
      </c>
      <c r="C71" t="s">
        <v>467</v>
      </c>
      <c r="D71" t="s">
        <v>1012</v>
      </c>
      <c r="E71">
        <v>42515.061481481483</v>
      </c>
      <c r="F71">
        <v>42515.0625</v>
      </c>
      <c r="G71">
        <v>1</v>
      </c>
      <c r="H71" t="s">
        <v>972</v>
      </c>
      <c r="I71">
        <v>42515.08520833333</v>
      </c>
      <c r="J71">
        <v>0</v>
      </c>
      <c r="K71" t="str">
        <f t="shared" si="10"/>
        <v>4043/4044</v>
      </c>
      <c r="L71">
        <f t="shared" si="11"/>
        <v>2.2708333330228925E-2</v>
      </c>
      <c r="N71">
        <f>24*60*SUM($L71:$L71)</f>
        <v>32.699999995529652</v>
      </c>
      <c r="P71" t="s">
        <v>337</v>
      </c>
      <c r="Q71" t="b">
        <f t="shared" si="12"/>
        <v>1</v>
      </c>
      <c r="R71" t="s">
        <v>530</v>
      </c>
      <c r="S71">
        <f t="shared" si="13"/>
        <v>15.4018</v>
      </c>
      <c r="T71">
        <f t="shared" si="14"/>
        <v>1.54E-2</v>
      </c>
      <c r="U71">
        <f t="shared" si="15"/>
        <v>15.3864</v>
      </c>
      <c r="V71">
        <f>COUNTIFS(xings_lookup!$D$2:$D$19, IF(Q71, "&lt;=","&gt;=") &amp; S71, xings_lookup!$D$2:$D$19, IF(Q71,"&gt;=","&lt;=") &amp; T71)</f>
        <v>12</v>
      </c>
      <c r="W71">
        <f>COUNTA([11]XINGS!$A$2:$A$13)-V71</f>
        <v>0</v>
      </c>
      <c r="X71">
        <f t="shared" si="16"/>
        <v>1</v>
      </c>
    </row>
    <row r="72" spans="1:24" x14ac:dyDescent="0.25">
      <c r="A72" t="s">
        <v>339</v>
      </c>
      <c r="B72">
        <v>4041</v>
      </c>
      <c r="C72" t="s">
        <v>467</v>
      </c>
      <c r="D72" t="s">
        <v>1016</v>
      </c>
      <c r="E72">
        <v>42515.078993055555</v>
      </c>
      <c r="F72">
        <v>42515.079872685186</v>
      </c>
      <c r="G72">
        <v>1</v>
      </c>
      <c r="H72" t="s">
        <v>1017</v>
      </c>
      <c r="I72">
        <v>42515.085300925923</v>
      </c>
      <c r="J72">
        <v>0</v>
      </c>
      <c r="K72" t="str">
        <f t="shared" si="10"/>
        <v>4041/4042</v>
      </c>
      <c r="L72">
        <f t="shared" si="11"/>
        <v>5.428240736364387E-3</v>
      </c>
      <c r="Q72" t="b">
        <f t="shared" si="12"/>
        <v>1</v>
      </c>
      <c r="R72" t="s">
        <v>530</v>
      </c>
      <c r="S72">
        <f t="shared" si="13"/>
        <v>23.308299999999999</v>
      </c>
      <c r="T72">
        <f t="shared" si="14"/>
        <v>19.456800000000001</v>
      </c>
      <c r="U72">
        <f t="shared" si="15"/>
        <v>3.8514999999999979</v>
      </c>
      <c r="V72">
        <f>COUNTIFS(xings_lookup!$D$2:$D$19, IF(Q72, "&lt;=","&gt;=") &amp; S72, xings_lookup!$D$2:$D$19, IF(Q72,"&gt;=","&lt;=") &amp; T72)</f>
        <v>0</v>
      </c>
      <c r="W72">
        <f>COUNTA([11]XINGS!$A$2:$A$13)-V72</f>
        <v>12</v>
      </c>
      <c r="X72">
        <f t="shared" si="16"/>
        <v>0</v>
      </c>
    </row>
    <row r="73" spans="1:24" x14ac:dyDescent="0.25">
      <c r="A73" t="s">
        <v>338</v>
      </c>
      <c r="B73">
        <v>4012</v>
      </c>
      <c r="C73" t="s">
        <v>467</v>
      </c>
      <c r="D73" t="s">
        <v>1014</v>
      </c>
      <c r="E73">
        <v>42515.08315972222</v>
      </c>
      <c r="F73">
        <v>42515.083854166667</v>
      </c>
      <c r="G73">
        <v>0</v>
      </c>
      <c r="H73" t="s">
        <v>1015</v>
      </c>
      <c r="I73">
        <v>42515.103865740741</v>
      </c>
      <c r="J73">
        <v>0</v>
      </c>
      <c r="K73" t="str">
        <f t="shared" si="10"/>
        <v>4011/4012</v>
      </c>
      <c r="L73">
        <f t="shared" si="11"/>
        <v>2.0011574073578231E-2</v>
      </c>
      <c r="N73">
        <f>24*60*SUM($L72:$L73)</f>
        <v>36.63333332631737</v>
      </c>
      <c r="P73" t="s">
        <v>332</v>
      </c>
      <c r="Q73" t="b">
        <f t="shared" si="12"/>
        <v>1</v>
      </c>
      <c r="R73" t="s">
        <v>530</v>
      </c>
      <c r="S73">
        <f t="shared" si="13"/>
        <v>15.399699999999999</v>
      </c>
      <c r="T73">
        <f t="shared" si="14"/>
        <v>1.4999999999999999E-2</v>
      </c>
      <c r="U73">
        <f t="shared" si="15"/>
        <v>15.384699999999999</v>
      </c>
      <c r="V73">
        <f>COUNTIFS(xings_lookup!$D$2:$D$19, IF(Q73, "&lt;=","&gt;=") &amp; S73, xings_lookup!$D$2:$D$19, IF(Q73,"&gt;=","&lt;=") &amp; T73)</f>
        <v>12</v>
      </c>
      <c r="W73">
        <f>COUNTA([11]XINGS!$A$2:$A$13)-V73</f>
        <v>0</v>
      </c>
      <c r="X73">
        <f t="shared" si="16"/>
        <v>1</v>
      </c>
    </row>
    <row r="74" spans="1:24" x14ac:dyDescent="0.25">
      <c r="A74" t="s">
        <v>339</v>
      </c>
      <c r="B74">
        <v>4041</v>
      </c>
      <c r="C74" t="s">
        <v>467</v>
      </c>
      <c r="D74" t="s">
        <v>1018</v>
      </c>
      <c r="E74">
        <v>42515.096747685187</v>
      </c>
      <c r="F74">
        <v>42515.097303240742</v>
      </c>
      <c r="G74">
        <v>0</v>
      </c>
      <c r="H74" t="s">
        <v>997</v>
      </c>
      <c r="I74">
        <v>42515.117847222224</v>
      </c>
      <c r="J74">
        <v>0</v>
      </c>
      <c r="K74" t="str">
        <f t="shared" si="10"/>
        <v>4041/4042</v>
      </c>
      <c r="L74">
        <f t="shared" si="11"/>
        <v>2.0543981481750961E-2</v>
      </c>
      <c r="N74">
        <f>24*60*SUM($L73:$L74)</f>
        <v>58.399999999674037</v>
      </c>
      <c r="P74" t="s">
        <v>332</v>
      </c>
      <c r="Q74" t="b">
        <f t="shared" si="12"/>
        <v>1</v>
      </c>
      <c r="R74" t="s">
        <v>530</v>
      </c>
      <c r="S74">
        <f t="shared" si="13"/>
        <v>15.4016</v>
      </c>
      <c r="T74">
        <f t="shared" si="14"/>
        <v>1.5800000000000002E-2</v>
      </c>
      <c r="U74">
        <f t="shared" si="15"/>
        <v>15.3858</v>
      </c>
      <c r="V74">
        <f>COUNTIFS(xings_lookup!$D$2:$D$19, IF(Q74, "&lt;=","&gt;=") &amp; S74, xings_lookup!$D$2:$D$19, IF(Q74,"&gt;=","&lt;=") &amp; T74)</f>
        <v>12</v>
      </c>
      <c r="W74">
        <f>COUNTA([11]XINGS!$A$2:$A$13)-V74</f>
        <v>0</v>
      </c>
      <c r="X74">
        <f t="shared" si="16"/>
        <v>1</v>
      </c>
    </row>
    <row r="75" spans="1:24" x14ac:dyDescent="0.25">
      <c r="A75" t="s">
        <v>340</v>
      </c>
      <c r="B75">
        <v>4007</v>
      </c>
      <c r="C75" t="s">
        <v>467</v>
      </c>
      <c r="D75" t="s">
        <v>528</v>
      </c>
      <c r="E75">
        <v>42515.204560185186</v>
      </c>
      <c r="F75">
        <v>42515.205555555556</v>
      </c>
      <c r="G75">
        <v>1</v>
      </c>
      <c r="H75" t="s">
        <v>529</v>
      </c>
      <c r="I75">
        <v>42515.20579861111</v>
      </c>
      <c r="J75">
        <v>0</v>
      </c>
      <c r="K75" t="str">
        <f t="shared" si="10"/>
        <v>4007/4008</v>
      </c>
      <c r="L75">
        <f t="shared" si="11"/>
        <v>2.4305555416503921E-4</v>
      </c>
      <c r="Q75" t="b">
        <f t="shared" si="12"/>
        <v>0</v>
      </c>
      <c r="R75" t="s">
        <v>530</v>
      </c>
      <c r="S75">
        <f t="shared" si="13"/>
        <v>7.5200000000000003E-2</v>
      </c>
      <c r="T75">
        <f t="shared" si="14"/>
        <v>7.4800000000000005E-2</v>
      </c>
      <c r="U75">
        <f t="shared" si="15"/>
        <v>3.9999999999999758E-4</v>
      </c>
      <c r="V75">
        <f>COUNTIFS(xings_lookup!$D$2:$D$19, IF(Q75, "&lt;=","&gt;=") &amp; S75, xings_lookup!$D$2:$D$19, IF(Q75,"&gt;=","&lt;=") &amp; T75)</f>
        <v>0</v>
      </c>
      <c r="W75">
        <f>COUNTA([11]XINGS!$A$2:$A$13)-V75</f>
        <v>12</v>
      </c>
      <c r="X75">
        <f t="shared" si="16"/>
        <v>0</v>
      </c>
    </row>
    <row r="76" spans="1:24" x14ac:dyDescent="0.25">
      <c r="A76" t="s">
        <v>340</v>
      </c>
      <c r="B76">
        <v>4007</v>
      </c>
      <c r="C76" t="s">
        <v>467</v>
      </c>
      <c r="D76" t="s">
        <v>531</v>
      </c>
      <c r="E76">
        <v>42515.211886574078</v>
      </c>
      <c r="F76">
        <v>42515.212824074071</v>
      </c>
      <c r="G76">
        <v>1</v>
      </c>
      <c r="H76" t="s">
        <v>532</v>
      </c>
      <c r="I76">
        <v>42515.235520833332</v>
      </c>
      <c r="J76">
        <v>1</v>
      </c>
      <c r="K76" t="str">
        <f t="shared" si="10"/>
        <v>4007/4008</v>
      </c>
      <c r="L76">
        <f t="shared" si="11"/>
        <v>2.269675926072523E-2</v>
      </c>
      <c r="N76">
        <f>24*60*SUM($L76:$L76)</f>
        <v>32.683333335444331</v>
      </c>
      <c r="P76" t="s">
        <v>341</v>
      </c>
      <c r="Q76" t="b">
        <f t="shared" si="12"/>
        <v>0</v>
      </c>
      <c r="R76" t="s">
        <v>530</v>
      </c>
      <c r="S76">
        <f t="shared" si="13"/>
        <v>1.9140999999999999</v>
      </c>
      <c r="T76">
        <f t="shared" si="14"/>
        <v>23.3309</v>
      </c>
      <c r="U76">
        <f t="shared" si="15"/>
        <v>21.416799999999999</v>
      </c>
      <c r="V76">
        <f>COUNTIFS(xings_lookup!$D$2:$D$19, IF(Q76, "&lt;=","&gt;=") &amp; S76, xings_lookup!$D$2:$D$19, IF(Q76,"&gt;=","&lt;=") &amp; T76)</f>
        <v>12</v>
      </c>
      <c r="W76">
        <f>COUNTA([11]XINGS!$A$2:$A$13)-V76</f>
        <v>0</v>
      </c>
      <c r="X76">
        <f t="shared" si="16"/>
        <v>1</v>
      </c>
    </row>
    <row r="77" spans="1:24" x14ac:dyDescent="0.25">
      <c r="A77" t="s">
        <v>342</v>
      </c>
      <c r="B77">
        <v>4040</v>
      </c>
      <c r="C77" t="s">
        <v>467</v>
      </c>
      <c r="D77" t="s">
        <v>533</v>
      </c>
      <c r="E77">
        <v>42515.297118055554</v>
      </c>
      <c r="F77">
        <v>42515.298125000001</v>
      </c>
      <c r="G77">
        <v>1</v>
      </c>
      <c r="H77" t="s">
        <v>534</v>
      </c>
      <c r="I77">
        <v>42515.303113425929</v>
      </c>
      <c r="J77">
        <v>0</v>
      </c>
      <c r="K77" t="str">
        <f t="shared" si="10"/>
        <v>4039/4040</v>
      </c>
      <c r="L77">
        <f t="shared" si="11"/>
        <v>4.9884259278769605E-3</v>
      </c>
      <c r="Q77" t="b">
        <f t="shared" si="12"/>
        <v>0</v>
      </c>
      <c r="R77" t="s">
        <v>530</v>
      </c>
      <c r="S77">
        <f t="shared" si="13"/>
        <v>4.8599999999999997E-2</v>
      </c>
      <c r="T77">
        <f t="shared" si="14"/>
        <v>0.1111</v>
      </c>
      <c r="U77">
        <f t="shared" si="15"/>
        <v>6.25E-2</v>
      </c>
      <c r="V77">
        <f>COUNTIFS(xings_lookup!$D$2:$D$19, IF(Q77, "&lt;=","&gt;=") &amp; S77, xings_lookup!$D$2:$D$19, IF(Q77,"&gt;=","&lt;=") &amp; T77)</f>
        <v>0</v>
      </c>
      <c r="W77">
        <f>COUNTA([11]XINGS!$A$2:$A$13)-V77</f>
        <v>12</v>
      </c>
      <c r="X77">
        <f t="shared" si="16"/>
        <v>0</v>
      </c>
    </row>
    <row r="78" spans="1:24" x14ac:dyDescent="0.25">
      <c r="A78" t="s">
        <v>342</v>
      </c>
      <c r="B78">
        <v>4040</v>
      </c>
      <c r="C78" t="s">
        <v>467</v>
      </c>
      <c r="D78" t="s">
        <v>535</v>
      </c>
      <c r="E78">
        <v>42515.305937500001</v>
      </c>
      <c r="F78">
        <v>42515.306805555556</v>
      </c>
      <c r="G78">
        <v>1</v>
      </c>
      <c r="H78" t="s">
        <v>536</v>
      </c>
      <c r="I78">
        <v>42515.327604166669</v>
      </c>
      <c r="J78">
        <v>0</v>
      </c>
      <c r="K78" t="str">
        <f t="shared" si="10"/>
        <v>4039/4040</v>
      </c>
      <c r="L78">
        <f t="shared" si="11"/>
        <v>2.0798611112695653E-2</v>
      </c>
      <c r="N78">
        <f>24*60*SUM($L78:$L79)</f>
        <v>39.450000001816079</v>
      </c>
      <c r="P78" t="s">
        <v>343</v>
      </c>
      <c r="Q78" t="b">
        <f t="shared" si="12"/>
        <v>0</v>
      </c>
      <c r="R78" t="s">
        <v>530</v>
      </c>
      <c r="S78">
        <f t="shared" si="13"/>
        <v>1.913</v>
      </c>
      <c r="T78">
        <f t="shared" si="14"/>
        <v>23.331399999999999</v>
      </c>
      <c r="U78">
        <f t="shared" si="15"/>
        <v>21.418399999999998</v>
      </c>
      <c r="V78">
        <f>COUNTIFS(xings_lookup!$D$2:$D$19, IF(Q78, "&lt;=","&gt;=") &amp; S78, xings_lookup!$D$2:$D$19, IF(Q78,"&gt;=","&lt;=") &amp; T78)</f>
        <v>12</v>
      </c>
      <c r="W78">
        <f>COUNTA([11]XINGS!$A$2:$A$13)-V78</f>
        <v>0</v>
      </c>
      <c r="X78">
        <f t="shared" si="16"/>
        <v>1</v>
      </c>
    </row>
    <row r="79" spans="1:24" x14ac:dyDescent="0.25">
      <c r="A79" t="s">
        <v>344</v>
      </c>
      <c r="B79">
        <v>4007</v>
      </c>
      <c r="C79" t="s">
        <v>467</v>
      </c>
      <c r="D79" t="s">
        <v>537</v>
      </c>
      <c r="E79">
        <v>42515.347268518519</v>
      </c>
      <c r="F79">
        <v>42515.348437499997</v>
      </c>
      <c r="G79">
        <v>1</v>
      </c>
      <c r="H79" t="s">
        <v>538</v>
      </c>
      <c r="I79">
        <v>42515.355034722219</v>
      </c>
      <c r="J79">
        <v>0</v>
      </c>
      <c r="K79" t="str">
        <f t="shared" si="10"/>
        <v>4007/4008</v>
      </c>
      <c r="L79">
        <f t="shared" si="11"/>
        <v>6.5972222218988463E-3</v>
      </c>
      <c r="Q79" t="b">
        <f t="shared" si="12"/>
        <v>0</v>
      </c>
      <c r="R79" t="s">
        <v>530</v>
      </c>
      <c r="S79">
        <f t="shared" si="13"/>
        <v>4.58E-2</v>
      </c>
      <c r="T79">
        <f t="shared" si="14"/>
        <v>9.8900000000000002E-2</v>
      </c>
      <c r="U79">
        <f t="shared" si="15"/>
        <v>5.3100000000000001E-2</v>
      </c>
      <c r="V79">
        <f>COUNTIFS(xings_lookup!$D$2:$D$19, IF(Q79, "&lt;=","&gt;=") &amp; S79, xings_lookup!$D$2:$D$19, IF(Q79,"&gt;=","&lt;=") &amp; T79)</f>
        <v>0</v>
      </c>
      <c r="W79">
        <f>COUNTA([11]XINGS!$A$2:$A$13)-V79</f>
        <v>12</v>
      </c>
      <c r="X79">
        <f t="shared" si="16"/>
        <v>0</v>
      </c>
    </row>
    <row r="80" spans="1:24" x14ac:dyDescent="0.25">
      <c r="A80" t="s">
        <v>344</v>
      </c>
      <c r="B80">
        <v>4007</v>
      </c>
      <c r="C80" t="s">
        <v>467</v>
      </c>
      <c r="D80" t="s">
        <v>539</v>
      </c>
      <c r="E80">
        <v>42515.357997685183</v>
      </c>
      <c r="F80">
        <v>42515.358541666668</v>
      </c>
      <c r="G80">
        <v>0</v>
      </c>
      <c r="H80" t="s">
        <v>532</v>
      </c>
      <c r="I80">
        <v>42515.37940972222</v>
      </c>
      <c r="J80">
        <v>0</v>
      </c>
      <c r="K80" t="str">
        <f t="shared" si="10"/>
        <v>4007/4008</v>
      </c>
      <c r="L80">
        <f t="shared" si="11"/>
        <v>2.0868055551545694E-2</v>
      </c>
      <c r="N80">
        <f>24*60*SUM($L80:$L81)</f>
        <v>39.083333322778344</v>
      </c>
      <c r="P80" t="s">
        <v>345</v>
      </c>
      <c r="Q80" t="b">
        <f t="shared" si="12"/>
        <v>0</v>
      </c>
      <c r="R80" t="s">
        <v>530</v>
      </c>
      <c r="S80">
        <f t="shared" si="13"/>
        <v>1.9126000000000001</v>
      </c>
      <c r="T80">
        <f t="shared" si="14"/>
        <v>23.3309</v>
      </c>
      <c r="U80">
        <f t="shared" si="15"/>
        <v>21.418299999999999</v>
      </c>
      <c r="V80">
        <f>COUNTIFS(xings_lookup!$D$2:$D$19, IF(Q80, "&lt;=","&gt;=") &amp; S80, xings_lookup!$D$2:$D$19, IF(Q80,"&gt;=","&lt;=") &amp; T80)</f>
        <v>12</v>
      </c>
      <c r="W80">
        <f>COUNTA([11]XINGS!$A$2:$A$13)-V80</f>
        <v>0</v>
      </c>
      <c r="X80">
        <f t="shared" si="16"/>
        <v>1</v>
      </c>
    </row>
    <row r="81" spans="1:24" x14ac:dyDescent="0.25">
      <c r="A81" t="s">
        <v>346</v>
      </c>
      <c r="B81">
        <v>4029</v>
      </c>
      <c r="C81" t="s">
        <v>467</v>
      </c>
      <c r="D81" t="s">
        <v>524</v>
      </c>
      <c r="E81">
        <v>42515.466203703705</v>
      </c>
      <c r="F81">
        <v>42515.467488425929</v>
      </c>
      <c r="G81">
        <v>1</v>
      </c>
      <c r="H81" t="s">
        <v>540</v>
      </c>
      <c r="I81">
        <v>42515.473761574074</v>
      </c>
      <c r="J81">
        <v>0</v>
      </c>
      <c r="K81" t="str">
        <f t="shared" si="10"/>
        <v>4029/4030</v>
      </c>
      <c r="L81">
        <f t="shared" si="11"/>
        <v>6.2731481448281556E-3</v>
      </c>
      <c r="Q81" t="b">
        <f t="shared" si="12"/>
        <v>0</v>
      </c>
      <c r="R81" t="s">
        <v>530</v>
      </c>
      <c r="S81">
        <f t="shared" si="13"/>
        <v>4.5499999999999999E-2</v>
      </c>
      <c r="T81">
        <f t="shared" si="14"/>
        <v>1.9117</v>
      </c>
      <c r="U81">
        <f t="shared" si="15"/>
        <v>1.8661999999999999</v>
      </c>
      <c r="V81">
        <f>COUNTIFS(xings_lookup!$D$2:$D$19, IF(Q81, "&lt;=","&gt;=") &amp; S81, xings_lookup!$D$2:$D$19, IF(Q81,"&gt;=","&lt;=") &amp; T81)</f>
        <v>0</v>
      </c>
      <c r="W81">
        <f>COUNTA([11]XINGS!$A$2:$A$13)-V81</f>
        <v>12</v>
      </c>
      <c r="X81">
        <f t="shared" si="16"/>
        <v>0</v>
      </c>
    </row>
    <row r="82" spans="1:24" x14ac:dyDescent="0.25">
      <c r="A82" t="s">
        <v>346</v>
      </c>
      <c r="B82">
        <v>4029</v>
      </c>
      <c r="C82" t="s">
        <v>467</v>
      </c>
      <c r="D82" t="s">
        <v>541</v>
      </c>
      <c r="E82">
        <v>42515.47384259259</v>
      </c>
      <c r="F82">
        <v>42515.474502314813</v>
      </c>
      <c r="G82">
        <v>0</v>
      </c>
      <c r="H82" t="s">
        <v>542</v>
      </c>
      <c r="I82">
        <v>42515.475138888891</v>
      </c>
      <c r="J82">
        <v>0</v>
      </c>
      <c r="K82" t="str">
        <f t="shared" si="10"/>
        <v>4029/4030</v>
      </c>
      <c r="L82">
        <f t="shared" si="11"/>
        <v>6.36574077361729E-4</v>
      </c>
      <c r="N82">
        <f>24*60*SUM($L82:$L83)</f>
        <v>14.466666664229706</v>
      </c>
      <c r="P82" t="s">
        <v>543</v>
      </c>
      <c r="Q82" t="b">
        <f t="shared" si="12"/>
        <v>0</v>
      </c>
      <c r="R82" t="s">
        <v>530</v>
      </c>
      <c r="S82">
        <f t="shared" si="13"/>
        <v>1.9120999999999999</v>
      </c>
      <c r="T82">
        <f t="shared" si="14"/>
        <v>2.0731000000000002</v>
      </c>
      <c r="U82">
        <f t="shared" si="15"/>
        <v>0.16100000000000025</v>
      </c>
      <c r="V82">
        <f>COUNTIFS(xings_lookup!$D$2:$D$19, IF(Q82, "&lt;=","&gt;=") &amp; S82, xings_lookup!$D$2:$D$19, IF(Q82,"&gt;=","&lt;=") &amp; T82)</f>
        <v>0</v>
      </c>
      <c r="W82">
        <f>COUNTA([11]XINGS!$A$2:$A$13)-V82</f>
        <v>12</v>
      </c>
      <c r="X82">
        <f t="shared" si="16"/>
        <v>0</v>
      </c>
    </row>
    <row r="83" spans="1:24" x14ac:dyDescent="0.25">
      <c r="A83" t="s">
        <v>348</v>
      </c>
      <c r="B83">
        <v>4031</v>
      </c>
      <c r="C83" t="s">
        <v>467</v>
      </c>
      <c r="D83" t="s">
        <v>505</v>
      </c>
      <c r="E83">
        <v>42515.473136574074</v>
      </c>
      <c r="F83">
        <v>42515.474548611113</v>
      </c>
      <c r="G83">
        <v>2</v>
      </c>
      <c r="H83" t="s">
        <v>491</v>
      </c>
      <c r="I83">
        <v>42515.483958333331</v>
      </c>
      <c r="J83">
        <v>0</v>
      </c>
      <c r="K83" t="str">
        <f t="shared" si="10"/>
        <v>4031/4032</v>
      </c>
      <c r="L83">
        <f t="shared" si="11"/>
        <v>9.4097222172422335E-3</v>
      </c>
      <c r="N83">
        <f>24*60*SUM($L83:$L84)</f>
        <v>20.349999989848584</v>
      </c>
      <c r="P83" t="s">
        <v>543</v>
      </c>
      <c r="Q83" t="b">
        <f t="shared" si="12"/>
        <v>0</v>
      </c>
      <c r="R83" t="s">
        <v>530</v>
      </c>
      <c r="S83">
        <f t="shared" si="13"/>
        <v>4.5100000000000001E-2</v>
      </c>
      <c r="T83">
        <f t="shared" si="14"/>
        <v>1.9136</v>
      </c>
      <c r="U83">
        <f t="shared" si="15"/>
        <v>1.8685</v>
      </c>
      <c r="V83">
        <f>COUNTIFS(xings_lookup!$D$2:$D$19, IF(Q83, "&lt;=","&gt;=") &amp; S83, xings_lookup!$D$2:$D$19, IF(Q83,"&gt;=","&lt;=") &amp; T83)</f>
        <v>0</v>
      </c>
      <c r="W83">
        <f>COUNTA([11]XINGS!$A$2:$A$13)-V83</f>
        <v>12</v>
      </c>
      <c r="X83">
        <f t="shared" si="16"/>
        <v>0</v>
      </c>
    </row>
    <row r="84" spans="1:24" x14ac:dyDescent="0.25">
      <c r="A84" t="s">
        <v>349</v>
      </c>
      <c r="B84">
        <v>4009</v>
      </c>
      <c r="C84" t="s">
        <v>467</v>
      </c>
      <c r="D84" t="s">
        <v>546</v>
      </c>
      <c r="E84">
        <v>42515.484074074076</v>
      </c>
      <c r="F84">
        <v>42515.485601851855</v>
      </c>
      <c r="G84">
        <v>2</v>
      </c>
      <c r="H84" t="s">
        <v>547</v>
      </c>
      <c r="I84">
        <v>42515.490324074075</v>
      </c>
      <c r="J84">
        <v>0</v>
      </c>
      <c r="K84" t="str">
        <f t="shared" si="10"/>
        <v>4009/4010</v>
      </c>
      <c r="L84">
        <f t="shared" si="11"/>
        <v>4.7222222201526165E-3</v>
      </c>
      <c r="Q84" t="b">
        <f t="shared" si="12"/>
        <v>0</v>
      </c>
      <c r="R84" t="s">
        <v>530</v>
      </c>
      <c r="S84">
        <f t="shared" si="13"/>
        <v>4.4699999999999997E-2</v>
      </c>
      <c r="T84">
        <f t="shared" si="14"/>
        <v>0.12239999999999999</v>
      </c>
      <c r="U84">
        <f t="shared" si="15"/>
        <v>7.7699999999999991E-2</v>
      </c>
      <c r="V84">
        <f>COUNTIFS(xings_lookup!$D$2:$D$19, IF(Q84, "&lt;=","&gt;=") &amp; S84, xings_lookup!$D$2:$D$19, IF(Q84,"&gt;=","&lt;=") &amp; T84)</f>
        <v>0</v>
      </c>
      <c r="W84">
        <f>COUNTA([11]XINGS!$A$2:$A$13)-V84</f>
        <v>12</v>
      </c>
      <c r="X84">
        <f t="shared" si="16"/>
        <v>0</v>
      </c>
    </row>
    <row r="85" spans="1:24" x14ac:dyDescent="0.25">
      <c r="A85" t="s">
        <v>348</v>
      </c>
      <c r="B85">
        <v>4031</v>
      </c>
      <c r="C85" t="s">
        <v>467</v>
      </c>
      <c r="D85" t="s">
        <v>544</v>
      </c>
      <c r="E85">
        <v>42515.489398148151</v>
      </c>
      <c r="F85">
        <v>42515.49019675926</v>
      </c>
      <c r="G85">
        <v>1</v>
      </c>
      <c r="H85" t="s">
        <v>545</v>
      </c>
      <c r="I85">
        <v>42515.492395833331</v>
      </c>
      <c r="J85">
        <v>0</v>
      </c>
      <c r="K85" t="str">
        <f t="shared" si="10"/>
        <v>4031/4032</v>
      </c>
      <c r="L85">
        <f t="shared" si="11"/>
        <v>2.1990740715409629E-3</v>
      </c>
      <c r="Q85" t="b">
        <f t="shared" si="12"/>
        <v>0</v>
      </c>
      <c r="R85" t="s">
        <v>530</v>
      </c>
      <c r="S85">
        <f t="shared" si="13"/>
        <v>6.4690000000000003</v>
      </c>
      <c r="T85">
        <f t="shared" si="14"/>
        <v>8.6374999999999993</v>
      </c>
      <c r="U85">
        <f t="shared" si="15"/>
        <v>2.168499999999999</v>
      </c>
      <c r="V85">
        <f>COUNTIFS(xings_lookup!$D$2:$D$19, IF(Q85, "&lt;=","&gt;=") &amp; S85, xings_lookup!$D$2:$D$19, IF(Q85,"&gt;=","&lt;=") &amp; T85)</f>
        <v>1</v>
      </c>
      <c r="W85">
        <f>COUNTA([11]XINGS!$A$2:$A$13)-V85</f>
        <v>11</v>
      </c>
      <c r="X85">
        <f t="shared" si="16"/>
        <v>8.3333333333333329E-2</v>
      </c>
    </row>
    <row r="86" spans="1:24" x14ac:dyDescent="0.25">
      <c r="A86" t="s">
        <v>349</v>
      </c>
      <c r="B86">
        <v>4009</v>
      </c>
      <c r="C86" t="s">
        <v>467</v>
      </c>
      <c r="D86" t="s">
        <v>473</v>
      </c>
      <c r="E86">
        <v>42515.493761574071</v>
      </c>
      <c r="F86">
        <v>42515.494513888887</v>
      </c>
      <c r="G86">
        <v>1</v>
      </c>
      <c r="H86" t="s">
        <v>548</v>
      </c>
      <c r="I86">
        <v>42515.494942129626</v>
      </c>
      <c r="J86">
        <v>0</v>
      </c>
      <c r="K86" t="str">
        <f t="shared" si="10"/>
        <v>4009/4010</v>
      </c>
      <c r="L86">
        <f t="shared" si="11"/>
        <v>4.2824073898373172E-4</v>
      </c>
      <c r="N86">
        <f>24*60*SUM($L86:$L87)</f>
        <v>18.183333330089226</v>
      </c>
      <c r="P86" t="s">
        <v>543</v>
      </c>
      <c r="Q86" t="b">
        <f t="shared" si="12"/>
        <v>0</v>
      </c>
      <c r="R86" t="s">
        <v>530</v>
      </c>
      <c r="S86">
        <f t="shared" si="13"/>
        <v>1.9137</v>
      </c>
      <c r="T86">
        <f t="shared" si="14"/>
        <v>1.9421999999999999</v>
      </c>
      <c r="U86">
        <f t="shared" si="15"/>
        <v>2.849999999999997E-2</v>
      </c>
      <c r="V86">
        <f>COUNTIFS(xings_lookup!$D$2:$D$19, IF(Q86, "&lt;=","&gt;=") &amp; S86, xings_lookup!$D$2:$D$19, IF(Q86,"&gt;=","&lt;=") &amp; T86)</f>
        <v>0</v>
      </c>
      <c r="W86">
        <f>COUNTA([11]XINGS!$A$2:$A$13)-V86</f>
        <v>12</v>
      </c>
      <c r="X86">
        <f t="shared" si="16"/>
        <v>0</v>
      </c>
    </row>
    <row r="87" spans="1:24" x14ac:dyDescent="0.25">
      <c r="A87" t="s">
        <v>352</v>
      </c>
      <c r="B87">
        <v>4030</v>
      </c>
      <c r="C87" t="s">
        <v>467</v>
      </c>
      <c r="D87" t="s">
        <v>998</v>
      </c>
      <c r="E87">
        <v>42515.504953703705</v>
      </c>
      <c r="F87">
        <v>42515.506249999999</v>
      </c>
      <c r="G87">
        <v>1</v>
      </c>
      <c r="H87" t="s">
        <v>975</v>
      </c>
      <c r="I87">
        <v>42515.518449074072</v>
      </c>
      <c r="J87">
        <v>0</v>
      </c>
      <c r="K87" t="str">
        <f t="shared" si="10"/>
        <v>4029/4030</v>
      </c>
      <c r="L87">
        <f t="shared" si="11"/>
        <v>1.2199074073578231E-2</v>
      </c>
      <c r="Q87" t="b">
        <f t="shared" si="12"/>
        <v>1</v>
      </c>
      <c r="R87" t="s">
        <v>530</v>
      </c>
      <c r="S87">
        <f t="shared" si="13"/>
        <v>23.302700000000002</v>
      </c>
      <c r="T87">
        <f t="shared" si="14"/>
        <v>12.7872</v>
      </c>
      <c r="U87">
        <f t="shared" si="15"/>
        <v>10.515500000000001</v>
      </c>
      <c r="V87">
        <f>COUNTIFS(xings_lookup!$D$2:$D$19, IF(Q87, "&lt;=","&gt;=") &amp; S87, xings_lookup!$D$2:$D$19, IF(Q87,"&gt;=","&lt;=") &amp; T87)</f>
        <v>0</v>
      </c>
      <c r="W87">
        <f>COUNTA([11]XINGS!$A$2:$A$13)-V87</f>
        <v>12</v>
      </c>
      <c r="X87">
        <f t="shared" si="16"/>
        <v>0</v>
      </c>
    </row>
    <row r="88" spans="1:24" x14ac:dyDescent="0.25">
      <c r="A88" t="s">
        <v>351</v>
      </c>
      <c r="B88">
        <v>4020</v>
      </c>
      <c r="C88" t="s">
        <v>467</v>
      </c>
      <c r="D88" t="s">
        <v>549</v>
      </c>
      <c r="E88">
        <v>42515.505671296298</v>
      </c>
      <c r="F88">
        <v>42515.506921296299</v>
      </c>
      <c r="G88">
        <v>1</v>
      </c>
      <c r="H88" t="s">
        <v>550</v>
      </c>
      <c r="I88">
        <v>42515.51152777778</v>
      </c>
      <c r="J88">
        <v>0</v>
      </c>
      <c r="K88" t="str">
        <f t="shared" si="10"/>
        <v>4019/4020</v>
      </c>
      <c r="L88">
        <f t="shared" si="11"/>
        <v>4.6064814814599231E-3</v>
      </c>
      <c r="Q88" t="b">
        <f t="shared" si="12"/>
        <v>0</v>
      </c>
      <c r="R88" t="s">
        <v>530</v>
      </c>
      <c r="S88">
        <f t="shared" si="13"/>
        <v>4.53E-2</v>
      </c>
      <c r="T88">
        <f t="shared" si="14"/>
        <v>0.12529999999999999</v>
      </c>
      <c r="U88">
        <f t="shared" si="15"/>
        <v>7.9999999999999988E-2</v>
      </c>
      <c r="V88">
        <f>COUNTIFS(xings_lookup!$D$2:$D$19, IF(Q88, "&lt;=","&gt;=") &amp; S88, xings_lookup!$D$2:$D$19, IF(Q88,"&gt;=","&lt;=") &amp; T88)</f>
        <v>0</v>
      </c>
      <c r="W88">
        <f>COUNTA([11]XINGS!$A$2:$A$13)-V88</f>
        <v>12</v>
      </c>
      <c r="X88">
        <f t="shared" si="16"/>
        <v>0</v>
      </c>
    </row>
    <row r="89" spans="1:24" x14ac:dyDescent="0.25">
      <c r="A89" t="s">
        <v>350</v>
      </c>
      <c r="B89">
        <v>4032</v>
      </c>
      <c r="C89" t="s">
        <v>467</v>
      </c>
      <c r="D89" t="s">
        <v>965</v>
      </c>
      <c r="E89">
        <v>42515.508125</v>
      </c>
      <c r="F89">
        <v>42515.50953703704</v>
      </c>
      <c r="G89">
        <v>2</v>
      </c>
      <c r="H89" t="s">
        <v>667</v>
      </c>
      <c r="I89">
        <v>42515.516145833331</v>
      </c>
      <c r="J89">
        <v>0</v>
      </c>
      <c r="K89" t="str">
        <f t="shared" si="10"/>
        <v>4031/4032</v>
      </c>
      <c r="L89">
        <f t="shared" si="11"/>
        <v>6.6087962914025411E-3</v>
      </c>
      <c r="N89">
        <f>24*60*SUM($L89:$L89)</f>
        <v>9.5166666596196592</v>
      </c>
      <c r="P89" t="s">
        <v>543</v>
      </c>
      <c r="Q89" t="b">
        <f t="shared" si="12"/>
        <v>1</v>
      </c>
      <c r="R89" t="s">
        <v>530</v>
      </c>
      <c r="S89">
        <f t="shared" si="13"/>
        <v>23.297699999999999</v>
      </c>
      <c r="T89">
        <f t="shared" si="14"/>
        <v>23.297799999999999</v>
      </c>
      <c r="U89">
        <f t="shared" si="15"/>
        <v>9.9999999999766942E-5</v>
      </c>
      <c r="V89">
        <f>COUNTIFS(xings_lookup!$D$2:$D$19, IF(Q89, "&lt;=","&gt;=") &amp; S89, xings_lookup!$D$2:$D$19, IF(Q89,"&gt;=","&lt;=") &amp; T89)</f>
        <v>0</v>
      </c>
      <c r="W89">
        <f>COUNTA([11]XINGS!$A$2:$A$13)-V89</f>
        <v>12</v>
      </c>
      <c r="X89">
        <f t="shared" si="16"/>
        <v>0</v>
      </c>
    </row>
    <row r="90" spans="1:24" x14ac:dyDescent="0.25">
      <c r="A90" t="s">
        <v>351</v>
      </c>
      <c r="B90">
        <v>4020</v>
      </c>
      <c r="C90" t="s">
        <v>467</v>
      </c>
      <c r="D90" t="s">
        <v>473</v>
      </c>
      <c r="E90">
        <v>42515.514456018522</v>
      </c>
      <c r="F90">
        <v>42515.515231481484</v>
      </c>
      <c r="G90">
        <v>1</v>
      </c>
      <c r="H90" t="s">
        <v>551</v>
      </c>
      <c r="I90">
        <v>42515.516238425924</v>
      </c>
      <c r="J90">
        <v>0</v>
      </c>
      <c r="K90" t="str">
        <f t="shared" si="10"/>
        <v>4019/4020</v>
      </c>
      <c r="L90">
        <f t="shared" si="11"/>
        <v>1.0069444397231564E-3</v>
      </c>
      <c r="N90">
        <f>24*60*SUM($L90:$L91)</f>
        <v>23.749999998835847</v>
      </c>
      <c r="P90" t="s">
        <v>543</v>
      </c>
      <c r="Q90" t="b">
        <f t="shared" si="12"/>
        <v>0</v>
      </c>
      <c r="R90" t="s">
        <v>530</v>
      </c>
      <c r="S90">
        <f t="shared" si="13"/>
        <v>1.9137</v>
      </c>
      <c r="T90">
        <f t="shared" si="14"/>
        <v>1.9597</v>
      </c>
      <c r="U90">
        <f t="shared" si="15"/>
        <v>4.6000000000000041E-2</v>
      </c>
      <c r="V90">
        <f>COUNTIFS(xings_lookup!$D$2:$D$19, IF(Q90, "&lt;=","&gt;=") &amp; S90, xings_lookup!$D$2:$D$19, IF(Q90,"&gt;=","&lt;=") &amp; T90)</f>
        <v>0</v>
      </c>
      <c r="W90">
        <f>COUNTA([11]XINGS!$A$2:$A$13)-V90</f>
        <v>12</v>
      </c>
      <c r="X90">
        <f t="shared" si="16"/>
        <v>0</v>
      </c>
    </row>
    <row r="91" spans="1:24" x14ac:dyDescent="0.25">
      <c r="A91" t="s">
        <v>352</v>
      </c>
      <c r="B91">
        <v>4030</v>
      </c>
      <c r="C91" t="s">
        <v>467</v>
      </c>
      <c r="D91" t="s">
        <v>999</v>
      </c>
      <c r="E91">
        <v>42515.518530092595</v>
      </c>
      <c r="F91">
        <v>42515.519189814811</v>
      </c>
      <c r="G91">
        <v>0</v>
      </c>
      <c r="H91" t="s">
        <v>942</v>
      </c>
      <c r="I91">
        <v>42515.534675925926</v>
      </c>
      <c r="J91">
        <v>0</v>
      </c>
      <c r="K91" t="str">
        <f t="shared" si="10"/>
        <v>4029/4030</v>
      </c>
      <c r="L91">
        <f t="shared" si="11"/>
        <v>1.5486111115023959E-2</v>
      </c>
      <c r="N91">
        <f>24*60*SUM($L91:$L92)</f>
        <v>32.200000004377216</v>
      </c>
      <c r="P91" t="s">
        <v>543</v>
      </c>
      <c r="Q91" t="b">
        <f t="shared" si="12"/>
        <v>1</v>
      </c>
      <c r="R91" t="s">
        <v>530</v>
      </c>
      <c r="S91">
        <f t="shared" si="13"/>
        <v>12.7874</v>
      </c>
      <c r="T91">
        <f t="shared" si="14"/>
        <v>1.47E-2</v>
      </c>
      <c r="U91">
        <f t="shared" si="15"/>
        <v>12.7727</v>
      </c>
      <c r="V91">
        <f>COUNTIFS(xings_lookup!$D$2:$D$19, IF(Q91, "&lt;=","&gt;=") &amp; S91, xings_lookup!$D$2:$D$19, IF(Q91,"&gt;=","&lt;=") &amp; T91)</f>
        <v>12</v>
      </c>
      <c r="W91">
        <f>COUNTA([11]XINGS!$A$2:$A$13)-V91</f>
        <v>0</v>
      </c>
      <c r="X91">
        <f t="shared" si="16"/>
        <v>1</v>
      </c>
    </row>
    <row r="92" spans="1:24" x14ac:dyDescent="0.25">
      <c r="A92" t="s">
        <v>353</v>
      </c>
      <c r="B92">
        <v>4010</v>
      </c>
      <c r="C92" t="s">
        <v>467</v>
      </c>
      <c r="D92" t="s">
        <v>970</v>
      </c>
      <c r="E92">
        <v>42515.520925925928</v>
      </c>
      <c r="F92">
        <v>42515.522581018522</v>
      </c>
      <c r="G92">
        <v>2</v>
      </c>
      <c r="H92" t="s">
        <v>1000</v>
      </c>
      <c r="I92">
        <v>42515.529456018521</v>
      </c>
      <c r="J92">
        <v>0</v>
      </c>
      <c r="K92" t="str">
        <f t="shared" si="10"/>
        <v>4009/4010</v>
      </c>
      <c r="L92">
        <f t="shared" si="11"/>
        <v>6.8749999991268851E-3</v>
      </c>
      <c r="N92">
        <f>24*60*SUM($L92:$L92)</f>
        <v>9.8999999987427145</v>
      </c>
      <c r="P92" t="s">
        <v>543</v>
      </c>
      <c r="Q92" t="b">
        <f t="shared" si="12"/>
        <v>1</v>
      </c>
      <c r="R92" t="s">
        <v>530</v>
      </c>
      <c r="S92">
        <f t="shared" si="13"/>
        <v>23.299600000000002</v>
      </c>
      <c r="T92">
        <f t="shared" si="14"/>
        <v>23.239599999999999</v>
      </c>
      <c r="U92">
        <f t="shared" si="15"/>
        <v>6.0000000000002274E-2</v>
      </c>
      <c r="V92">
        <f>COUNTIFS(xings_lookup!$D$2:$D$19, IF(Q92, "&lt;=","&gt;=") &amp; S92, xings_lookup!$D$2:$D$19, IF(Q92,"&gt;=","&lt;=") &amp; T92)</f>
        <v>0</v>
      </c>
      <c r="W92">
        <f>COUNTA([11]XINGS!$A$2:$A$13)-V92</f>
        <v>12</v>
      </c>
      <c r="X92">
        <f t="shared" si="16"/>
        <v>0</v>
      </c>
    </row>
    <row r="93" spans="1:24" x14ac:dyDescent="0.25">
      <c r="A93" t="s">
        <v>354</v>
      </c>
      <c r="B93">
        <v>4038</v>
      </c>
      <c r="C93" t="s">
        <v>467</v>
      </c>
      <c r="D93" t="s">
        <v>552</v>
      </c>
      <c r="E93">
        <v>42515.527638888889</v>
      </c>
      <c r="F93">
        <v>42515.528784722221</v>
      </c>
      <c r="G93">
        <v>1</v>
      </c>
      <c r="H93" t="s">
        <v>473</v>
      </c>
      <c r="I93">
        <v>42515.53496527778</v>
      </c>
      <c r="J93">
        <v>0</v>
      </c>
      <c r="K93" t="str">
        <f t="shared" si="10"/>
        <v>4037/4038</v>
      </c>
      <c r="L93">
        <f t="shared" si="11"/>
        <v>6.180555559694767E-3</v>
      </c>
      <c r="N93">
        <f>24*60*SUM($L93:$L93)+1</f>
        <v>9.9000000059604645</v>
      </c>
      <c r="P93" t="s">
        <v>543</v>
      </c>
      <c r="Q93" t="b">
        <f t="shared" si="12"/>
        <v>0</v>
      </c>
      <c r="R93" t="s">
        <v>530</v>
      </c>
      <c r="S93">
        <f t="shared" si="13"/>
        <v>4.4600000000000001E-2</v>
      </c>
      <c r="T93">
        <f t="shared" si="14"/>
        <v>1.9137</v>
      </c>
      <c r="U93">
        <f t="shared" si="15"/>
        <v>1.8691</v>
      </c>
      <c r="V93">
        <f>COUNTIFS(xings_lookup!$D$2:$D$19, IF(Q93, "&lt;=","&gt;=") &amp; S93, xings_lookup!$D$2:$D$19, IF(Q93,"&gt;=","&lt;=") &amp; T93)</f>
        <v>0</v>
      </c>
      <c r="W93">
        <f>COUNTA([11]XINGS!$A$2:$A$13)-V93</f>
        <v>12</v>
      </c>
      <c r="X93">
        <f t="shared" si="16"/>
        <v>0</v>
      </c>
    </row>
    <row r="94" spans="1:24" x14ac:dyDescent="0.25">
      <c r="A94" t="s">
        <v>355</v>
      </c>
      <c r="B94">
        <v>4029</v>
      </c>
      <c r="C94" t="s">
        <v>467</v>
      </c>
      <c r="D94" t="s">
        <v>524</v>
      </c>
      <c r="E94">
        <v>42515.54078703704</v>
      </c>
      <c r="F94">
        <v>42515.541643518518</v>
      </c>
      <c r="G94">
        <v>1</v>
      </c>
      <c r="H94" t="s">
        <v>553</v>
      </c>
      <c r="I94">
        <v>42515.54278935185</v>
      </c>
      <c r="J94">
        <v>0</v>
      </c>
      <c r="K94" t="str">
        <f t="shared" si="10"/>
        <v>4029/4030</v>
      </c>
      <c r="L94">
        <f t="shared" si="11"/>
        <v>1.1458333319751546E-3</v>
      </c>
      <c r="N94">
        <f>24*60*SUM($L94:$L94)+1</f>
        <v>2.6499999980442226</v>
      </c>
      <c r="P94" t="s">
        <v>543</v>
      </c>
      <c r="Q94" t="b">
        <f t="shared" si="12"/>
        <v>0</v>
      </c>
      <c r="R94" t="s">
        <v>530</v>
      </c>
      <c r="S94">
        <f t="shared" si="13"/>
        <v>4.5499999999999999E-2</v>
      </c>
      <c r="T94">
        <f t="shared" si="14"/>
        <v>0.15060000000000001</v>
      </c>
      <c r="U94">
        <f t="shared" si="15"/>
        <v>0.10510000000000001</v>
      </c>
      <c r="V94">
        <f>COUNTIFS(xings_lookup!$D$2:$D$19, IF(Q94, "&lt;=","&gt;=") &amp; S94, xings_lookup!$D$2:$D$19, IF(Q94,"&gt;=","&lt;=") &amp; T94)</f>
        <v>0</v>
      </c>
      <c r="W94">
        <f>COUNTA([11]XINGS!$A$2:$A$13)-V94</f>
        <v>12</v>
      </c>
      <c r="X94">
        <f t="shared" si="16"/>
        <v>0</v>
      </c>
    </row>
    <row r="95" spans="1:24" x14ac:dyDescent="0.25">
      <c r="A95" t="s">
        <v>356</v>
      </c>
      <c r="B95">
        <v>4019</v>
      </c>
      <c r="C95" t="s">
        <v>467</v>
      </c>
      <c r="D95" t="s">
        <v>1001</v>
      </c>
      <c r="E95">
        <v>42515.545578703706</v>
      </c>
      <c r="F95">
        <v>42515.547511574077</v>
      </c>
      <c r="G95">
        <v>2</v>
      </c>
      <c r="H95" t="s">
        <v>1002</v>
      </c>
      <c r="I95">
        <v>42515.550069444442</v>
      </c>
      <c r="J95">
        <v>0</v>
      </c>
      <c r="K95" t="str">
        <f t="shared" si="10"/>
        <v>4019/4020</v>
      </c>
      <c r="L95">
        <f t="shared" si="11"/>
        <v>2.5578703643986955E-3</v>
      </c>
      <c r="N95">
        <f>24*60*SUM($L95:$L95)</f>
        <v>3.6833333247341216</v>
      </c>
      <c r="P95" t="s">
        <v>543</v>
      </c>
      <c r="Q95" t="b">
        <f t="shared" si="12"/>
        <v>1</v>
      </c>
      <c r="R95" t="s">
        <v>530</v>
      </c>
      <c r="S95">
        <f t="shared" si="13"/>
        <v>23.299299999999999</v>
      </c>
      <c r="T95">
        <f t="shared" si="14"/>
        <v>23.242799999999999</v>
      </c>
      <c r="U95">
        <f t="shared" si="15"/>
        <v>5.6499999999999773E-2</v>
      </c>
      <c r="V95">
        <f>COUNTIFS(xings_lookup!$D$2:$D$19, IF(Q95, "&lt;=","&gt;=") &amp; S95, xings_lookup!$D$2:$D$19, IF(Q95,"&gt;=","&lt;=") &amp; T95)</f>
        <v>0</v>
      </c>
      <c r="W95">
        <f>COUNTA([11]XINGS!$A$2:$A$13)-V95</f>
        <v>12</v>
      </c>
      <c r="X95">
        <f t="shared" si="16"/>
        <v>0</v>
      </c>
    </row>
    <row r="96" spans="1:24" x14ac:dyDescent="0.25">
      <c r="A96" t="s">
        <v>357</v>
      </c>
      <c r="B96">
        <v>4031</v>
      </c>
      <c r="C96" t="s">
        <v>467</v>
      </c>
      <c r="D96" t="s">
        <v>554</v>
      </c>
      <c r="E96">
        <v>42515.549583333333</v>
      </c>
      <c r="F96">
        <v>42515.550810185188</v>
      </c>
      <c r="G96">
        <v>1</v>
      </c>
      <c r="H96" t="s">
        <v>554</v>
      </c>
      <c r="I96">
        <v>42515.550810185188</v>
      </c>
      <c r="J96">
        <v>0</v>
      </c>
      <c r="K96" t="str">
        <f t="shared" si="10"/>
        <v>4031/4032</v>
      </c>
      <c r="L96">
        <f t="shared" si="11"/>
        <v>0</v>
      </c>
      <c r="N96">
        <f>24*60*SUM($L96:$L96)+1</f>
        <v>1</v>
      </c>
      <c r="P96" t="s">
        <v>543</v>
      </c>
      <c r="Q96" t="b">
        <f t="shared" si="12"/>
        <v>0</v>
      </c>
      <c r="R96" t="s">
        <v>530</v>
      </c>
      <c r="S96">
        <f t="shared" si="13"/>
        <v>4.6699999999999998E-2</v>
      </c>
      <c r="T96">
        <f t="shared" si="14"/>
        <v>4.6699999999999998E-2</v>
      </c>
      <c r="U96">
        <f t="shared" si="15"/>
        <v>0</v>
      </c>
      <c r="V96">
        <f>COUNTIFS(xings_lookup!$D$2:$D$19, IF(Q96, "&lt;=","&gt;=") &amp; S96, xings_lookup!$D$2:$D$19, IF(Q96,"&gt;=","&lt;=") &amp; T96)</f>
        <v>0</v>
      </c>
      <c r="W96">
        <f>COUNTA([11]XINGS!$A$2:$A$13)-V96</f>
        <v>12</v>
      </c>
      <c r="X96">
        <f t="shared" si="16"/>
        <v>0</v>
      </c>
    </row>
    <row r="97" spans="1:24" x14ac:dyDescent="0.25">
      <c r="A97" t="s">
        <v>358</v>
      </c>
      <c r="B97">
        <v>4009</v>
      </c>
      <c r="C97" t="s">
        <v>467</v>
      </c>
      <c r="D97" t="s">
        <v>515</v>
      </c>
      <c r="E97">
        <v>42515.557754629626</v>
      </c>
      <c r="F97">
        <v>42515.559317129628</v>
      </c>
      <c r="G97">
        <v>2</v>
      </c>
      <c r="H97" t="s">
        <v>515</v>
      </c>
      <c r="I97">
        <v>42515.559317129628</v>
      </c>
      <c r="J97">
        <v>0</v>
      </c>
      <c r="K97" t="str">
        <f t="shared" si="10"/>
        <v>4009/4010</v>
      </c>
      <c r="L97">
        <f t="shared" si="11"/>
        <v>0</v>
      </c>
      <c r="N97">
        <f>24*60*SUM($L97:$L97)+1</f>
        <v>1</v>
      </c>
      <c r="P97" t="s">
        <v>543</v>
      </c>
      <c r="Q97" t="b">
        <f t="shared" si="12"/>
        <v>0</v>
      </c>
      <c r="R97" t="s">
        <v>530</v>
      </c>
      <c r="S97">
        <f t="shared" si="13"/>
        <v>4.4900000000000002E-2</v>
      </c>
      <c r="T97">
        <f t="shared" si="14"/>
        <v>4.4900000000000002E-2</v>
      </c>
      <c r="U97">
        <f t="shared" si="15"/>
        <v>0</v>
      </c>
      <c r="V97">
        <f>COUNTIFS(xings_lookup!$D$2:$D$19, IF(Q97, "&lt;=","&gt;=") &amp; S97, xings_lookup!$D$2:$D$19, IF(Q97,"&gt;=","&lt;=") &amp; T97)</f>
        <v>0</v>
      </c>
      <c r="W97">
        <f>COUNTA([11]XINGS!$A$2:$A$13)-V97</f>
        <v>12</v>
      </c>
      <c r="X97">
        <f t="shared" si="16"/>
        <v>0</v>
      </c>
    </row>
    <row r="98" spans="1:24" x14ac:dyDescent="0.25">
      <c r="A98" t="s">
        <v>359</v>
      </c>
      <c r="B98">
        <v>4037</v>
      </c>
      <c r="C98" t="s">
        <v>467</v>
      </c>
      <c r="D98" t="s">
        <v>989</v>
      </c>
      <c r="E98">
        <v>42515.565752314818</v>
      </c>
      <c r="F98">
        <v>42515.566851851851</v>
      </c>
      <c r="G98">
        <v>1</v>
      </c>
      <c r="H98" t="s">
        <v>1003</v>
      </c>
      <c r="I98">
        <v>42515.569421296299</v>
      </c>
      <c r="J98">
        <v>0</v>
      </c>
      <c r="K98" t="str">
        <f t="shared" si="10"/>
        <v>4037/4038</v>
      </c>
      <c r="L98">
        <f t="shared" si="11"/>
        <v>2.5694444484543055E-3</v>
      </c>
      <c r="N98">
        <f>24*60*SUM($L98:$L98)+1</f>
        <v>4.7000000057742</v>
      </c>
      <c r="P98" t="s">
        <v>543</v>
      </c>
      <c r="Q98" t="b">
        <f t="shared" si="12"/>
        <v>1</v>
      </c>
      <c r="R98" t="s">
        <v>530</v>
      </c>
      <c r="S98">
        <f t="shared" ref="S98:S129" si="17">RIGHT(D98,LEN(D98)-4)/10000</f>
        <v>23.299399999999999</v>
      </c>
      <c r="T98">
        <f t="shared" ref="T98:T112" si="18">RIGHT(H98,LEN(H98)-4)/10000</f>
        <v>23.299099999999999</v>
      </c>
      <c r="U98">
        <f t="shared" ref="U98:U129" si="19">ABS(T98-S98)</f>
        <v>2.9999999999930083E-4</v>
      </c>
      <c r="V98">
        <f>COUNTIFS(xings_lookup!$D$2:$D$19, IF(Q98, "&lt;=","&gt;=") &amp; S98, xings_lookup!$D$2:$D$19, IF(Q98,"&gt;=","&lt;=") &amp; T98)</f>
        <v>0</v>
      </c>
      <c r="W98">
        <f>COUNTA([11]XINGS!$A$2:$A$13)-V98</f>
        <v>12</v>
      </c>
      <c r="X98">
        <f t="shared" si="16"/>
        <v>0</v>
      </c>
    </row>
    <row r="99" spans="1:24" x14ac:dyDescent="0.25">
      <c r="A99" t="s">
        <v>360</v>
      </c>
      <c r="B99">
        <v>4030</v>
      </c>
      <c r="C99" t="s">
        <v>467</v>
      </c>
      <c r="D99" t="s">
        <v>967</v>
      </c>
      <c r="E99">
        <v>42515.579224537039</v>
      </c>
      <c r="F99">
        <v>42515.580347222225</v>
      </c>
      <c r="G99">
        <v>1</v>
      </c>
      <c r="H99" t="s">
        <v>983</v>
      </c>
      <c r="I99">
        <v>42515.592557870368</v>
      </c>
      <c r="J99">
        <v>0</v>
      </c>
      <c r="K99" t="str">
        <f t="shared" si="10"/>
        <v>4029/4030</v>
      </c>
      <c r="L99">
        <f t="shared" si="11"/>
        <v>1.2210648143081926E-2</v>
      </c>
      <c r="N99">
        <f>24*60*SUM($L99:$L99)+1</f>
        <v>18.583333326037973</v>
      </c>
      <c r="P99" t="s">
        <v>543</v>
      </c>
      <c r="Q99" t="b">
        <f t="shared" si="12"/>
        <v>1</v>
      </c>
      <c r="R99" t="s">
        <v>530</v>
      </c>
      <c r="S99">
        <f t="shared" si="17"/>
        <v>23.3</v>
      </c>
      <c r="T99">
        <f t="shared" si="18"/>
        <v>12.787699999999999</v>
      </c>
      <c r="U99">
        <f t="shared" si="19"/>
        <v>10.512300000000002</v>
      </c>
      <c r="V99">
        <f>COUNTIFS(xings_lookup!$D$2:$D$19, IF(Q99, "&lt;=","&gt;=") &amp; S99, xings_lookup!$D$2:$D$19, IF(Q99,"&gt;=","&lt;=") &amp; T99)</f>
        <v>0</v>
      </c>
      <c r="W99">
        <f>COUNTA([11]XINGS!$A$2:$A$13)-V99</f>
        <v>12</v>
      </c>
      <c r="X99">
        <f t="shared" si="16"/>
        <v>0</v>
      </c>
    </row>
    <row r="100" spans="1:24" x14ac:dyDescent="0.25">
      <c r="A100" t="s">
        <v>361</v>
      </c>
      <c r="B100">
        <v>4032</v>
      </c>
      <c r="C100" t="s">
        <v>467</v>
      </c>
      <c r="D100" t="s">
        <v>1004</v>
      </c>
      <c r="E100">
        <v>42515.588634259257</v>
      </c>
      <c r="F100">
        <v>42515.589918981481</v>
      </c>
      <c r="G100">
        <v>1</v>
      </c>
      <c r="H100" t="s">
        <v>1003</v>
      </c>
      <c r="I100">
        <v>42515.590046296296</v>
      </c>
      <c r="J100">
        <v>0</v>
      </c>
      <c r="K100" t="str">
        <f t="shared" si="10"/>
        <v>4031/4032</v>
      </c>
      <c r="L100">
        <f t="shared" si="11"/>
        <v>1.273148154723458E-4</v>
      </c>
      <c r="N100">
        <f>24*60*SUM($L100:$L100)+1</f>
        <v>1.183333334280178</v>
      </c>
      <c r="P100" t="s">
        <v>543</v>
      </c>
      <c r="Q100" t="b">
        <f t="shared" si="12"/>
        <v>1</v>
      </c>
      <c r="R100" t="s">
        <v>530</v>
      </c>
      <c r="S100">
        <f t="shared" si="17"/>
        <v>23.2989</v>
      </c>
      <c r="T100">
        <f t="shared" si="18"/>
        <v>23.299099999999999</v>
      </c>
      <c r="U100">
        <f t="shared" si="19"/>
        <v>1.9999999999953388E-4</v>
      </c>
      <c r="V100">
        <f>COUNTIFS(xings_lookup!$D$2:$D$19, IF(Q100, "&lt;=","&gt;=") &amp; S100, xings_lookup!$D$2:$D$19, IF(Q100,"&gt;=","&lt;=") &amp; T100)</f>
        <v>0</v>
      </c>
      <c r="W100">
        <f>COUNTA([11]XINGS!$A$2:$A$13)-V100</f>
        <v>12</v>
      </c>
      <c r="X100">
        <f t="shared" si="16"/>
        <v>0</v>
      </c>
    </row>
    <row r="101" spans="1:24" x14ac:dyDescent="0.25">
      <c r="A101" t="s">
        <v>362</v>
      </c>
      <c r="B101">
        <v>4020</v>
      </c>
      <c r="C101" t="s">
        <v>467</v>
      </c>
      <c r="D101" t="s">
        <v>537</v>
      </c>
      <c r="E101">
        <v>42515.590775462966</v>
      </c>
      <c r="F101">
        <v>42515.591944444444</v>
      </c>
      <c r="G101">
        <v>1</v>
      </c>
      <c r="H101" t="s">
        <v>555</v>
      </c>
      <c r="I101">
        <v>42515.593564814815</v>
      </c>
      <c r="J101">
        <v>0</v>
      </c>
      <c r="K101" t="str">
        <f t="shared" si="10"/>
        <v>4019/4020</v>
      </c>
      <c r="L101">
        <f t="shared" si="11"/>
        <v>1.6203703708015382E-3</v>
      </c>
      <c r="N101">
        <f>24*60*SUM($L101:$L101)</f>
        <v>2.333333333954215</v>
      </c>
      <c r="P101" t="s">
        <v>543</v>
      </c>
      <c r="Q101" t="b">
        <f t="shared" si="12"/>
        <v>0</v>
      </c>
      <c r="R101" t="s">
        <v>530</v>
      </c>
      <c r="S101">
        <f t="shared" si="17"/>
        <v>4.58E-2</v>
      </c>
      <c r="T101">
        <f t="shared" si="18"/>
        <v>0.10199999999999999</v>
      </c>
      <c r="U101">
        <f t="shared" si="19"/>
        <v>5.6199999999999993E-2</v>
      </c>
      <c r="V101">
        <f>COUNTIFS(xings_lookup!$D$2:$D$19, IF(Q101, "&lt;=","&gt;=") &amp; S101, xings_lookup!$D$2:$D$19, IF(Q101,"&gt;=","&lt;=") &amp; T101)</f>
        <v>0</v>
      </c>
      <c r="W101">
        <f>COUNTA([11]XINGS!$A$2:$A$13)-V101</f>
        <v>12</v>
      </c>
      <c r="X101">
        <f t="shared" si="16"/>
        <v>0</v>
      </c>
    </row>
    <row r="102" spans="1:24" x14ac:dyDescent="0.25">
      <c r="A102" t="s">
        <v>363</v>
      </c>
      <c r="B102">
        <v>4010</v>
      </c>
      <c r="C102" t="s">
        <v>467</v>
      </c>
      <c r="D102" t="s">
        <v>961</v>
      </c>
      <c r="E102">
        <v>42515.5934375</v>
      </c>
      <c r="F102">
        <v>42515.594618055555</v>
      </c>
      <c r="G102">
        <v>1</v>
      </c>
      <c r="H102" t="s">
        <v>1005</v>
      </c>
      <c r="I102">
        <v>42515.594722222224</v>
      </c>
      <c r="J102">
        <v>0</v>
      </c>
      <c r="K102" t="str">
        <f t="shared" si="10"/>
        <v>4009/4010</v>
      </c>
      <c r="L102">
        <f t="shared" si="11"/>
        <v>1.0416666918899864E-4</v>
      </c>
      <c r="N102">
        <f>24*60*SUM($L102:$L102)+1</f>
        <v>1.150000003632158</v>
      </c>
      <c r="P102" t="s">
        <v>543</v>
      </c>
      <c r="Q102" t="b">
        <f t="shared" si="12"/>
        <v>1</v>
      </c>
      <c r="R102" t="s">
        <v>530</v>
      </c>
      <c r="S102">
        <f t="shared" si="17"/>
        <v>23.298999999999999</v>
      </c>
      <c r="T102">
        <f t="shared" si="18"/>
        <v>23.2986</v>
      </c>
      <c r="U102">
        <f t="shared" si="19"/>
        <v>3.9999999999906777E-4</v>
      </c>
      <c r="V102">
        <f>COUNTIFS(xings_lookup!$D$2:$D$19, IF(Q102, "&lt;=","&gt;=") &amp; S102, xings_lookup!$D$2:$D$19, IF(Q102,"&gt;=","&lt;=") &amp; T102)</f>
        <v>0</v>
      </c>
      <c r="W102">
        <f>COUNTA([11]XINGS!$A$2:$A$13)-V102</f>
        <v>12</v>
      </c>
      <c r="X102">
        <f t="shared" si="16"/>
        <v>0</v>
      </c>
    </row>
    <row r="103" spans="1:24" x14ac:dyDescent="0.25">
      <c r="A103" t="s">
        <v>364</v>
      </c>
      <c r="B103">
        <v>4038</v>
      </c>
      <c r="C103" t="s">
        <v>467</v>
      </c>
      <c r="D103" t="s">
        <v>494</v>
      </c>
      <c r="E103">
        <v>42515.603368055556</v>
      </c>
      <c r="F103">
        <v>42515.604270833333</v>
      </c>
      <c r="G103">
        <v>1</v>
      </c>
      <c r="H103" t="s">
        <v>556</v>
      </c>
      <c r="I103">
        <v>42515.605740740742</v>
      </c>
      <c r="J103">
        <v>0</v>
      </c>
      <c r="K103" t="str">
        <f t="shared" si="10"/>
        <v>4037/4038</v>
      </c>
      <c r="L103">
        <f t="shared" si="11"/>
        <v>1.4699074090458453E-3</v>
      </c>
      <c r="N103">
        <f>24*60*SUM($L103:$L103)</f>
        <v>2.1166666690260172</v>
      </c>
      <c r="P103" t="s">
        <v>543</v>
      </c>
      <c r="Q103" t="b">
        <f t="shared" si="12"/>
        <v>0</v>
      </c>
      <c r="R103" t="s">
        <v>530</v>
      </c>
      <c r="S103">
        <f t="shared" si="17"/>
        <v>4.6600000000000003E-2</v>
      </c>
      <c r="T103">
        <f t="shared" si="18"/>
        <v>0.14219999999999999</v>
      </c>
      <c r="U103">
        <f t="shared" si="19"/>
        <v>9.5599999999999991E-2</v>
      </c>
      <c r="V103">
        <f>COUNTIFS(xings_lookup!$D$2:$D$19, IF(Q103, "&lt;=","&gt;=") &amp; S103, xings_lookup!$D$2:$D$19, IF(Q103,"&gt;=","&lt;=") &amp; T103)</f>
        <v>0</v>
      </c>
      <c r="W103">
        <f>COUNTA([11]XINGS!$A$2:$A$13)-V103</f>
        <v>12</v>
      </c>
      <c r="X103">
        <f t="shared" si="16"/>
        <v>0</v>
      </c>
    </row>
    <row r="104" spans="1:24" x14ac:dyDescent="0.25">
      <c r="A104" t="s">
        <v>365</v>
      </c>
      <c r="B104">
        <v>4029</v>
      </c>
      <c r="C104" t="s">
        <v>467</v>
      </c>
      <c r="D104" t="s">
        <v>552</v>
      </c>
      <c r="E104">
        <v>42515.61204861111</v>
      </c>
      <c r="F104">
        <v>42515.613275462965</v>
      </c>
      <c r="G104">
        <v>1</v>
      </c>
      <c r="H104" t="s">
        <v>557</v>
      </c>
      <c r="I104">
        <v>42515.618668981479</v>
      </c>
      <c r="J104">
        <v>0</v>
      </c>
      <c r="K104" t="str">
        <f t="shared" si="10"/>
        <v>4029/4030</v>
      </c>
      <c r="L104">
        <f t="shared" si="11"/>
        <v>5.3935185133013874E-3</v>
      </c>
      <c r="N104">
        <f>24*60*SUM($L104:$L104)</f>
        <v>7.7666666591539979</v>
      </c>
      <c r="P104" t="s">
        <v>543</v>
      </c>
      <c r="Q104" t="b">
        <f t="shared" si="12"/>
        <v>0</v>
      </c>
      <c r="R104" t="s">
        <v>530</v>
      </c>
      <c r="S104">
        <f t="shared" si="17"/>
        <v>4.4600000000000001E-2</v>
      </c>
      <c r="T104">
        <f t="shared" si="18"/>
        <v>1.9115</v>
      </c>
      <c r="U104">
        <f t="shared" si="19"/>
        <v>1.8669</v>
      </c>
      <c r="V104">
        <f>COUNTIFS(xings_lookup!$D$2:$D$19, IF(Q104, "&lt;=","&gt;=") &amp; S104, xings_lookup!$D$2:$D$19, IF(Q104,"&gt;=","&lt;=") &amp; T104)</f>
        <v>0</v>
      </c>
      <c r="W104">
        <f>COUNTA([11]XINGS!$A$2:$A$13)-V104</f>
        <v>12</v>
      </c>
      <c r="X104">
        <f t="shared" si="16"/>
        <v>0</v>
      </c>
    </row>
    <row r="105" spans="1:24" x14ac:dyDescent="0.25">
      <c r="A105" t="s">
        <v>366</v>
      </c>
      <c r="B105">
        <v>4031</v>
      </c>
      <c r="C105" t="s">
        <v>467</v>
      </c>
      <c r="D105" t="s">
        <v>481</v>
      </c>
      <c r="E105">
        <v>42515.619803240741</v>
      </c>
      <c r="F105">
        <v>42515.620682870373</v>
      </c>
      <c r="G105">
        <v>1</v>
      </c>
      <c r="H105" t="s">
        <v>558</v>
      </c>
      <c r="I105">
        <v>42515.623749999999</v>
      </c>
      <c r="J105">
        <v>0</v>
      </c>
      <c r="K105" t="str">
        <f t="shared" si="10"/>
        <v>4031/4032</v>
      </c>
      <c r="L105">
        <f t="shared" si="11"/>
        <v>3.0671296262880787E-3</v>
      </c>
      <c r="N105">
        <f>24*60*SUM($L105:$L105)</f>
        <v>4.4166666618548334</v>
      </c>
      <c r="P105" t="s">
        <v>367</v>
      </c>
      <c r="Q105" t="b">
        <f t="shared" si="12"/>
        <v>0</v>
      </c>
      <c r="R105" t="s">
        <v>530</v>
      </c>
      <c r="S105">
        <f t="shared" si="17"/>
        <v>4.3700000000000003E-2</v>
      </c>
      <c r="T105">
        <f t="shared" si="18"/>
        <v>4.2700000000000002E-2</v>
      </c>
      <c r="U105">
        <f t="shared" si="19"/>
        <v>1.0000000000000009E-3</v>
      </c>
      <c r="V105">
        <f>COUNTIFS(xings_lookup!$D$2:$D$19, IF(Q105, "&lt;=","&gt;=") &amp; S105, xings_lookup!$D$2:$D$19, IF(Q105,"&gt;=","&lt;=") &amp; T105)</f>
        <v>0</v>
      </c>
      <c r="W105">
        <f>COUNTA([11]XINGS!$A$2:$A$13)-V105</f>
        <v>12</v>
      </c>
      <c r="X105">
        <f t="shared" si="16"/>
        <v>0</v>
      </c>
    </row>
    <row r="106" spans="1:24" x14ac:dyDescent="0.25">
      <c r="A106" t="s">
        <v>368</v>
      </c>
      <c r="B106">
        <v>4037</v>
      </c>
      <c r="C106" t="s">
        <v>467</v>
      </c>
      <c r="D106" t="s">
        <v>941</v>
      </c>
      <c r="E106">
        <v>42515.635277777779</v>
      </c>
      <c r="F106">
        <v>42515.635983796295</v>
      </c>
      <c r="G106">
        <v>1</v>
      </c>
      <c r="H106" t="s">
        <v>1006</v>
      </c>
      <c r="I106">
        <v>42515.639270833337</v>
      </c>
      <c r="J106">
        <v>0</v>
      </c>
      <c r="K106" t="str">
        <f t="shared" si="10"/>
        <v>4037/4038</v>
      </c>
      <c r="L106">
        <f t="shared" si="11"/>
        <v>3.2870370414457284E-3</v>
      </c>
      <c r="Q106" t="b">
        <f t="shared" si="12"/>
        <v>1</v>
      </c>
      <c r="R106" t="s">
        <v>530</v>
      </c>
      <c r="S106">
        <f t="shared" si="17"/>
        <v>23.297999999999998</v>
      </c>
      <c r="T106">
        <f t="shared" si="18"/>
        <v>23.2971</v>
      </c>
      <c r="U106">
        <f t="shared" si="19"/>
        <v>8.9999999999790248E-4</v>
      </c>
      <c r="V106">
        <f>COUNTIFS(xings_lookup!$D$2:$D$19, IF(Q106, "&lt;=","&gt;=") &amp; S106, xings_lookup!$D$2:$D$19, IF(Q106,"&gt;=","&lt;=") &amp; T106)</f>
        <v>0</v>
      </c>
      <c r="W106">
        <f>COUNTA([11]XINGS!$A$2:$A$13)-V106</f>
        <v>12</v>
      </c>
      <c r="X106">
        <f t="shared" si="16"/>
        <v>0</v>
      </c>
    </row>
    <row r="107" spans="1:24" x14ac:dyDescent="0.25">
      <c r="A107" t="s">
        <v>368</v>
      </c>
      <c r="B107">
        <v>4037</v>
      </c>
      <c r="C107" t="s">
        <v>467</v>
      </c>
      <c r="D107" t="s">
        <v>1007</v>
      </c>
      <c r="E107">
        <v>42515.639363425929</v>
      </c>
      <c r="F107">
        <v>42515.640474537038</v>
      </c>
      <c r="G107">
        <v>1</v>
      </c>
      <c r="H107" t="s">
        <v>1007</v>
      </c>
      <c r="I107">
        <v>42515.640474537038</v>
      </c>
      <c r="J107">
        <v>0</v>
      </c>
      <c r="K107" t="str">
        <f t="shared" si="10"/>
        <v>4037/4038</v>
      </c>
      <c r="L107">
        <f t="shared" si="11"/>
        <v>0</v>
      </c>
      <c r="N107">
        <f>24*60*SUM($L107:$L108)</f>
        <v>0</v>
      </c>
      <c r="P107" t="s">
        <v>1008</v>
      </c>
      <c r="Q107" t="b">
        <f t="shared" si="12"/>
        <v>1</v>
      </c>
      <c r="R107" t="s">
        <v>530</v>
      </c>
      <c r="S107">
        <f t="shared" si="17"/>
        <v>23.296700000000001</v>
      </c>
      <c r="T107">
        <f t="shared" si="18"/>
        <v>23.296700000000001</v>
      </c>
      <c r="U107">
        <f t="shared" si="19"/>
        <v>0</v>
      </c>
      <c r="V107">
        <f>COUNTIFS(xings_lookup!$D$2:$D$19, IF(Q107, "&lt;=","&gt;=") &amp; S107, xings_lookup!$D$2:$D$19, IF(Q107,"&gt;=","&lt;=") &amp; T107)</f>
        <v>0</v>
      </c>
      <c r="W107">
        <f>COUNTA([11]XINGS!$A$2:$A$13)-V107</f>
        <v>12</v>
      </c>
      <c r="X107">
        <f t="shared" si="16"/>
        <v>0</v>
      </c>
    </row>
    <row r="108" spans="1:24" x14ac:dyDescent="0.25">
      <c r="A108" t="s">
        <v>370</v>
      </c>
      <c r="B108">
        <v>4038</v>
      </c>
      <c r="C108" t="s">
        <v>467</v>
      </c>
      <c r="D108" t="s">
        <v>537</v>
      </c>
      <c r="E108">
        <v>42515.672511574077</v>
      </c>
      <c r="F108">
        <v>42515.674409722225</v>
      </c>
      <c r="G108">
        <v>2</v>
      </c>
      <c r="H108" t="s">
        <v>537</v>
      </c>
      <c r="I108">
        <v>42515.674409722225</v>
      </c>
      <c r="J108">
        <v>0</v>
      </c>
      <c r="K108" t="str">
        <f t="shared" si="10"/>
        <v>4037/4038</v>
      </c>
      <c r="L108">
        <f t="shared" si="11"/>
        <v>0</v>
      </c>
      <c r="N108">
        <f>24*60*SUM($L108:$L108)+1</f>
        <v>1</v>
      </c>
      <c r="P108" t="s">
        <v>371</v>
      </c>
      <c r="Q108" t="b">
        <f t="shared" si="12"/>
        <v>0</v>
      </c>
      <c r="R108" t="s">
        <v>530</v>
      </c>
      <c r="S108">
        <f t="shared" si="17"/>
        <v>4.58E-2</v>
      </c>
      <c r="T108">
        <f t="shared" si="18"/>
        <v>4.58E-2</v>
      </c>
      <c r="U108">
        <f t="shared" si="19"/>
        <v>0</v>
      </c>
      <c r="V108">
        <f>COUNTIFS(xings_lookup!$D$2:$D$19, IF(Q108, "&lt;=","&gt;=") &amp; S108, xings_lookup!$D$2:$D$19, IF(Q108,"&gt;=","&lt;=") &amp; T108)</f>
        <v>0</v>
      </c>
      <c r="W108">
        <f>COUNTA([11]XINGS!$A$2:$A$13)-V108</f>
        <v>12</v>
      </c>
      <c r="X108">
        <f t="shared" si="16"/>
        <v>0</v>
      </c>
    </row>
    <row r="109" spans="1:24" x14ac:dyDescent="0.25">
      <c r="A109" t="s">
        <v>372</v>
      </c>
      <c r="B109">
        <v>4037</v>
      </c>
      <c r="C109" t="s">
        <v>467</v>
      </c>
      <c r="D109" t="s">
        <v>989</v>
      </c>
      <c r="E109">
        <v>42515.710231481484</v>
      </c>
      <c r="F109">
        <v>42515.712060185186</v>
      </c>
      <c r="G109">
        <v>2</v>
      </c>
      <c r="H109" t="s">
        <v>956</v>
      </c>
      <c r="I109">
        <v>42515.712442129632</v>
      </c>
      <c r="J109">
        <v>0</v>
      </c>
      <c r="K109" t="str">
        <f t="shared" si="10"/>
        <v>4037/4038</v>
      </c>
      <c r="L109">
        <f t="shared" si="11"/>
        <v>3.819444464170374E-4</v>
      </c>
      <c r="N109">
        <f>24*60*SUM($L109:$L109)</f>
        <v>0.55000000284053385</v>
      </c>
      <c r="P109" t="s">
        <v>371</v>
      </c>
      <c r="Q109" t="b">
        <f t="shared" si="12"/>
        <v>1</v>
      </c>
      <c r="R109" t="s">
        <v>530</v>
      </c>
      <c r="S109">
        <f t="shared" si="17"/>
        <v>23.299399999999999</v>
      </c>
      <c r="T109">
        <f t="shared" si="18"/>
        <v>23.298500000000001</v>
      </c>
      <c r="U109">
        <f t="shared" si="19"/>
        <v>8.9999999999790248E-4</v>
      </c>
      <c r="V109">
        <f>COUNTIFS(xings_lookup!$D$2:$D$19, IF(Q109, "&lt;=","&gt;=") &amp; S109, xings_lookup!$D$2:$D$19, IF(Q109,"&gt;=","&lt;=") &amp; T109)</f>
        <v>0</v>
      </c>
      <c r="W109">
        <f>COUNTA([11]XINGS!$A$2:$A$13)-V109</f>
        <v>12</v>
      </c>
      <c r="X109">
        <f t="shared" si="16"/>
        <v>0</v>
      </c>
    </row>
    <row r="110" spans="1:24" x14ac:dyDescent="0.25">
      <c r="A110" t="s">
        <v>373</v>
      </c>
      <c r="B110">
        <v>4027</v>
      </c>
      <c r="C110" t="s">
        <v>467</v>
      </c>
      <c r="D110" t="s">
        <v>559</v>
      </c>
      <c r="E110">
        <v>42515.952094907407</v>
      </c>
      <c r="F110">
        <v>42515.9531712963</v>
      </c>
      <c r="G110">
        <v>1</v>
      </c>
      <c r="H110" t="s">
        <v>519</v>
      </c>
      <c r="I110">
        <v>42515.972337962965</v>
      </c>
      <c r="J110">
        <v>0</v>
      </c>
      <c r="K110" t="str">
        <f t="shared" si="10"/>
        <v>4027/4028</v>
      </c>
      <c r="L110">
        <f t="shared" si="11"/>
        <v>1.9166666665114462E-2</v>
      </c>
      <c r="Q110" t="b">
        <f t="shared" si="12"/>
        <v>0</v>
      </c>
      <c r="R110" t="s">
        <v>530</v>
      </c>
      <c r="S110">
        <f t="shared" si="17"/>
        <v>5.8999999999999997E-2</v>
      </c>
      <c r="T110">
        <f t="shared" si="18"/>
        <v>3.7191000000000001</v>
      </c>
      <c r="U110">
        <f t="shared" si="19"/>
        <v>3.6600999999999999</v>
      </c>
      <c r="V110">
        <f>COUNTIFS(xings_lookup!$D$2:$D$19, IF(Q110, "&lt;=","&gt;=") &amp; S110, xings_lookup!$D$2:$D$19, IF(Q110,"&gt;=","&lt;=") &amp; T110)</f>
        <v>3</v>
      </c>
      <c r="W110">
        <f>COUNTA([11]XINGS!$A$2:$A$13)-V110</f>
        <v>9</v>
      </c>
      <c r="X110">
        <f t="shared" si="16"/>
        <v>0.25</v>
      </c>
    </row>
    <row r="111" spans="1:24" x14ac:dyDescent="0.25">
      <c r="A111" t="s">
        <v>373</v>
      </c>
      <c r="B111">
        <v>4027</v>
      </c>
      <c r="C111" t="s">
        <v>467</v>
      </c>
      <c r="D111" t="s">
        <v>471</v>
      </c>
      <c r="E111">
        <v>42515.964872685188</v>
      </c>
      <c r="F111">
        <v>42515.965833333335</v>
      </c>
      <c r="G111">
        <v>1</v>
      </c>
      <c r="H111" t="s">
        <v>519</v>
      </c>
      <c r="I111">
        <v>42515.972337962965</v>
      </c>
      <c r="J111">
        <v>0</v>
      </c>
      <c r="K111" t="str">
        <f t="shared" si="10"/>
        <v>4027/4028</v>
      </c>
      <c r="L111">
        <f t="shared" si="11"/>
        <v>6.5046296294895001E-3</v>
      </c>
      <c r="N111">
        <f>24*60*SUM($L111:$L112)</f>
        <v>40.100000007078052</v>
      </c>
      <c r="P111" t="s">
        <v>374</v>
      </c>
      <c r="Q111" t="b">
        <f t="shared" si="12"/>
        <v>0</v>
      </c>
      <c r="R111" t="s">
        <v>530</v>
      </c>
      <c r="S111">
        <f t="shared" si="17"/>
        <v>1.9118999999999999</v>
      </c>
      <c r="T111">
        <f t="shared" si="18"/>
        <v>3.7191000000000001</v>
      </c>
      <c r="U111">
        <f t="shared" si="19"/>
        <v>1.8072000000000001</v>
      </c>
      <c r="V111">
        <f>COUNTIFS(xings_lookup!$D$2:$D$19, IF(Q111, "&lt;=","&gt;=") &amp; S111, xings_lookup!$D$2:$D$19, IF(Q111,"&gt;=","&lt;=") &amp; T111)</f>
        <v>3</v>
      </c>
      <c r="W111">
        <f>COUNTA([11]XINGS!$A$2:$A$13)-V111</f>
        <v>9</v>
      </c>
      <c r="X111">
        <f t="shared" si="16"/>
        <v>0.25</v>
      </c>
    </row>
    <row r="112" spans="1:24" x14ac:dyDescent="0.25">
      <c r="A112" t="s">
        <v>375</v>
      </c>
      <c r="B112">
        <v>4016</v>
      </c>
      <c r="C112" t="s">
        <v>467</v>
      </c>
      <c r="D112" t="s">
        <v>562</v>
      </c>
      <c r="E112">
        <v>42516.30736111111</v>
      </c>
      <c r="F112">
        <v>42516.308506944442</v>
      </c>
      <c r="G112">
        <v>1</v>
      </c>
      <c r="H112" t="s">
        <v>474</v>
      </c>
      <c r="I112">
        <v>42516.32984953704</v>
      </c>
      <c r="J112">
        <v>0</v>
      </c>
      <c r="K112" t="str">
        <f t="shared" si="10"/>
        <v>4015/4016</v>
      </c>
      <c r="L112">
        <f t="shared" si="11"/>
        <v>2.1342592597648036E-2</v>
      </c>
      <c r="N112">
        <f>24*60*SUM($L112:$L112)</f>
        <v>30.733333340613171</v>
      </c>
      <c r="P112" t="s">
        <v>205</v>
      </c>
      <c r="Q112" t="b">
        <f t="shared" si="12"/>
        <v>0</v>
      </c>
      <c r="R112" t="s">
        <v>563</v>
      </c>
      <c r="S112">
        <f t="shared" si="17"/>
        <v>1.9133</v>
      </c>
      <c r="T112">
        <f t="shared" si="18"/>
        <v>23.3308</v>
      </c>
      <c r="U112">
        <f t="shared" si="19"/>
        <v>21.4175</v>
      </c>
      <c r="V112">
        <f>COUNTIFS(xings_lookup!$D$2:$D$19, IF(Q112, "&lt;=","&gt;=") &amp; S112, xings_lookup!$D$2:$D$19, IF(Q112,"&gt;=","&lt;=") &amp; T112)</f>
        <v>12</v>
      </c>
      <c r="W112">
        <f>COUNTA([11]XINGS!$A$2:$A$13)-V112</f>
        <v>0</v>
      </c>
      <c r="X112">
        <f t="shared" si="16"/>
        <v>1</v>
      </c>
    </row>
    <row r="113" spans="1:24" x14ac:dyDescent="0.25">
      <c r="A113" t="s">
        <v>376</v>
      </c>
      <c r="B113">
        <v>4011</v>
      </c>
      <c r="C113" t="s">
        <v>467</v>
      </c>
      <c r="D113" t="s">
        <v>539</v>
      </c>
      <c r="E113">
        <v>42516.569282407407</v>
      </c>
      <c r="F113">
        <v>42516.576782407406</v>
      </c>
      <c r="G113">
        <v>10</v>
      </c>
      <c r="H113" t="s">
        <v>554</v>
      </c>
      <c r="I113">
        <v>42516.597754629627</v>
      </c>
      <c r="J113">
        <v>0</v>
      </c>
      <c r="K113" t="str">
        <f t="shared" si="10"/>
        <v>4011/4012</v>
      </c>
      <c r="L113">
        <f t="shared" si="11"/>
        <v>2.0972222220734693E-2</v>
      </c>
      <c r="N113">
        <f>24*60*SUM($L113:$L113)</f>
        <v>30.199999997857958</v>
      </c>
      <c r="P113" t="s">
        <v>116</v>
      </c>
      <c r="Q113" t="b">
        <f t="shared" si="12"/>
        <v>0</v>
      </c>
      <c r="R113" t="s">
        <v>563</v>
      </c>
      <c r="S113">
        <f t="shared" si="17"/>
        <v>1.9126000000000001</v>
      </c>
      <c r="T113">
        <v>23.331199999999999</v>
      </c>
      <c r="U113">
        <f t="shared" si="19"/>
        <v>21.418599999999998</v>
      </c>
      <c r="V113">
        <f>COUNTIFS(xings_lookup!$D$2:$D$19, IF(Q113, "&lt;=","&gt;=") &amp; S113, xings_lookup!$D$2:$D$19, IF(Q113,"&gt;=","&lt;=") &amp; T113)</f>
        <v>12</v>
      </c>
      <c r="W113">
        <f>COUNTA([11]XINGS!$A$2:$A$13)-V113</f>
        <v>0</v>
      </c>
      <c r="X113">
        <f t="shared" si="16"/>
        <v>1</v>
      </c>
    </row>
    <row r="114" spans="1:24" x14ac:dyDescent="0.25">
      <c r="A114" t="s">
        <v>377</v>
      </c>
      <c r="B114">
        <v>4038</v>
      </c>
      <c r="C114" t="s">
        <v>467</v>
      </c>
      <c r="D114" t="s">
        <v>554</v>
      </c>
      <c r="E114">
        <v>42516.60050925926</v>
      </c>
      <c r="F114">
        <v>42516.601712962962</v>
      </c>
      <c r="G114">
        <v>1</v>
      </c>
      <c r="H114" t="s">
        <v>564</v>
      </c>
      <c r="I114">
        <v>42516.607685185183</v>
      </c>
      <c r="J114">
        <v>2</v>
      </c>
      <c r="K114" t="str">
        <f t="shared" si="10"/>
        <v>4037/4038</v>
      </c>
      <c r="L114">
        <f t="shared" si="11"/>
        <v>5.9722222213167697E-3</v>
      </c>
      <c r="N114">
        <f>24*60*SUM($L114:$L114)</f>
        <v>8.5999999986961484</v>
      </c>
      <c r="P114" t="s">
        <v>378</v>
      </c>
      <c r="Q114" t="b">
        <f t="shared" si="12"/>
        <v>0</v>
      </c>
      <c r="R114" t="s">
        <v>563</v>
      </c>
      <c r="S114">
        <f t="shared" si="17"/>
        <v>4.6699999999999998E-2</v>
      </c>
      <c r="T114">
        <f t="shared" ref="T114:T119" si="20">RIGHT(H114,LEN(H114)-4)/10000</f>
        <v>23.328299999999999</v>
      </c>
      <c r="U114">
        <f t="shared" si="19"/>
        <v>23.281599999999997</v>
      </c>
      <c r="V114">
        <f>COUNTIFS(xings_lookup!$D$2:$D$19, IF(Q114, "&lt;=","&gt;=") &amp; S114, xings_lookup!$D$2:$D$19, IF(Q114,"&gt;=","&lt;=") &amp; T114)</f>
        <v>12</v>
      </c>
      <c r="W114">
        <f>COUNTA([11]XINGS!$A$2:$A$13)-V114</f>
        <v>0</v>
      </c>
      <c r="X114">
        <f t="shared" si="16"/>
        <v>1</v>
      </c>
    </row>
    <row r="115" spans="1:24" x14ac:dyDescent="0.25">
      <c r="A115" t="s">
        <v>379</v>
      </c>
      <c r="B115">
        <v>4011</v>
      </c>
      <c r="C115" t="s">
        <v>467</v>
      </c>
      <c r="D115" t="s">
        <v>565</v>
      </c>
      <c r="E115">
        <v>42516.871736111112</v>
      </c>
      <c r="F115">
        <v>42516.876932870371</v>
      </c>
      <c r="G115">
        <v>7</v>
      </c>
      <c r="H115" t="s">
        <v>544</v>
      </c>
      <c r="I115">
        <v>42516.885798611111</v>
      </c>
      <c r="J115">
        <v>0</v>
      </c>
      <c r="K115" t="str">
        <f t="shared" si="10"/>
        <v>4011/4012</v>
      </c>
      <c r="L115">
        <f t="shared" si="11"/>
        <v>8.8657407395658083E-3</v>
      </c>
      <c r="N115">
        <f>24*60*SUM($L115:$L115)</f>
        <v>12.766666664974764</v>
      </c>
      <c r="P115" t="s">
        <v>380</v>
      </c>
      <c r="Q115" t="b">
        <f t="shared" si="12"/>
        <v>0</v>
      </c>
      <c r="R115" t="s">
        <v>563</v>
      </c>
      <c r="S115">
        <f t="shared" si="17"/>
        <v>0.49930000000000002</v>
      </c>
      <c r="T115">
        <f t="shared" si="20"/>
        <v>6.4690000000000003</v>
      </c>
      <c r="U115">
        <f t="shared" si="19"/>
        <v>5.9697000000000005</v>
      </c>
      <c r="V115">
        <f>COUNTIFS(xings_lookup!$D$2:$D$19, IF(Q115, "&lt;=","&gt;=") &amp; S115, xings_lookup!$D$2:$D$19, IF(Q115,"&gt;=","&lt;=") &amp; T115)</f>
        <v>9</v>
      </c>
      <c r="W115">
        <f>COUNTA([11]XINGS!$A$2:$A$13)-V115</f>
        <v>3</v>
      </c>
      <c r="X115">
        <f t="shared" si="16"/>
        <v>0.75</v>
      </c>
    </row>
    <row r="116" spans="1:24" x14ac:dyDescent="0.25">
      <c r="A116" t="s">
        <v>381</v>
      </c>
      <c r="B116">
        <v>4007</v>
      </c>
      <c r="C116" t="s">
        <v>467</v>
      </c>
      <c r="D116" t="s">
        <v>554</v>
      </c>
      <c r="E116">
        <v>42516.933067129627</v>
      </c>
      <c r="F116">
        <v>42516.934189814812</v>
      </c>
      <c r="G116">
        <v>1</v>
      </c>
      <c r="H116" t="s">
        <v>554</v>
      </c>
      <c r="I116">
        <v>42516.935659722221</v>
      </c>
      <c r="J116">
        <v>0</v>
      </c>
      <c r="K116" t="str">
        <f t="shared" si="10"/>
        <v>4007/4008</v>
      </c>
      <c r="L116">
        <f t="shared" si="11"/>
        <v>1.4699074090458453E-3</v>
      </c>
      <c r="N116">
        <f>24*60*SUM($L116:$L116)</f>
        <v>2.1166666690260172</v>
      </c>
      <c r="P116" t="s">
        <v>116</v>
      </c>
      <c r="Q116" t="b">
        <f t="shared" si="12"/>
        <v>0</v>
      </c>
      <c r="R116" t="s">
        <v>563</v>
      </c>
      <c r="S116">
        <f t="shared" si="17"/>
        <v>4.6699999999999998E-2</v>
      </c>
      <c r="T116">
        <f t="shared" si="20"/>
        <v>4.6699999999999998E-2</v>
      </c>
      <c r="U116">
        <f t="shared" si="19"/>
        <v>0</v>
      </c>
      <c r="V116">
        <f>COUNTIFS(xings_lookup!$D$2:$D$19, IF(Q116, "&lt;=","&gt;=") &amp; S116, xings_lookup!$D$2:$D$19, IF(Q116,"&gt;=","&lt;=") &amp; T116)</f>
        <v>0</v>
      </c>
      <c r="W116">
        <f>COUNTA([11]XINGS!$A$2:$A$13)-V116</f>
        <v>12</v>
      </c>
      <c r="X116">
        <f t="shared" si="16"/>
        <v>0</v>
      </c>
    </row>
    <row r="117" spans="1:24" x14ac:dyDescent="0.25">
      <c r="A117" t="s">
        <v>381</v>
      </c>
      <c r="B117">
        <v>4007</v>
      </c>
      <c r="C117" t="s">
        <v>467</v>
      </c>
      <c r="D117" t="s">
        <v>554</v>
      </c>
      <c r="E117">
        <v>42516.933067129627</v>
      </c>
      <c r="F117">
        <v>42516.935659722221</v>
      </c>
      <c r="G117">
        <v>3</v>
      </c>
      <c r="H117" t="s">
        <v>554</v>
      </c>
      <c r="I117">
        <v>42516.935659722221</v>
      </c>
      <c r="J117">
        <v>0</v>
      </c>
      <c r="K117" t="str">
        <f t="shared" si="10"/>
        <v>4007/4008</v>
      </c>
      <c r="L117">
        <f t="shared" si="11"/>
        <v>0</v>
      </c>
      <c r="Q117" t="b">
        <f t="shared" si="12"/>
        <v>0</v>
      </c>
      <c r="R117" t="s">
        <v>563</v>
      </c>
      <c r="S117">
        <f t="shared" si="17"/>
        <v>4.6699999999999998E-2</v>
      </c>
      <c r="T117">
        <f t="shared" si="20"/>
        <v>4.6699999999999998E-2</v>
      </c>
      <c r="U117">
        <f t="shared" si="19"/>
        <v>0</v>
      </c>
      <c r="V117">
        <f>COUNTIFS(xings_lookup!$D$2:$D$19, IF(Q117, "&lt;=","&gt;=") &amp; S117, xings_lookup!$D$2:$D$19, IF(Q117,"&gt;=","&lt;=") &amp; T117)</f>
        <v>0</v>
      </c>
      <c r="W117">
        <f>COUNTA([11]XINGS!$A$2:$A$13)-V117</f>
        <v>12</v>
      </c>
      <c r="X117">
        <f t="shared" si="16"/>
        <v>0</v>
      </c>
    </row>
    <row r="118" spans="1:24" x14ac:dyDescent="0.25">
      <c r="A118" t="s">
        <v>382</v>
      </c>
      <c r="B118">
        <v>4039</v>
      </c>
      <c r="C118" t="s">
        <v>467</v>
      </c>
      <c r="D118" t="s">
        <v>1019</v>
      </c>
      <c r="E118">
        <v>42517.259479166663</v>
      </c>
      <c r="F118">
        <v>42517.260659722226</v>
      </c>
      <c r="G118">
        <v>1</v>
      </c>
      <c r="H118" t="s">
        <v>1020</v>
      </c>
      <c r="I118">
        <v>42517.291655092595</v>
      </c>
      <c r="J118">
        <v>0</v>
      </c>
      <c r="K118" t="str">
        <f t="shared" si="10"/>
        <v>4039/4040</v>
      </c>
      <c r="L118">
        <f t="shared" si="11"/>
        <v>3.0995370369055308E-2</v>
      </c>
      <c r="N118">
        <f>24*60*SUM($L118:$L118)</f>
        <v>44.633333331439644</v>
      </c>
      <c r="P118" t="s">
        <v>1021</v>
      </c>
      <c r="Q118" t="b">
        <f t="shared" si="12"/>
        <v>1</v>
      </c>
      <c r="R118" t="s">
        <v>567</v>
      </c>
      <c r="S118">
        <f t="shared" si="17"/>
        <v>23.297499999999999</v>
      </c>
      <c r="T118">
        <f t="shared" si="20"/>
        <v>4.9164000000000003</v>
      </c>
      <c r="U118">
        <f t="shared" si="19"/>
        <v>18.3811</v>
      </c>
      <c r="V118">
        <f>COUNTIFS(xings_lookup!$D$2:$D$19, IF(Q118, "&lt;=","&gt;=") &amp; S118, xings_lookup!$D$2:$D$19, IF(Q118,"&gt;=","&lt;=") &amp; T118)</f>
        <v>7</v>
      </c>
      <c r="W118">
        <f>COUNTA([11]XINGS!$A$2:$A$13)-V118</f>
        <v>5</v>
      </c>
      <c r="X118">
        <f t="shared" si="16"/>
        <v>0.58333333333333337</v>
      </c>
    </row>
    <row r="119" spans="1:24" x14ac:dyDescent="0.25">
      <c r="A119" t="s">
        <v>384</v>
      </c>
      <c r="B119">
        <v>4016</v>
      </c>
      <c r="C119" t="s">
        <v>467</v>
      </c>
      <c r="D119" t="s">
        <v>481</v>
      </c>
      <c r="E119">
        <v>42517.330949074072</v>
      </c>
      <c r="F119">
        <v>42517.333680555559</v>
      </c>
      <c r="G119">
        <v>3</v>
      </c>
      <c r="H119" t="s">
        <v>566</v>
      </c>
      <c r="I119">
        <v>42517.33997685185</v>
      </c>
      <c r="J119">
        <v>0</v>
      </c>
      <c r="K119" t="str">
        <f t="shared" si="10"/>
        <v>4015/4016</v>
      </c>
      <c r="L119">
        <f t="shared" si="11"/>
        <v>6.2962962911115028E-3</v>
      </c>
      <c r="Q119" t="b">
        <f t="shared" si="12"/>
        <v>0</v>
      </c>
      <c r="R119" t="s">
        <v>567</v>
      </c>
      <c r="S119">
        <f t="shared" si="17"/>
        <v>4.3700000000000003E-2</v>
      </c>
      <c r="T119">
        <f t="shared" si="20"/>
        <v>3.7212000000000001</v>
      </c>
      <c r="U119">
        <f t="shared" si="19"/>
        <v>3.6775000000000002</v>
      </c>
      <c r="V119">
        <f>COUNTIFS(xings_lookup!$D$2:$D$19, IF(Q119, "&lt;=","&gt;=") &amp; S119, xings_lookup!$D$2:$D$19, IF(Q119,"&gt;=","&lt;=") &amp; T119)</f>
        <v>3</v>
      </c>
      <c r="W119">
        <f>COUNTA([11]XINGS!$A$2:$A$13)-V119</f>
        <v>9</v>
      </c>
      <c r="X119">
        <f t="shared" si="16"/>
        <v>0.25</v>
      </c>
    </row>
    <row r="120" spans="1:24" x14ac:dyDescent="0.25">
      <c r="A120" t="s">
        <v>384</v>
      </c>
      <c r="B120">
        <v>4016</v>
      </c>
      <c r="C120" t="s">
        <v>467</v>
      </c>
      <c r="D120" t="s">
        <v>568</v>
      </c>
      <c r="E120">
        <v>42517.345185185186</v>
      </c>
      <c r="F120">
        <v>42517.345891203702</v>
      </c>
      <c r="G120">
        <v>1</v>
      </c>
      <c r="H120" t="s">
        <v>569</v>
      </c>
      <c r="I120">
        <v>42517.361805555556</v>
      </c>
      <c r="J120">
        <v>1</v>
      </c>
      <c r="K120" t="str">
        <f t="shared" si="10"/>
        <v>4015/4016</v>
      </c>
      <c r="L120">
        <f t="shared" si="11"/>
        <v>1.5914351854007691E-2</v>
      </c>
      <c r="N120">
        <f>24*60*SUM($L119:$L120)</f>
        <v>31.983333328971639</v>
      </c>
      <c r="P120" t="s">
        <v>385</v>
      </c>
      <c r="Q120" t="b">
        <f t="shared" si="12"/>
        <v>0</v>
      </c>
      <c r="R120" t="s">
        <v>567</v>
      </c>
      <c r="S120">
        <f t="shared" si="17"/>
        <v>6.4748000000000001</v>
      </c>
      <c r="T120">
        <v>23.330300000000001</v>
      </c>
      <c r="U120">
        <f t="shared" si="19"/>
        <v>16.855499999999999</v>
      </c>
      <c r="V120">
        <f>COUNTIFS(xings_lookup!$D$2:$D$19, IF(Q120, "&lt;=","&gt;=") &amp; S120, xings_lookup!$D$2:$D$19, IF(Q120,"&gt;=","&lt;=") &amp; T120)</f>
        <v>3</v>
      </c>
      <c r="W120">
        <f>COUNTA([11]XINGS!$A$2:$A$13)-V120</f>
        <v>9</v>
      </c>
      <c r="X120">
        <f t="shared" si="16"/>
        <v>0.25</v>
      </c>
    </row>
    <row r="121" spans="1:24" x14ac:dyDescent="0.25">
      <c r="A121" t="s">
        <v>386</v>
      </c>
      <c r="B121">
        <v>4018</v>
      </c>
      <c r="C121" t="s">
        <v>467</v>
      </c>
      <c r="D121" t="s">
        <v>570</v>
      </c>
      <c r="E121">
        <v>42517.453113425923</v>
      </c>
      <c r="F121">
        <v>42517.453877314816</v>
      </c>
      <c r="G121">
        <v>1</v>
      </c>
      <c r="H121" t="s">
        <v>571</v>
      </c>
      <c r="I121">
        <v>42517.472361111111</v>
      </c>
      <c r="J121">
        <v>0</v>
      </c>
      <c r="K121" t="str">
        <f t="shared" si="10"/>
        <v>4017/4018</v>
      </c>
      <c r="L121">
        <f t="shared" si="11"/>
        <v>1.8483796295186039E-2</v>
      </c>
      <c r="N121">
        <f>24*60*SUM($L121:$L121)</f>
        <v>26.616666665067896</v>
      </c>
      <c r="P121" t="s">
        <v>387</v>
      </c>
      <c r="Q121" t="b">
        <f t="shared" si="12"/>
        <v>0</v>
      </c>
      <c r="R121" t="s">
        <v>567</v>
      </c>
      <c r="S121">
        <f t="shared" si="17"/>
        <v>8.6376000000000008</v>
      </c>
      <c r="T121">
        <f t="shared" ref="T121:T131" si="21">RIGHT(H121,LEN(H121)-4)/10000</f>
        <v>23.329899999999999</v>
      </c>
      <c r="U121">
        <f t="shared" si="19"/>
        <v>14.692299999999998</v>
      </c>
      <c r="V121">
        <f>COUNTIFS(xings_lookup!$D$2:$D$19, IF(Q121, "&lt;=","&gt;=") &amp; S121, xings_lookup!$D$2:$D$19, IF(Q121,"&gt;=","&lt;=") &amp; T121)</f>
        <v>2</v>
      </c>
      <c r="W121">
        <f>COUNTA([11]XINGS!$A$2:$A$13)-V121</f>
        <v>10</v>
      </c>
      <c r="X121">
        <f t="shared" si="16"/>
        <v>0.16666666666666666</v>
      </c>
    </row>
    <row r="122" spans="1:24" x14ac:dyDescent="0.25">
      <c r="A122" t="s">
        <v>388</v>
      </c>
      <c r="B122">
        <v>4017</v>
      </c>
      <c r="C122" t="s">
        <v>467</v>
      </c>
      <c r="D122" t="s">
        <v>1022</v>
      </c>
      <c r="E122">
        <v>42517.621030092596</v>
      </c>
      <c r="F122">
        <v>42517.622175925928</v>
      </c>
      <c r="G122">
        <v>1</v>
      </c>
      <c r="H122" t="s">
        <v>1023</v>
      </c>
      <c r="I122">
        <v>42517.650312500002</v>
      </c>
      <c r="J122">
        <v>0</v>
      </c>
      <c r="K122" t="str">
        <f t="shared" si="10"/>
        <v>4017/4018</v>
      </c>
      <c r="L122">
        <f t="shared" si="11"/>
        <v>2.8136574073869269E-2</v>
      </c>
      <c r="Q122" t="b">
        <f t="shared" si="12"/>
        <v>1</v>
      </c>
      <c r="R122" t="s">
        <v>567</v>
      </c>
      <c r="S122">
        <f t="shared" si="17"/>
        <v>23.298400000000001</v>
      </c>
      <c r="T122">
        <f t="shared" si="21"/>
        <v>3.1998000000000002</v>
      </c>
      <c r="U122">
        <f t="shared" si="19"/>
        <v>20.098600000000001</v>
      </c>
      <c r="V122">
        <f>COUNTIFS(xings_lookup!$D$2:$D$19, IF(Q122, "&lt;=","&gt;=") &amp; S122, xings_lookup!$D$2:$D$19, IF(Q122,"&gt;=","&lt;=") &amp; T122)</f>
        <v>10</v>
      </c>
      <c r="W122">
        <f>COUNTA([11]XINGS!$A$2:$A$13)-V122</f>
        <v>2</v>
      </c>
      <c r="X122">
        <f t="shared" si="16"/>
        <v>0.83333333333333337</v>
      </c>
    </row>
    <row r="123" spans="1:24" x14ac:dyDescent="0.25">
      <c r="A123" t="s">
        <v>390</v>
      </c>
      <c r="B123">
        <v>4031</v>
      </c>
      <c r="C123" t="s">
        <v>467</v>
      </c>
      <c r="D123" t="s">
        <v>572</v>
      </c>
      <c r="E123">
        <v>42517.634467592594</v>
      </c>
      <c r="F123">
        <v>42517.635208333333</v>
      </c>
      <c r="G123">
        <v>1</v>
      </c>
      <c r="H123" t="s">
        <v>573</v>
      </c>
      <c r="I123">
        <v>42517.637604166666</v>
      </c>
      <c r="J123">
        <v>1</v>
      </c>
      <c r="K123" t="str">
        <f t="shared" si="10"/>
        <v>4031/4032</v>
      </c>
      <c r="L123">
        <f t="shared" si="11"/>
        <v>2.3958333331393078E-3</v>
      </c>
      <c r="Q123" t="b">
        <f t="shared" si="12"/>
        <v>0</v>
      </c>
      <c r="R123" t="s">
        <v>567</v>
      </c>
      <c r="S123">
        <f t="shared" si="17"/>
        <v>4.7800000000000002E-2</v>
      </c>
      <c r="T123">
        <f t="shared" si="21"/>
        <v>0.14480000000000001</v>
      </c>
      <c r="U123">
        <f t="shared" si="19"/>
        <v>9.7000000000000003E-2</v>
      </c>
      <c r="V123">
        <f>COUNTIFS(xings_lookup!$D$2:$D$19, IF(Q123, "&lt;=","&gt;=") &amp; S123, xings_lookup!$D$2:$D$19, IF(Q123,"&gt;=","&lt;=") &amp; T123)</f>
        <v>0</v>
      </c>
      <c r="W123">
        <f>COUNTA([11]XINGS!$A$2:$A$13)-V123</f>
        <v>12</v>
      </c>
      <c r="X123">
        <f t="shared" si="16"/>
        <v>0</v>
      </c>
    </row>
    <row r="124" spans="1:24" x14ac:dyDescent="0.25">
      <c r="A124" t="s">
        <v>390</v>
      </c>
      <c r="B124">
        <v>4031</v>
      </c>
      <c r="C124" t="s">
        <v>467</v>
      </c>
      <c r="D124" t="s">
        <v>574</v>
      </c>
      <c r="E124">
        <v>42517.640983796293</v>
      </c>
      <c r="F124">
        <v>42517.641805555555</v>
      </c>
      <c r="G124">
        <v>1</v>
      </c>
      <c r="H124" t="s">
        <v>575</v>
      </c>
      <c r="I124">
        <v>42517.664224537039</v>
      </c>
      <c r="J124">
        <v>2</v>
      </c>
      <c r="K124" t="str">
        <f t="shared" si="10"/>
        <v>4031/4032</v>
      </c>
      <c r="L124">
        <f t="shared" si="11"/>
        <v>2.2418981483497191E-2</v>
      </c>
      <c r="N124">
        <f>24*60*SUM($L123:$L124)</f>
        <v>35.733333335956559</v>
      </c>
      <c r="P124" t="s">
        <v>391</v>
      </c>
      <c r="Q124" t="b">
        <f t="shared" si="12"/>
        <v>0</v>
      </c>
      <c r="R124" t="s">
        <v>567</v>
      </c>
      <c r="S124">
        <f t="shared" si="17"/>
        <v>1.9801</v>
      </c>
      <c r="T124">
        <f t="shared" si="21"/>
        <v>23.333200000000001</v>
      </c>
      <c r="U124">
        <f t="shared" si="19"/>
        <v>21.353100000000001</v>
      </c>
      <c r="V124">
        <f>COUNTIFS(xings_lookup!$D$2:$D$19, IF(Q124, "&lt;=","&gt;=") &amp; S124, xings_lookup!$D$2:$D$19, IF(Q124,"&gt;=","&lt;=") &amp; T124)</f>
        <v>12</v>
      </c>
      <c r="W124">
        <f>COUNTA([11]XINGS!$A$2:$A$13)-V124</f>
        <v>0</v>
      </c>
      <c r="X124">
        <f t="shared" si="16"/>
        <v>1</v>
      </c>
    </row>
    <row r="125" spans="1:24" x14ac:dyDescent="0.25">
      <c r="A125" t="s">
        <v>388</v>
      </c>
      <c r="B125">
        <v>4017</v>
      </c>
      <c r="C125" t="s">
        <v>467</v>
      </c>
      <c r="D125" t="s">
        <v>1024</v>
      </c>
      <c r="E125">
        <v>42517.654722222222</v>
      </c>
      <c r="F125">
        <v>42517.65552083333</v>
      </c>
      <c r="G125">
        <v>1</v>
      </c>
      <c r="H125" t="s">
        <v>1025</v>
      </c>
      <c r="I125">
        <v>42517.660671296297</v>
      </c>
      <c r="J125">
        <v>3</v>
      </c>
      <c r="K125" t="str">
        <f t="shared" si="10"/>
        <v>4017/4018</v>
      </c>
      <c r="L125">
        <f t="shared" si="11"/>
        <v>5.1504629664123058E-3</v>
      </c>
      <c r="N125">
        <f>24*60*SUM($L125:$L125)</f>
        <v>7.4166666716337204</v>
      </c>
      <c r="P125" t="s">
        <v>389</v>
      </c>
      <c r="Q125" t="b">
        <f t="shared" si="12"/>
        <v>1</v>
      </c>
      <c r="R125" t="s">
        <v>567</v>
      </c>
      <c r="S125">
        <f t="shared" si="17"/>
        <v>1.8762000000000001</v>
      </c>
      <c r="T125">
        <f t="shared" si="21"/>
        <v>0.02</v>
      </c>
      <c r="U125">
        <f t="shared" si="19"/>
        <v>1.8562000000000001</v>
      </c>
      <c r="V125">
        <f>COUNTIFS(xings_lookup!$D$2:$D$19, IF(Q125, "&lt;=","&gt;=") &amp; S125, xings_lookup!$D$2:$D$19, IF(Q125,"&gt;=","&lt;=") &amp; T125)</f>
        <v>0</v>
      </c>
      <c r="W125">
        <f>COUNTA([11]XINGS!$A$2:$A$13)-V125</f>
        <v>12</v>
      </c>
      <c r="X125">
        <f t="shared" si="16"/>
        <v>0</v>
      </c>
    </row>
    <row r="126" spans="1:24" x14ac:dyDescent="0.25">
      <c r="A126" t="s">
        <v>392</v>
      </c>
      <c r="B126">
        <v>4017</v>
      </c>
      <c r="C126" t="s">
        <v>467</v>
      </c>
      <c r="D126" t="s">
        <v>970</v>
      </c>
      <c r="E126">
        <v>42517.696469907409</v>
      </c>
      <c r="F126">
        <v>42517.697314814817</v>
      </c>
      <c r="G126">
        <v>1</v>
      </c>
      <c r="H126" t="s">
        <v>1026</v>
      </c>
      <c r="I126">
        <v>42517.699861111112</v>
      </c>
      <c r="J126">
        <v>0</v>
      </c>
      <c r="K126" t="str">
        <f t="shared" si="10"/>
        <v>4017/4018</v>
      </c>
      <c r="L126">
        <f t="shared" si="11"/>
        <v>2.5462962948950008E-3</v>
      </c>
      <c r="Q126" t="b">
        <f t="shared" si="12"/>
        <v>1</v>
      </c>
      <c r="R126" t="s">
        <v>567</v>
      </c>
      <c r="S126">
        <f t="shared" si="17"/>
        <v>23.299600000000002</v>
      </c>
      <c r="T126">
        <f t="shared" si="21"/>
        <v>22.823899999999998</v>
      </c>
      <c r="U126">
        <f t="shared" si="19"/>
        <v>0.47570000000000334</v>
      </c>
      <c r="V126">
        <f>COUNTIFS(xings_lookup!$D$2:$D$19, IF(Q126, "&lt;=","&gt;=") &amp; S126, xings_lookup!$D$2:$D$19, IF(Q126,"&gt;=","&lt;=") &amp; T126)</f>
        <v>0</v>
      </c>
      <c r="W126">
        <f>COUNTA([11]XINGS!$A$2:$A$13)-V126</f>
        <v>12</v>
      </c>
      <c r="X126">
        <f t="shared" si="16"/>
        <v>0</v>
      </c>
    </row>
    <row r="127" spans="1:24" x14ac:dyDescent="0.25">
      <c r="A127" t="s">
        <v>394</v>
      </c>
      <c r="B127">
        <v>4031</v>
      </c>
      <c r="C127" t="s">
        <v>467</v>
      </c>
      <c r="D127" t="s">
        <v>549</v>
      </c>
      <c r="E127">
        <v>42517.704884259256</v>
      </c>
      <c r="F127">
        <v>42517.70584490741</v>
      </c>
      <c r="G127">
        <v>1</v>
      </c>
      <c r="H127" t="s">
        <v>576</v>
      </c>
      <c r="I127">
        <v>42517.716469907406</v>
      </c>
      <c r="J127">
        <v>0</v>
      </c>
      <c r="K127" t="str">
        <f t="shared" si="10"/>
        <v>4031/4032</v>
      </c>
      <c r="L127">
        <f t="shared" si="11"/>
        <v>1.0624999995343387E-2</v>
      </c>
      <c r="Q127" t="b">
        <f t="shared" si="12"/>
        <v>0</v>
      </c>
      <c r="R127" t="s">
        <v>567</v>
      </c>
      <c r="S127">
        <f t="shared" si="17"/>
        <v>4.53E-2</v>
      </c>
      <c r="T127">
        <f t="shared" si="21"/>
        <v>5.2363999999999997</v>
      </c>
      <c r="U127">
        <f t="shared" si="19"/>
        <v>5.1910999999999996</v>
      </c>
      <c r="V127">
        <f>COUNTIFS(xings_lookup!$D$2:$D$19, IF(Q127, "&lt;=","&gt;=") &amp; S127, xings_lookup!$D$2:$D$19, IF(Q127,"&gt;=","&lt;=") &amp; T127)</f>
        <v>5</v>
      </c>
      <c r="W127">
        <f>COUNTA([11]XINGS!$A$2:$A$13)-V127</f>
        <v>7</v>
      </c>
      <c r="X127">
        <f t="shared" si="16"/>
        <v>0.41666666666666669</v>
      </c>
    </row>
    <row r="128" spans="1:24" x14ac:dyDescent="0.25">
      <c r="A128" t="s">
        <v>392</v>
      </c>
      <c r="B128">
        <v>4017</v>
      </c>
      <c r="C128" t="s">
        <v>467</v>
      </c>
      <c r="D128" t="s">
        <v>1014</v>
      </c>
      <c r="E128">
        <v>42517.706053240741</v>
      </c>
      <c r="F128">
        <v>42517.706712962965</v>
      </c>
      <c r="G128">
        <v>0</v>
      </c>
      <c r="H128" t="s">
        <v>1027</v>
      </c>
      <c r="I128">
        <v>42517.728900462964</v>
      </c>
      <c r="J128">
        <v>0</v>
      </c>
      <c r="K128" t="str">
        <f t="shared" si="10"/>
        <v>4017/4018</v>
      </c>
      <c r="L128">
        <f t="shared" si="11"/>
        <v>2.2187499998835847E-2</v>
      </c>
      <c r="N128">
        <f>24*60*SUM($L127:$L128)</f>
        <v>47.249999991618097</v>
      </c>
      <c r="P128" t="s">
        <v>1028</v>
      </c>
      <c r="Q128" t="b">
        <f t="shared" si="12"/>
        <v>1</v>
      </c>
      <c r="R128" t="s">
        <v>567</v>
      </c>
      <c r="S128">
        <f t="shared" si="17"/>
        <v>15.399699999999999</v>
      </c>
      <c r="T128">
        <f t="shared" si="21"/>
        <v>1.6500000000000001E-2</v>
      </c>
      <c r="U128">
        <f t="shared" si="19"/>
        <v>15.383199999999999</v>
      </c>
      <c r="V128">
        <f>COUNTIFS(xings_lookup!$D$2:$D$19, IF(Q128, "&lt;=","&gt;=") &amp; S128, xings_lookup!$D$2:$D$19, IF(Q128,"&gt;=","&lt;=") &amp; T128)</f>
        <v>12</v>
      </c>
      <c r="W128">
        <f>COUNTA([11]XINGS!$A$2:$A$13)-V128</f>
        <v>0</v>
      </c>
      <c r="X128">
        <f t="shared" si="16"/>
        <v>1</v>
      </c>
    </row>
    <row r="129" spans="1:24" x14ac:dyDescent="0.25">
      <c r="A129" t="s">
        <v>394</v>
      </c>
      <c r="B129">
        <v>4031</v>
      </c>
      <c r="C129" t="s">
        <v>467</v>
      </c>
      <c r="D129" t="s">
        <v>577</v>
      </c>
      <c r="E129">
        <v>42517.718275462961</v>
      </c>
      <c r="F129">
        <v>42517.719189814816</v>
      </c>
      <c r="G129">
        <v>1</v>
      </c>
      <c r="H129" t="s">
        <v>578</v>
      </c>
      <c r="I129">
        <v>42517.719756944447</v>
      </c>
      <c r="J129">
        <v>0</v>
      </c>
      <c r="K129" t="str">
        <f t="shared" si="10"/>
        <v>4031/4032</v>
      </c>
      <c r="L129">
        <f t="shared" si="11"/>
        <v>5.671296312357299E-4</v>
      </c>
      <c r="N129">
        <f>24*60*SUM($L128:$L129)</f>
        <v>32.76666666730307</v>
      </c>
      <c r="P129" t="s">
        <v>579</v>
      </c>
      <c r="Q129" t="b">
        <f t="shared" si="12"/>
        <v>0</v>
      </c>
      <c r="R129" t="s">
        <v>567</v>
      </c>
      <c r="S129">
        <f t="shared" si="17"/>
        <v>6.6089000000000002</v>
      </c>
      <c r="T129">
        <f t="shared" si="21"/>
        <v>6.7356999999999996</v>
      </c>
      <c r="U129">
        <f t="shared" si="19"/>
        <v>0.12679999999999936</v>
      </c>
      <c r="V129">
        <f>COUNTIFS(xings_lookup!$D$2:$D$19, IF(Q129, "&lt;=","&gt;=") &amp; S129, xings_lookup!$D$2:$D$19, IF(Q129,"&gt;=","&lt;=") &amp; T129)</f>
        <v>0</v>
      </c>
      <c r="W129">
        <f>COUNTA([11]XINGS!$A$2:$A$13)-V129</f>
        <v>12</v>
      </c>
      <c r="X129">
        <f t="shared" si="16"/>
        <v>0</v>
      </c>
    </row>
    <row r="130" spans="1:24" x14ac:dyDescent="0.25">
      <c r="A130" t="s">
        <v>395</v>
      </c>
      <c r="B130">
        <v>4044</v>
      </c>
      <c r="C130" t="s">
        <v>467</v>
      </c>
      <c r="D130" t="s">
        <v>546</v>
      </c>
      <c r="E130">
        <v>42517.956261574072</v>
      </c>
      <c r="F130">
        <v>42517.957372685189</v>
      </c>
      <c r="G130">
        <v>1</v>
      </c>
      <c r="H130" t="s">
        <v>580</v>
      </c>
      <c r="I130">
        <v>42517.982060185182</v>
      </c>
      <c r="J130">
        <v>1</v>
      </c>
      <c r="K130" t="str">
        <f t="shared" ref="K130:K193" si="22">IF(ISEVEN(B130),(B130-1)&amp;"/"&amp;B130,B130&amp;"/"&amp;(B130+1))</f>
        <v>4043/4044</v>
      </c>
      <c r="L130">
        <f t="shared" ref="L130:L193" si="23">I130-F130</f>
        <v>2.4687499993888196E-2</v>
      </c>
      <c r="N130">
        <f>24*60*SUM($L130:$L130)</f>
        <v>35.549999991199002</v>
      </c>
      <c r="P130" t="s">
        <v>396</v>
      </c>
      <c r="Q130" t="b">
        <f t="shared" ref="Q130:Q193" si="24">ISEVEN(LEFT(A130,3))</f>
        <v>0</v>
      </c>
      <c r="R130" t="s">
        <v>567</v>
      </c>
      <c r="S130">
        <f t="shared" ref="S130:S144" si="25">RIGHT(D130,LEN(D130)-4)/10000</f>
        <v>4.4699999999999997E-2</v>
      </c>
      <c r="T130">
        <f t="shared" si="21"/>
        <v>22.370699999999999</v>
      </c>
      <c r="U130">
        <f t="shared" ref="U130:U161" si="26">ABS(T130-S130)</f>
        <v>22.326000000000001</v>
      </c>
      <c r="V130">
        <f>COUNTIFS(xings_lookup!$D$2:$D$19, IF(Q130, "&lt;=","&gt;=") &amp; S130, xings_lookup!$D$2:$D$19, IF(Q130,"&gt;=","&lt;=") &amp; T130)</f>
        <v>12</v>
      </c>
      <c r="W130">
        <f>COUNTA([11]XINGS!$A$2:$A$13)-V130</f>
        <v>0</v>
      </c>
      <c r="X130">
        <f t="shared" si="16"/>
        <v>1</v>
      </c>
    </row>
    <row r="131" spans="1:24" x14ac:dyDescent="0.25">
      <c r="A131" t="s">
        <v>397</v>
      </c>
      <c r="B131">
        <v>4018</v>
      </c>
      <c r="C131" t="s">
        <v>467</v>
      </c>
      <c r="D131" t="s">
        <v>480</v>
      </c>
      <c r="E131">
        <v>42518.204733796294</v>
      </c>
      <c r="F131">
        <v>42518.206666666665</v>
      </c>
      <c r="G131">
        <v>2</v>
      </c>
      <c r="H131" t="s">
        <v>581</v>
      </c>
      <c r="I131">
        <v>42518.206817129627</v>
      </c>
      <c r="J131">
        <v>0</v>
      </c>
      <c r="K131" t="str">
        <f t="shared" si="22"/>
        <v>4017/4018</v>
      </c>
      <c r="L131">
        <f t="shared" si="23"/>
        <v>1.5046296175569296E-4</v>
      </c>
      <c r="N131">
        <f>24*60*SUM($L131:$L131)</f>
        <v>0.21666666492819786</v>
      </c>
      <c r="P131" t="s">
        <v>398</v>
      </c>
      <c r="Q131" t="b">
        <f t="shared" si="24"/>
        <v>0</v>
      </c>
      <c r="R131" t="s">
        <v>582</v>
      </c>
      <c r="S131">
        <f t="shared" si="25"/>
        <v>23.3323</v>
      </c>
      <c r="T131">
        <f t="shared" si="21"/>
        <v>23.331199999999999</v>
      </c>
      <c r="U131">
        <f t="shared" si="26"/>
        <v>1.1000000000009891E-3</v>
      </c>
      <c r="V131">
        <f>COUNTIFS(xings_lookup!$D$2:$D$19, IF(Q131, "&lt;=","&gt;=") &amp; S131, xings_lookup!$D$2:$D$19, IF(Q131,"&gt;=","&lt;=") &amp; T131)</f>
        <v>0</v>
      </c>
      <c r="W131">
        <f>COUNTA([11]XINGS!$A$2:$A$13)-V131</f>
        <v>12</v>
      </c>
      <c r="X131">
        <f t="shared" ref="X131:X194" si="27">V131/SUM(V131:W131)</f>
        <v>0</v>
      </c>
    </row>
    <row r="132" spans="1:24" x14ac:dyDescent="0.25">
      <c r="A132" t="s">
        <v>399</v>
      </c>
      <c r="B132">
        <v>4029</v>
      </c>
      <c r="C132" t="s">
        <v>467</v>
      </c>
      <c r="D132" t="s">
        <v>477</v>
      </c>
      <c r="E132">
        <v>42518.329247685186</v>
      </c>
      <c r="F132">
        <v>42518.330381944441</v>
      </c>
      <c r="G132">
        <v>1</v>
      </c>
      <c r="H132" t="s">
        <v>583</v>
      </c>
      <c r="I132">
        <v>42518.333912037036</v>
      </c>
      <c r="J132">
        <v>0</v>
      </c>
      <c r="K132" t="str">
        <f t="shared" si="22"/>
        <v>4029/4030</v>
      </c>
      <c r="L132">
        <f t="shared" si="23"/>
        <v>3.5300925956107676E-3</v>
      </c>
      <c r="Q132" t="b">
        <f t="shared" si="24"/>
        <v>0</v>
      </c>
      <c r="R132" t="s">
        <v>582</v>
      </c>
      <c r="S132">
        <f t="shared" si="25"/>
        <v>4.6399999999999997E-2</v>
      </c>
      <c r="T132">
        <v>8.9399999999999993E-2</v>
      </c>
      <c r="U132">
        <f t="shared" si="26"/>
        <v>4.2999999999999997E-2</v>
      </c>
      <c r="V132">
        <f>COUNTIFS(xings_lookup!$D$2:$D$19, IF(Q132, "&lt;=","&gt;=") &amp; S132, xings_lookup!$D$2:$D$19, IF(Q132,"&gt;=","&lt;=") &amp; T132)</f>
        <v>0</v>
      </c>
      <c r="W132">
        <f>COUNTA([11]XINGS!$A$2:$A$13)-V132</f>
        <v>12</v>
      </c>
      <c r="X132">
        <f t="shared" si="27"/>
        <v>0</v>
      </c>
    </row>
    <row r="133" spans="1:24" x14ac:dyDescent="0.25">
      <c r="A133" t="s">
        <v>399</v>
      </c>
      <c r="B133">
        <v>4029</v>
      </c>
      <c r="C133" t="s">
        <v>467</v>
      </c>
      <c r="D133" t="s">
        <v>584</v>
      </c>
      <c r="E133">
        <v>42518.337569444448</v>
      </c>
      <c r="F133">
        <v>42518.338506944441</v>
      </c>
      <c r="G133">
        <v>1</v>
      </c>
      <c r="H133" t="s">
        <v>585</v>
      </c>
      <c r="I133">
        <v>42518.360277777778</v>
      </c>
      <c r="J133">
        <v>0</v>
      </c>
      <c r="K133" t="str">
        <f t="shared" si="22"/>
        <v>4029/4030</v>
      </c>
      <c r="L133">
        <f t="shared" si="23"/>
        <v>2.1770833336631767E-2</v>
      </c>
      <c r="N133">
        <f>24*60*SUM($L132:$L133)</f>
        <v>36.43333334242925</v>
      </c>
      <c r="P133" t="s">
        <v>400</v>
      </c>
      <c r="Q133" t="b">
        <f t="shared" si="24"/>
        <v>0</v>
      </c>
      <c r="R133" t="s">
        <v>582</v>
      </c>
      <c r="S133">
        <f t="shared" si="25"/>
        <v>1.9144000000000001</v>
      </c>
      <c r="T133">
        <f t="shared" ref="T133:T138" si="28">RIGHT(H133,LEN(H133)-4)/10000</f>
        <v>23.327999999999999</v>
      </c>
      <c r="U133">
        <f t="shared" si="26"/>
        <v>21.413599999999999</v>
      </c>
      <c r="V133">
        <f>COUNTIFS(xings_lookup!$D$2:$D$19, IF(Q133, "&lt;=","&gt;=") &amp; S133, xings_lookup!$D$2:$D$19, IF(Q133,"&gt;=","&lt;=") &amp; T133)</f>
        <v>12</v>
      </c>
      <c r="W133">
        <f>COUNTA([11]XINGS!$A$2:$A$13)-V133</f>
        <v>0</v>
      </c>
      <c r="X133">
        <f t="shared" si="27"/>
        <v>1</v>
      </c>
    </row>
    <row r="134" spans="1:24" x14ac:dyDescent="0.25">
      <c r="A134" t="s">
        <v>401</v>
      </c>
      <c r="B134">
        <v>4011</v>
      </c>
      <c r="C134" t="s">
        <v>467</v>
      </c>
      <c r="D134" t="s">
        <v>554</v>
      </c>
      <c r="E134">
        <v>42518.506539351853</v>
      </c>
      <c r="F134">
        <v>42518.508148148147</v>
      </c>
      <c r="G134">
        <v>2</v>
      </c>
      <c r="H134" t="s">
        <v>586</v>
      </c>
      <c r="I134">
        <v>42518.529849537037</v>
      </c>
      <c r="J134">
        <v>0</v>
      </c>
      <c r="K134" t="str">
        <f t="shared" si="22"/>
        <v>4011/4012</v>
      </c>
      <c r="L134">
        <f t="shared" si="23"/>
        <v>2.1701388890505768E-2</v>
      </c>
      <c r="N134">
        <f>24*60*SUM($L134:$L134)</f>
        <v>31.250000002328306</v>
      </c>
      <c r="P134" t="s">
        <v>402</v>
      </c>
      <c r="Q134" t="b">
        <f t="shared" si="24"/>
        <v>0</v>
      </c>
      <c r="R134" t="s">
        <v>582</v>
      </c>
      <c r="S134">
        <f t="shared" si="25"/>
        <v>4.6699999999999998E-2</v>
      </c>
      <c r="T134">
        <f t="shared" si="28"/>
        <v>16.7226</v>
      </c>
      <c r="U134">
        <f t="shared" si="26"/>
        <v>16.675899999999999</v>
      </c>
      <c r="V134">
        <f>COUNTIFS(xings_lookup!$D$2:$D$19, IF(Q134, "&lt;=","&gt;=") &amp; S134, xings_lookup!$D$2:$D$19, IF(Q134,"&gt;=","&lt;=") &amp; T134)</f>
        <v>12</v>
      </c>
      <c r="W134">
        <f>COUNTA([11]XINGS!$A$2:$A$13)-V134</f>
        <v>0</v>
      </c>
      <c r="X134">
        <f t="shared" si="27"/>
        <v>1</v>
      </c>
    </row>
    <row r="135" spans="1:24" x14ac:dyDescent="0.25">
      <c r="A135" t="s">
        <v>403</v>
      </c>
      <c r="B135">
        <v>4011</v>
      </c>
      <c r="C135" t="s">
        <v>467</v>
      </c>
      <c r="D135" t="s">
        <v>494</v>
      </c>
      <c r="E135">
        <v>42518.583668981482</v>
      </c>
      <c r="F135">
        <v>42518.584953703707</v>
      </c>
      <c r="G135">
        <v>1</v>
      </c>
      <c r="H135" t="s">
        <v>587</v>
      </c>
      <c r="I135">
        <v>42518.598032407404</v>
      </c>
      <c r="J135">
        <v>0</v>
      </c>
      <c r="K135" t="str">
        <f t="shared" si="22"/>
        <v>4011/4012</v>
      </c>
      <c r="L135">
        <f t="shared" si="23"/>
        <v>1.3078703697829042E-2</v>
      </c>
      <c r="N135">
        <f>24*60*SUM($L135:$L136)</f>
        <v>44.316666653612629</v>
      </c>
      <c r="P135" t="s">
        <v>404</v>
      </c>
      <c r="Q135" t="b">
        <f t="shared" si="24"/>
        <v>0</v>
      </c>
      <c r="R135" t="s">
        <v>582</v>
      </c>
      <c r="S135">
        <f t="shared" si="25"/>
        <v>4.6600000000000003E-2</v>
      </c>
      <c r="T135">
        <f t="shared" si="28"/>
        <v>7.7313999999999998</v>
      </c>
      <c r="U135">
        <f t="shared" si="26"/>
        <v>7.6848000000000001</v>
      </c>
      <c r="V135">
        <f>COUNTIFS(xings_lookup!$D$2:$D$19, IF(Q135, "&lt;=","&gt;=") &amp; S135, xings_lookup!$D$2:$D$19, IF(Q135,"&gt;=","&lt;=") &amp; T135)</f>
        <v>9</v>
      </c>
      <c r="W135">
        <f>COUNTA([11]XINGS!$A$2:$A$13)-V135</f>
        <v>3</v>
      </c>
      <c r="X135">
        <f t="shared" si="27"/>
        <v>0.75</v>
      </c>
    </row>
    <row r="136" spans="1:24" x14ac:dyDescent="0.25">
      <c r="A136" t="s">
        <v>406</v>
      </c>
      <c r="B136">
        <v>4027</v>
      </c>
      <c r="C136" t="s">
        <v>467</v>
      </c>
      <c r="D136" t="s">
        <v>590</v>
      </c>
      <c r="E136">
        <v>42518.592685185184</v>
      </c>
      <c r="F136">
        <v>42518.594097222223</v>
      </c>
      <c r="G136">
        <v>2</v>
      </c>
      <c r="H136" t="s">
        <v>591</v>
      </c>
      <c r="I136">
        <v>42518.611793981479</v>
      </c>
      <c r="J136">
        <v>0</v>
      </c>
      <c r="K136" t="str">
        <f t="shared" si="22"/>
        <v>4027/4028</v>
      </c>
      <c r="L136">
        <f t="shared" si="23"/>
        <v>1.7696759256068617E-2</v>
      </c>
      <c r="N136">
        <f>24*60*SUM($L136:$L136)</f>
        <v>25.483333328738809</v>
      </c>
      <c r="P136" t="s">
        <v>407</v>
      </c>
      <c r="Q136" t="b">
        <f t="shared" si="24"/>
        <v>0</v>
      </c>
      <c r="R136" t="s">
        <v>582</v>
      </c>
      <c r="S136">
        <f t="shared" si="25"/>
        <v>4.4400000000000002E-2</v>
      </c>
      <c r="T136">
        <f t="shared" si="28"/>
        <v>8.6373999999999995</v>
      </c>
      <c r="U136">
        <f t="shared" si="26"/>
        <v>8.593</v>
      </c>
      <c r="V136">
        <f>COUNTIFS(xings_lookup!$D$2:$D$19, IF(Q136, "&lt;=","&gt;=") &amp; S136, xings_lookup!$D$2:$D$19, IF(Q136,"&gt;=","&lt;=") &amp; T136)</f>
        <v>10</v>
      </c>
      <c r="W136">
        <f>COUNTA([11]XINGS!$A$2:$A$13)-V136</f>
        <v>2</v>
      </c>
      <c r="X136">
        <f t="shared" si="27"/>
        <v>0.83333333333333337</v>
      </c>
    </row>
    <row r="137" spans="1:24" x14ac:dyDescent="0.25">
      <c r="A137" t="s">
        <v>403</v>
      </c>
      <c r="B137">
        <v>4011</v>
      </c>
      <c r="C137" t="s">
        <v>467</v>
      </c>
      <c r="D137" t="s">
        <v>588</v>
      </c>
      <c r="E137">
        <v>42518.604212962964</v>
      </c>
      <c r="F137">
        <v>42518.604710648149</v>
      </c>
      <c r="G137">
        <v>0</v>
      </c>
      <c r="H137" t="s">
        <v>589</v>
      </c>
      <c r="I137">
        <v>42518.614872685182</v>
      </c>
      <c r="J137">
        <v>0</v>
      </c>
      <c r="K137" t="str">
        <f t="shared" si="22"/>
        <v>4011/4012</v>
      </c>
      <c r="L137">
        <f t="shared" si="23"/>
        <v>1.0162037033296656E-2</v>
      </c>
      <c r="Q137" t="b">
        <f t="shared" si="24"/>
        <v>0</v>
      </c>
      <c r="R137" t="s">
        <v>582</v>
      </c>
      <c r="S137">
        <f t="shared" si="25"/>
        <v>12.8269</v>
      </c>
      <c r="T137">
        <f t="shared" si="28"/>
        <v>23.328900000000001</v>
      </c>
      <c r="U137">
        <f t="shared" si="26"/>
        <v>10.502000000000001</v>
      </c>
      <c r="V137">
        <f>COUNTIFS(xings_lookup!$D$2:$D$19, IF(Q137, "&lt;=","&gt;=") &amp; S137, xings_lookup!$D$2:$D$19, IF(Q137,"&gt;=","&lt;=") &amp; T137)</f>
        <v>0</v>
      </c>
      <c r="W137">
        <f>COUNTA([11]XINGS!$A$2:$A$13)-V137</f>
        <v>12</v>
      </c>
      <c r="X137">
        <f t="shared" si="27"/>
        <v>0</v>
      </c>
    </row>
    <row r="138" spans="1:24" x14ac:dyDescent="0.25">
      <c r="A138" t="s">
        <v>405</v>
      </c>
      <c r="B138">
        <v>4012</v>
      </c>
      <c r="C138" t="s">
        <v>467</v>
      </c>
      <c r="D138" t="s">
        <v>990</v>
      </c>
      <c r="E138">
        <v>42518.619976851849</v>
      </c>
      <c r="F138">
        <v>42518.62096064815</v>
      </c>
      <c r="G138">
        <v>1</v>
      </c>
      <c r="H138" t="s">
        <v>1029</v>
      </c>
      <c r="I138">
        <v>42518.644803240742</v>
      </c>
      <c r="J138">
        <v>0</v>
      </c>
      <c r="K138" t="str">
        <f t="shared" si="22"/>
        <v>4011/4012</v>
      </c>
      <c r="L138">
        <f t="shared" si="23"/>
        <v>2.3842592592700385E-2</v>
      </c>
      <c r="N138">
        <f t="shared" ref="N138:N145" si="29">24*60*SUM($L138:$L138)</f>
        <v>34.333333333488554</v>
      </c>
      <c r="P138" t="s">
        <v>404</v>
      </c>
      <c r="Q138" t="b">
        <f t="shared" si="24"/>
        <v>1</v>
      </c>
      <c r="R138" t="s">
        <v>582</v>
      </c>
      <c r="S138">
        <f t="shared" si="25"/>
        <v>23.2973</v>
      </c>
      <c r="T138">
        <f t="shared" si="28"/>
        <v>5.4268000000000001</v>
      </c>
      <c r="U138">
        <f t="shared" si="26"/>
        <v>17.8705</v>
      </c>
      <c r="V138">
        <f>COUNTIFS(xings_lookup!$D$2:$D$19, IF(Q138, "&lt;=","&gt;=") &amp; S138, xings_lookup!$D$2:$D$19, IF(Q138,"&gt;=","&lt;=") &amp; T138)</f>
        <v>6</v>
      </c>
      <c r="W138">
        <f>COUNTA([11]XINGS!$A$2:$A$13)-V138</f>
        <v>6</v>
      </c>
      <c r="X138">
        <f t="shared" si="27"/>
        <v>0.5</v>
      </c>
    </row>
    <row r="139" spans="1:24" x14ac:dyDescent="0.25">
      <c r="A139" t="s">
        <v>408</v>
      </c>
      <c r="B139">
        <v>4012</v>
      </c>
      <c r="C139" t="s">
        <v>467</v>
      </c>
      <c r="D139" t="s">
        <v>1019</v>
      </c>
      <c r="E139">
        <v>42518.694652777776</v>
      </c>
      <c r="F139">
        <v>42518.694652777776</v>
      </c>
      <c r="G139">
        <v>4</v>
      </c>
      <c r="H139" t="s">
        <v>1030</v>
      </c>
      <c r="I139">
        <v>42518.696817129632</v>
      </c>
      <c r="J139">
        <v>1</v>
      </c>
      <c r="K139" t="str">
        <f t="shared" si="22"/>
        <v>4011/4012</v>
      </c>
      <c r="L139">
        <f t="shared" si="23"/>
        <v>2.164351855753921E-3</v>
      </c>
      <c r="N139">
        <f t="shared" si="29"/>
        <v>3.1166666722856462</v>
      </c>
      <c r="P139" t="s">
        <v>409</v>
      </c>
      <c r="Q139" t="b">
        <f t="shared" si="24"/>
        <v>1</v>
      </c>
      <c r="R139" t="s">
        <v>582</v>
      </c>
      <c r="S139">
        <f t="shared" si="25"/>
        <v>23.297499999999999</v>
      </c>
      <c r="T139">
        <v>23.296700000000001</v>
      </c>
      <c r="U139">
        <f t="shared" si="26"/>
        <v>7.9999999999813554E-4</v>
      </c>
      <c r="V139">
        <f>COUNTIFS(xings_lookup!$D$2:$D$19, IF(Q139, "&lt;=","&gt;=") &amp; S139, xings_lookup!$D$2:$D$19, IF(Q139,"&gt;=","&lt;=") &amp; T139)</f>
        <v>0</v>
      </c>
      <c r="W139">
        <f>COUNTA([11]XINGS!$A$2:$A$13)-V139</f>
        <v>12</v>
      </c>
      <c r="X139">
        <f t="shared" si="27"/>
        <v>0</v>
      </c>
    </row>
    <row r="140" spans="1:24" x14ac:dyDescent="0.25">
      <c r="A140" t="s">
        <v>152</v>
      </c>
      <c r="B140">
        <v>4017</v>
      </c>
      <c r="F140">
        <v>42518.795520833337</v>
      </c>
      <c r="I140">
        <v>42518.797858796293</v>
      </c>
      <c r="J140">
        <v>0</v>
      </c>
      <c r="K140" t="str">
        <f t="shared" si="22"/>
        <v>4017/4018</v>
      </c>
      <c r="L140">
        <f t="shared" si="23"/>
        <v>2.3379629565170035E-3</v>
      </c>
      <c r="N140">
        <f t="shared" si="29"/>
        <v>3.366666657384485</v>
      </c>
      <c r="P140" t="s">
        <v>409</v>
      </c>
      <c r="Q140" t="b">
        <f t="shared" si="24"/>
        <v>1</v>
      </c>
      <c r="R140" t="s">
        <v>582</v>
      </c>
      <c r="S140" t="e">
        <f t="shared" si="25"/>
        <v>#VALUE!</v>
      </c>
      <c r="T140" t="e">
        <f>RIGHT(H140,LEN(H140)-4)/10000</f>
        <v>#VALUE!</v>
      </c>
      <c r="U140" t="e">
        <f t="shared" si="26"/>
        <v>#VALUE!</v>
      </c>
      <c r="V140">
        <f>COUNTIFS(xings_lookup!$D$2:$D$19, IF(Q140, "&lt;=","&gt;=") &amp; S140, xings_lookup!$D$2:$D$19, IF(Q140,"&gt;=","&lt;=") &amp; T140)</f>
        <v>0</v>
      </c>
      <c r="W140">
        <f>COUNTA([11]XINGS!$A$2:$A$13)-V140</f>
        <v>12</v>
      </c>
      <c r="X140">
        <f t="shared" si="27"/>
        <v>0</v>
      </c>
    </row>
    <row r="141" spans="1:24" x14ac:dyDescent="0.25">
      <c r="A141" t="s">
        <v>410</v>
      </c>
      <c r="B141">
        <v>4044</v>
      </c>
      <c r="C141" t="s">
        <v>467</v>
      </c>
      <c r="D141" t="s">
        <v>592</v>
      </c>
      <c r="E141">
        <v>42519.263321759259</v>
      </c>
      <c r="F141">
        <v>42519.264317129629</v>
      </c>
      <c r="G141">
        <v>1</v>
      </c>
      <c r="H141" t="s">
        <v>593</v>
      </c>
      <c r="I141">
        <v>42519.264884259261</v>
      </c>
      <c r="J141">
        <v>1</v>
      </c>
      <c r="K141" t="str">
        <f t="shared" si="22"/>
        <v>4043/4044</v>
      </c>
      <c r="L141">
        <f t="shared" si="23"/>
        <v>5.671296312357299E-4</v>
      </c>
      <c r="N141">
        <f t="shared" si="29"/>
        <v>0.81666666897945106</v>
      </c>
      <c r="P141" t="s">
        <v>411</v>
      </c>
      <c r="Q141" t="b">
        <f t="shared" si="24"/>
        <v>0</v>
      </c>
      <c r="R141" t="s">
        <v>594</v>
      </c>
      <c r="S141">
        <f t="shared" si="25"/>
        <v>9.8910999999999998</v>
      </c>
      <c r="T141">
        <f>RIGHT(H141,LEN(H141)-4)/10000</f>
        <v>10.035500000000001</v>
      </c>
      <c r="U141">
        <f t="shared" si="26"/>
        <v>0.14440000000000097</v>
      </c>
      <c r="V141">
        <f>COUNTIFS(xings_lookup!$D$2:$D$19, IF(Q141, "&lt;=","&gt;=") &amp; S141, xings_lookup!$D$2:$D$19, IF(Q141,"&gt;=","&lt;=") &amp; T141)</f>
        <v>0</v>
      </c>
      <c r="W141">
        <f>COUNTA([11]XINGS!$A$2:$A$13)-V141</f>
        <v>12</v>
      </c>
      <c r="X141">
        <f t="shared" si="27"/>
        <v>0</v>
      </c>
    </row>
    <row r="142" spans="1:24" x14ac:dyDescent="0.25">
      <c r="A142" t="s">
        <v>412</v>
      </c>
      <c r="B142">
        <v>4037</v>
      </c>
      <c r="C142" t="s">
        <v>467</v>
      </c>
      <c r="D142" t="s">
        <v>1031</v>
      </c>
      <c r="E142">
        <v>42519.457916666666</v>
      </c>
      <c r="F142">
        <v>42519.460451388892</v>
      </c>
      <c r="G142">
        <v>3</v>
      </c>
      <c r="H142" t="s">
        <v>942</v>
      </c>
      <c r="I142">
        <v>42519.469571759262</v>
      </c>
      <c r="J142">
        <v>0</v>
      </c>
      <c r="K142" t="str">
        <f t="shared" si="22"/>
        <v>4037/4038</v>
      </c>
      <c r="L142">
        <f t="shared" si="23"/>
        <v>9.1203703705104999E-3</v>
      </c>
      <c r="N142">
        <f t="shared" si="29"/>
        <v>13.13333333353512</v>
      </c>
      <c r="P142" t="s">
        <v>579</v>
      </c>
      <c r="Q142" t="b">
        <f t="shared" si="24"/>
        <v>1</v>
      </c>
      <c r="R142" t="s">
        <v>594</v>
      </c>
      <c r="S142">
        <f t="shared" si="25"/>
        <v>23.298100000000002</v>
      </c>
      <c r="T142">
        <v>23.298100000000002</v>
      </c>
      <c r="U142">
        <f t="shared" si="26"/>
        <v>0</v>
      </c>
      <c r="V142">
        <f>COUNTIFS(xings_lookup!$D$2:$D$19, IF(Q142, "&lt;=","&gt;=") &amp; S142, xings_lookup!$D$2:$D$19, IF(Q142,"&gt;=","&lt;=") &amp; T142)</f>
        <v>0</v>
      </c>
      <c r="W142">
        <f>COUNTA([11]XINGS!$A$2:$A$13)-V142</f>
        <v>12</v>
      </c>
      <c r="X142">
        <f t="shared" si="27"/>
        <v>0</v>
      </c>
    </row>
    <row r="143" spans="1:24" x14ac:dyDescent="0.25">
      <c r="A143" t="s">
        <v>413</v>
      </c>
      <c r="B143">
        <v>4011</v>
      </c>
      <c r="C143" t="s">
        <v>467</v>
      </c>
      <c r="D143" t="s">
        <v>570</v>
      </c>
      <c r="E143">
        <v>42519.691944444443</v>
      </c>
      <c r="F143">
        <v>42519.69290509259</v>
      </c>
      <c r="G143">
        <v>1</v>
      </c>
      <c r="H143" t="s">
        <v>595</v>
      </c>
      <c r="I143">
        <v>42519.69390046296</v>
      </c>
      <c r="J143">
        <v>0</v>
      </c>
      <c r="K143" t="str">
        <f t="shared" si="22"/>
        <v>4011/4012</v>
      </c>
      <c r="L143">
        <f t="shared" si="23"/>
        <v>9.9537037021946162E-4</v>
      </c>
      <c r="N143">
        <f t="shared" si="29"/>
        <v>1.4333333331160247</v>
      </c>
      <c r="P143" t="s">
        <v>579</v>
      </c>
      <c r="Q143" t="b">
        <f t="shared" si="24"/>
        <v>0</v>
      </c>
      <c r="R143" t="s">
        <v>594</v>
      </c>
      <c r="S143">
        <f t="shared" si="25"/>
        <v>8.6376000000000008</v>
      </c>
      <c r="T143">
        <f>RIGHT(H143,LEN(H143)-4)/10000</f>
        <v>23.326799999999999</v>
      </c>
      <c r="U143">
        <f t="shared" si="26"/>
        <v>14.689199999999998</v>
      </c>
      <c r="V143">
        <f>COUNTIFS(xings_lookup!$D$2:$D$19, IF(Q143, "&lt;=","&gt;=") &amp; S143, xings_lookup!$D$2:$D$19, IF(Q143,"&gt;=","&lt;=") &amp; T143)</f>
        <v>2</v>
      </c>
      <c r="W143">
        <f>COUNTA([11]XINGS!$A$2:$A$13)-V143</f>
        <v>10</v>
      </c>
      <c r="X143">
        <f t="shared" si="27"/>
        <v>0.16666666666666666</v>
      </c>
    </row>
    <row r="144" spans="1:24" x14ac:dyDescent="0.25">
      <c r="A144" t="s">
        <v>416</v>
      </c>
      <c r="B144">
        <v>4040</v>
      </c>
      <c r="C144" t="s">
        <v>467</v>
      </c>
      <c r="D144" t="s">
        <v>540</v>
      </c>
      <c r="E144">
        <v>42520.286122685182</v>
      </c>
      <c r="F144">
        <v>42520.287002314813</v>
      </c>
      <c r="G144">
        <v>1</v>
      </c>
      <c r="H144" t="s">
        <v>480</v>
      </c>
      <c r="I144">
        <v>42520.308854166666</v>
      </c>
      <c r="J144">
        <v>0</v>
      </c>
      <c r="K144" t="str">
        <f t="shared" si="22"/>
        <v>4039/4040</v>
      </c>
      <c r="L144">
        <f t="shared" si="23"/>
        <v>2.1851851852261461E-2</v>
      </c>
      <c r="N144">
        <f t="shared" si="29"/>
        <v>31.466666667256504</v>
      </c>
      <c r="P144" t="s">
        <v>417</v>
      </c>
      <c r="Q144" t="b">
        <f t="shared" si="24"/>
        <v>0</v>
      </c>
      <c r="R144" t="s">
        <v>596</v>
      </c>
      <c r="S144">
        <f t="shared" si="25"/>
        <v>1.9117</v>
      </c>
      <c r="T144">
        <f>RIGHT(H144,LEN(H144)-4)/10000</f>
        <v>23.3323</v>
      </c>
      <c r="U144">
        <f t="shared" si="26"/>
        <v>21.4206</v>
      </c>
      <c r="V144">
        <f>COUNTIFS(xings_lookup!$D$2:$D$19, IF(Q144, "&lt;=","&gt;=") &amp; S144, xings_lookup!$D$2:$D$19, IF(Q144,"&gt;=","&lt;=") &amp; T144)</f>
        <v>12</v>
      </c>
      <c r="W144">
        <f>COUNTA([11]XINGS!$A$2:$A$13)-V144</f>
        <v>0</v>
      </c>
      <c r="X144">
        <f t="shared" si="27"/>
        <v>1</v>
      </c>
    </row>
    <row r="145" spans="1:24" x14ac:dyDescent="0.25">
      <c r="A145" t="s">
        <v>414</v>
      </c>
      <c r="B145">
        <v>4017</v>
      </c>
      <c r="F145">
        <v>42520.288344907407</v>
      </c>
      <c r="I145">
        <v>42520.289907407408</v>
      </c>
      <c r="J145">
        <v>0</v>
      </c>
      <c r="K145" t="str">
        <f t="shared" si="22"/>
        <v>4017/4018</v>
      </c>
      <c r="L145">
        <f t="shared" si="23"/>
        <v>1.5625000014551915E-3</v>
      </c>
      <c r="N145">
        <f t="shared" si="29"/>
        <v>2.2500000020954758</v>
      </c>
      <c r="P145" t="s">
        <v>415</v>
      </c>
      <c r="Q145" t="b">
        <f t="shared" si="24"/>
        <v>1</v>
      </c>
      <c r="R145" t="s">
        <v>596</v>
      </c>
      <c r="S145">
        <v>0</v>
      </c>
      <c r="T145">
        <v>0</v>
      </c>
      <c r="U145">
        <f t="shared" si="26"/>
        <v>0</v>
      </c>
      <c r="V145">
        <f>COUNTIFS(xings_lookup!$D$2:$D$19, IF(Q145, "&lt;=","&gt;=") &amp; S145, xings_lookup!$D$2:$D$19, IF(Q145,"&gt;=","&lt;=") &amp; T145)</f>
        <v>0</v>
      </c>
      <c r="W145">
        <f>COUNTA([11]XINGS!$A$2:$A$13)-V145</f>
        <v>12</v>
      </c>
      <c r="X145">
        <f t="shared" si="27"/>
        <v>0</v>
      </c>
    </row>
    <row r="146" spans="1:24" x14ac:dyDescent="0.25">
      <c r="A146" t="s">
        <v>418</v>
      </c>
      <c r="B146">
        <v>4031</v>
      </c>
      <c r="C146" t="s">
        <v>467</v>
      </c>
      <c r="D146" t="s">
        <v>505</v>
      </c>
      <c r="E146">
        <v>42520.415370370371</v>
      </c>
      <c r="F146">
        <v>42520.416261574072</v>
      </c>
      <c r="G146">
        <v>1</v>
      </c>
      <c r="H146" t="s">
        <v>597</v>
      </c>
      <c r="I146">
        <v>42520.429409722223</v>
      </c>
      <c r="J146">
        <v>1</v>
      </c>
      <c r="K146" t="str">
        <f t="shared" si="22"/>
        <v>4031/4032</v>
      </c>
      <c r="L146">
        <f t="shared" si="23"/>
        <v>1.3148148151230998E-2</v>
      </c>
      <c r="Q146" t="b">
        <f t="shared" si="24"/>
        <v>0</v>
      </c>
      <c r="R146" t="s">
        <v>596</v>
      </c>
      <c r="S146">
        <f t="shared" ref="S146:S155" si="30">RIGHT(D146,LEN(D146)-4)/10000</f>
        <v>4.5100000000000001E-2</v>
      </c>
      <c r="T146">
        <f t="shared" ref="T146:T155" si="31">RIGHT(H146,LEN(H146)-4)/10000</f>
        <v>6.2107999999999999</v>
      </c>
      <c r="U146">
        <f t="shared" si="26"/>
        <v>6.1657000000000002</v>
      </c>
      <c r="V146">
        <f>COUNTIFS(xings_lookup!$D$2:$D$19, IF(Q146, "&lt;=","&gt;=") &amp; S146, xings_lookup!$D$2:$D$19, IF(Q146,"&gt;=","&lt;=") &amp; T146)</f>
        <v>8</v>
      </c>
      <c r="W146">
        <f>COUNTA([11]XINGS!$A$2:$A$13)-V146</f>
        <v>4</v>
      </c>
      <c r="X146">
        <f t="shared" si="27"/>
        <v>0.66666666666666663</v>
      </c>
    </row>
    <row r="147" spans="1:24" x14ac:dyDescent="0.25">
      <c r="A147" t="s">
        <v>418</v>
      </c>
      <c r="B147">
        <v>4031</v>
      </c>
      <c r="C147" t="s">
        <v>467</v>
      </c>
      <c r="D147" t="s">
        <v>598</v>
      </c>
      <c r="E147">
        <v>42520.430625000001</v>
      </c>
      <c r="F147">
        <v>42520.431608796294</v>
      </c>
      <c r="G147">
        <v>1</v>
      </c>
      <c r="H147" t="s">
        <v>599</v>
      </c>
      <c r="I147">
        <v>42520.450289351851</v>
      </c>
      <c r="J147">
        <v>0</v>
      </c>
      <c r="K147" t="str">
        <f t="shared" si="22"/>
        <v>4031/4032</v>
      </c>
      <c r="L147">
        <f t="shared" si="23"/>
        <v>1.8680555556784384E-2</v>
      </c>
      <c r="N147">
        <v>45.83333333954215</v>
      </c>
      <c r="P147" t="s">
        <v>419</v>
      </c>
      <c r="Q147" t="b">
        <f t="shared" si="24"/>
        <v>0</v>
      </c>
      <c r="R147" t="s">
        <v>596</v>
      </c>
      <c r="S147">
        <f t="shared" si="30"/>
        <v>6.4695999999999998</v>
      </c>
      <c r="T147">
        <f t="shared" si="31"/>
        <v>23.335699999999999</v>
      </c>
      <c r="U147">
        <f t="shared" si="26"/>
        <v>16.866099999999999</v>
      </c>
      <c r="V147">
        <f>COUNTIFS(xings_lookup!$D$2:$D$19, IF(Q147, "&lt;=","&gt;=") &amp; S147, xings_lookup!$D$2:$D$19, IF(Q147,"&gt;=","&lt;=") &amp; T147)</f>
        <v>3</v>
      </c>
      <c r="W147">
        <f>COUNTA([11]XINGS!$A$2:$A$13)-V147</f>
        <v>9</v>
      </c>
      <c r="X147">
        <f t="shared" si="27"/>
        <v>0.25</v>
      </c>
    </row>
    <row r="148" spans="1:24" x14ac:dyDescent="0.25">
      <c r="A148" t="s">
        <v>420</v>
      </c>
      <c r="B148">
        <v>4014</v>
      </c>
      <c r="C148" t="s">
        <v>467</v>
      </c>
      <c r="D148" t="s">
        <v>600</v>
      </c>
      <c r="E148">
        <v>42520.444722222222</v>
      </c>
      <c r="F148">
        <v>42520.44740740741</v>
      </c>
      <c r="G148">
        <v>3</v>
      </c>
      <c r="H148" t="s">
        <v>601</v>
      </c>
      <c r="I148">
        <v>42520.45821759259</v>
      </c>
      <c r="J148">
        <v>0</v>
      </c>
      <c r="K148" t="str">
        <f t="shared" si="22"/>
        <v>4013/4014</v>
      </c>
      <c r="L148">
        <f t="shared" si="23"/>
        <v>1.081018518016208E-2</v>
      </c>
      <c r="Q148" t="b">
        <f t="shared" si="24"/>
        <v>0</v>
      </c>
      <c r="R148" t="s">
        <v>596</v>
      </c>
      <c r="S148">
        <f t="shared" si="30"/>
        <v>4.3799999999999999E-2</v>
      </c>
      <c r="T148">
        <f t="shared" si="31"/>
        <v>6.1532</v>
      </c>
      <c r="U148">
        <f t="shared" si="26"/>
        <v>6.1093999999999999</v>
      </c>
      <c r="V148">
        <f>COUNTIFS(xings_lookup!$D$2:$D$19, IF(Q148, "&lt;=","&gt;=") &amp; S148, xings_lookup!$D$2:$D$19, IF(Q148,"&gt;=","&lt;=") &amp; T148)</f>
        <v>8</v>
      </c>
      <c r="W148">
        <f>COUNTA([11]XINGS!$A$2:$A$13)-V148</f>
        <v>4</v>
      </c>
      <c r="X148">
        <f t="shared" si="27"/>
        <v>0.66666666666666663</v>
      </c>
    </row>
    <row r="149" spans="1:24" x14ac:dyDescent="0.25">
      <c r="A149" t="s">
        <v>420</v>
      </c>
      <c r="B149">
        <v>4014</v>
      </c>
      <c r="C149" t="s">
        <v>467</v>
      </c>
      <c r="D149" t="s">
        <v>602</v>
      </c>
      <c r="E149">
        <v>42520.461956018517</v>
      </c>
      <c r="F149">
        <v>42520.462743055556</v>
      </c>
      <c r="G149">
        <v>1</v>
      </c>
      <c r="H149" t="s">
        <v>500</v>
      </c>
      <c r="I149">
        <v>42520.482372685183</v>
      </c>
      <c r="J149">
        <v>0</v>
      </c>
      <c r="K149" t="str">
        <f t="shared" si="22"/>
        <v>4013/4014</v>
      </c>
      <c r="L149">
        <f t="shared" si="23"/>
        <v>1.9629629627161194E-2</v>
      </c>
      <c r="N149">
        <f>24*60*SUM($L148:$L149)</f>
        <v>43.833333322545514</v>
      </c>
      <c r="P149" t="s">
        <v>419</v>
      </c>
      <c r="Q149" t="b">
        <f t="shared" si="24"/>
        <v>0</v>
      </c>
      <c r="R149" t="s">
        <v>596</v>
      </c>
      <c r="S149">
        <f t="shared" si="30"/>
        <v>6.4703999999999997</v>
      </c>
      <c r="T149">
        <f t="shared" si="31"/>
        <v>23.330400000000001</v>
      </c>
      <c r="U149">
        <f t="shared" si="26"/>
        <v>16.86</v>
      </c>
      <c r="V149">
        <f>COUNTIFS(xings_lookup!$D$2:$D$19, IF(Q149, "&lt;=","&gt;=") &amp; S149, xings_lookup!$D$2:$D$19, IF(Q149,"&gt;=","&lt;=") &amp; T149)</f>
        <v>3</v>
      </c>
      <c r="W149">
        <f>COUNTA([11]XINGS!$A$2:$A$13)-V149</f>
        <v>9</v>
      </c>
      <c r="X149">
        <f t="shared" si="27"/>
        <v>0.25</v>
      </c>
    </row>
    <row r="150" spans="1:24" x14ac:dyDescent="0.25">
      <c r="A150" t="s">
        <v>421</v>
      </c>
      <c r="B150">
        <v>4018</v>
      </c>
      <c r="C150" t="s">
        <v>467</v>
      </c>
      <c r="D150" t="s">
        <v>535</v>
      </c>
      <c r="E150">
        <v>42520.473460648151</v>
      </c>
      <c r="F150">
        <v>42520.474583333336</v>
      </c>
      <c r="G150">
        <v>1</v>
      </c>
      <c r="H150" t="s">
        <v>603</v>
      </c>
      <c r="I150">
        <v>42520.502372685187</v>
      </c>
      <c r="J150">
        <v>2</v>
      </c>
      <c r="K150" t="str">
        <f t="shared" si="22"/>
        <v>4017/4018</v>
      </c>
      <c r="L150">
        <f t="shared" si="23"/>
        <v>2.7789351850515231E-2</v>
      </c>
      <c r="N150">
        <f>24*60*SUM($L150:$L150)</f>
        <v>40.016666664741933</v>
      </c>
      <c r="P150" t="s">
        <v>422</v>
      </c>
      <c r="Q150" t="b">
        <f t="shared" si="24"/>
        <v>0</v>
      </c>
      <c r="R150" t="s">
        <v>596</v>
      </c>
      <c r="S150">
        <f t="shared" si="30"/>
        <v>1.913</v>
      </c>
      <c r="T150">
        <f t="shared" si="31"/>
        <v>23.329699999999999</v>
      </c>
      <c r="U150">
        <f t="shared" si="26"/>
        <v>21.416699999999999</v>
      </c>
      <c r="V150">
        <f>COUNTIFS(xings_lookup!$D$2:$D$19, IF(Q150, "&lt;=","&gt;=") &amp; S150, xings_lookup!$D$2:$D$19, IF(Q150,"&gt;=","&lt;=") &amp; T150)</f>
        <v>12</v>
      </c>
      <c r="W150">
        <f>COUNTA([11]XINGS!$A$2:$A$13)-V150</f>
        <v>0</v>
      </c>
      <c r="X150">
        <f t="shared" si="27"/>
        <v>1</v>
      </c>
    </row>
    <row r="151" spans="1:24" x14ac:dyDescent="0.25">
      <c r="A151" t="s">
        <v>423</v>
      </c>
      <c r="B151">
        <v>4014</v>
      </c>
      <c r="C151" t="s">
        <v>467</v>
      </c>
      <c r="D151" t="s">
        <v>604</v>
      </c>
      <c r="E151">
        <v>42520.519733796296</v>
      </c>
      <c r="F151">
        <v>42520.520995370367</v>
      </c>
      <c r="G151">
        <v>1</v>
      </c>
      <c r="H151" t="s">
        <v>605</v>
      </c>
      <c r="I151">
        <v>42520.522303240738</v>
      </c>
      <c r="J151">
        <v>0</v>
      </c>
      <c r="K151" t="str">
        <f t="shared" si="22"/>
        <v>4013/4014</v>
      </c>
      <c r="L151">
        <f t="shared" si="23"/>
        <v>1.3078703705104999E-3</v>
      </c>
      <c r="Q151" t="b">
        <f t="shared" si="24"/>
        <v>0</v>
      </c>
      <c r="R151" t="s">
        <v>596</v>
      </c>
      <c r="S151">
        <f t="shared" si="30"/>
        <v>4.7500000000000001E-2</v>
      </c>
      <c r="T151">
        <f t="shared" si="31"/>
        <v>0.2979</v>
      </c>
      <c r="U151">
        <f t="shared" si="26"/>
        <v>0.25040000000000001</v>
      </c>
      <c r="V151">
        <f>COUNTIFS(xings_lookup!$D$2:$D$19, IF(Q151, "&lt;=","&gt;=") &amp; S151, xings_lookup!$D$2:$D$19, IF(Q151,"&gt;=","&lt;=") &amp; T151)</f>
        <v>0</v>
      </c>
      <c r="W151">
        <f>COUNTA([11]XINGS!$A$2:$A$13)-V151</f>
        <v>12</v>
      </c>
      <c r="X151">
        <f t="shared" si="27"/>
        <v>0</v>
      </c>
    </row>
    <row r="152" spans="1:24" x14ac:dyDescent="0.25">
      <c r="A152" t="s">
        <v>423</v>
      </c>
      <c r="B152">
        <v>4014</v>
      </c>
      <c r="C152" t="s">
        <v>467</v>
      </c>
      <c r="D152" t="s">
        <v>606</v>
      </c>
      <c r="E152">
        <v>42520.525011574071</v>
      </c>
      <c r="F152">
        <v>42520.525821759256</v>
      </c>
      <c r="G152">
        <v>1</v>
      </c>
      <c r="H152" t="s">
        <v>607</v>
      </c>
      <c r="I152">
        <v>42520.549629629626</v>
      </c>
      <c r="J152">
        <v>0</v>
      </c>
      <c r="K152" t="str">
        <f t="shared" si="22"/>
        <v>4013/4014</v>
      </c>
      <c r="L152">
        <f t="shared" si="23"/>
        <v>2.3807870369637385E-2</v>
      </c>
      <c r="N152">
        <v>43</v>
      </c>
      <c r="P152" t="s">
        <v>424</v>
      </c>
      <c r="Q152" t="b">
        <f t="shared" si="24"/>
        <v>0</v>
      </c>
      <c r="R152" t="s">
        <v>596</v>
      </c>
      <c r="S152">
        <f t="shared" si="30"/>
        <v>1.9129</v>
      </c>
      <c r="T152">
        <f t="shared" si="31"/>
        <v>23.3293</v>
      </c>
      <c r="U152">
        <f t="shared" si="26"/>
        <v>21.416399999999999</v>
      </c>
      <c r="V152">
        <f>COUNTIFS(xings_lookup!$D$2:$D$19, IF(Q152, "&lt;=","&gt;=") &amp; S152, xings_lookup!$D$2:$D$19, IF(Q152,"&gt;=","&lt;=") &amp; T152)</f>
        <v>12</v>
      </c>
      <c r="W152">
        <f>COUNTA([11]XINGS!$A$2:$A$13)-V152</f>
        <v>0</v>
      </c>
      <c r="X152">
        <f t="shared" si="27"/>
        <v>1</v>
      </c>
    </row>
    <row r="153" spans="1:24" x14ac:dyDescent="0.25">
      <c r="A153" t="s">
        <v>425</v>
      </c>
      <c r="B153">
        <v>4013</v>
      </c>
      <c r="C153" t="s">
        <v>467</v>
      </c>
      <c r="D153" t="s">
        <v>965</v>
      </c>
      <c r="E153">
        <v>42520.554375</v>
      </c>
      <c r="F153">
        <v>42520.55636574074</v>
      </c>
      <c r="G153">
        <v>2</v>
      </c>
      <c r="H153" t="s">
        <v>1032</v>
      </c>
      <c r="I153">
        <v>42520.572824074072</v>
      </c>
      <c r="J153">
        <v>0</v>
      </c>
      <c r="K153" t="str">
        <f t="shared" si="22"/>
        <v>4013/4014</v>
      </c>
      <c r="L153">
        <f t="shared" si="23"/>
        <v>1.6458333331684116E-2</v>
      </c>
      <c r="N153">
        <f>24*60*SUM($L152:$L153)</f>
        <v>57.983333329902962</v>
      </c>
      <c r="P153" t="s">
        <v>579</v>
      </c>
      <c r="Q153" t="b">
        <f t="shared" si="24"/>
        <v>1</v>
      </c>
      <c r="R153" t="s">
        <v>596</v>
      </c>
      <c r="S153">
        <f t="shared" si="30"/>
        <v>23.297699999999999</v>
      </c>
      <c r="T153">
        <f t="shared" si="31"/>
        <v>15.389200000000001</v>
      </c>
      <c r="U153">
        <f t="shared" si="26"/>
        <v>7.9084999999999983</v>
      </c>
      <c r="V153">
        <f>COUNTIFS(xings_lookup!$D$2:$D$19, IF(Q153, "&lt;=","&gt;=") &amp; S153, xings_lookup!$D$2:$D$19, IF(Q153,"&gt;=","&lt;=") &amp; T153)</f>
        <v>0</v>
      </c>
      <c r="W153">
        <f>COUNTA([11]XINGS!$A$2:$A$13)-V153</f>
        <v>12</v>
      </c>
      <c r="X153">
        <f t="shared" si="27"/>
        <v>0</v>
      </c>
    </row>
    <row r="154" spans="1:24" x14ac:dyDescent="0.25">
      <c r="A154" t="s">
        <v>425</v>
      </c>
      <c r="B154">
        <v>4013</v>
      </c>
      <c r="C154" t="s">
        <v>467</v>
      </c>
      <c r="D154" t="s">
        <v>1033</v>
      </c>
      <c r="E154">
        <v>42520.57135416667</v>
      </c>
      <c r="F154">
        <v>42520.572511574072</v>
      </c>
      <c r="G154">
        <v>1</v>
      </c>
      <c r="H154" t="s">
        <v>1032</v>
      </c>
      <c r="I154">
        <v>42520.572824074072</v>
      </c>
      <c r="J154">
        <v>0</v>
      </c>
      <c r="K154" t="str">
        <f t="shared" si="22"/>
        <v>4013/4014</v>
      </c>
      <c r="L154">
        <f t="shared" si="23"/>
        <v>3.125000002910383E-4</v>
      </c>
      <c r="Q154" t="b">
        <f t="shared" si="24"/>
        <v>1</v>
      </c>
      <c r="R154" t="s">
        <v>596</v>
      </c>
      <c r="S154">
        <f t="shared" si="30"/>
        <v>15.4001</v>
      </c>
      <c r="T154">
        <f t="shared" si="31"/>
        <v>15.389200000000001</v>
      </c>
      <c r="U154">
        <f t="shared" si="26"/>
        <v>1.0899999999999466E-2</v>
      </c>
      <c r="V154">
        <f>COUNTIFS(xings_lookup!$D$2:$D$19, IF(Q154, "&lt;=","&gt;=") &amp; S154, xings_lookup!$D$2:$D$19, IF(Q154,"&gt;=","&lt;=") &amp; T154)</f>
        <v>0</v>
      </c>
      <c r="W154">
        <f>COUNTA([11]XINGS!$A$2:$A$13)-V154</f>
        <v>12</v>
      </c>
      <c r="X154">
        <f t="shared" si="27"/>
        <v>0</v>
      </c>
    </row>
    <row r="155" spans="1:24" x14ac:dyDescent="0.25">
      <c r="A155" t="s">
        <v>426</v>
      </c>
      <c r="B155">
        <v>4029</v>
      </c>
      <c r="C155" t="s">
        <v>467</v>
      </c>
      <c r="D155" t="s">
        <v>608</v>
      </c>
      <c r="E155">
        <v>42520.611863425926</v>
      </c>
      <c r="F155">
        <v>42520.612546296295</v>
      </c>
      <c r="G155">
        <v>0</v>
      </c>
      <c r="H155" t="s">
        <v>581</v>
      </c>
      <c r="I155">
        <v>42520.636828703704</v>
      </c>
      <c r="J155">
        <v>0</v>
      </c>
      <c r="K155" t="str">
        <f t="shared" si="22"/>
        <v>4029/4030</v>
      </c>
      <c r="L155">
        <f t="shared" si="23"/>
        <v>2.4282407408463769E-2</v>
      </c>
      <c r="N155">
        <f>24*60*SUM($L155:$L155)</f>
        <v>34.966666668187827</v>
      </c>
      <c r="P155" t="s">
        <v>417</v>
      </c>
      <c r="Q155" t="b">
        <f t="shared" si="24"/>
        <v>0</v>
      </c>
      <c r="R155" t="s">
        <v>596</v>
      </c>
      <c r="S155">
        <f t="shared" si="30"/>
        <v>1.9128000000000001</v>
      </c>
      <c r="T155">
        <f t="shared" si="31"/>
        <v>23.331199999999999</v>
      </c>
      <c r="U155">
        <f t="shared" si="26"/>
        <v>21.418399999999998</v>
      </c>
      <c r="V155">
        <f>COUNTIFS(xings_lookup!$D$2:$D$19, IF(Q155, "&lt;=","&gt;=") &amp; S155, xings_lookup!$D$2:$D$19, IF(Q155,"&gt;=","&lt;=") &amp; T155)</f>
        <v>12</v>
      </c>
      <c r="W155">
        <f>COUNTA([11]XINGS!$A$2:$A$13)-V155</f>
        <v>0</v>
      </c>
      <c r="X155">
        <f t="shared" si="27"/>
        <v>1</v>
      </c>
    </row>
    <row r="156" spans="1:24" x14ac:dyDescent="0.25">
      <c r="A156" t="s">
        <v>427</v>
      </c>
      <c r="B156">
        <v>4013</v>
      </c>
      <c r="F156">
        <v>42520.773217592592</v>
      </c>
      <c r="I156">
        <v>42520.781122685185</v>
      </c>
      <c r="J156">
        <v>0</v>
      </c>
      <c r="K156" t="str">
        <f t="shared" si="22"/>
        <v>4013/4014</v>
      </c>
      <c r="L156">
        <f t="shared" si="23"/>
        <v>7.9050925924093463E-3</v>
      </c>
      <c r="N156">
        <f>24*60*SUM($L156:$L156)</f>
        <v>11.383333333069459</v>
      </c>
      <c r="P156" t="s">
        <v>579</v>
      </c>
      <c r="Q156" t="b">
        <f t="shared" si="24"/>
        <v>1</v>
      </c>
      <c r="R156" t="s">
        <v>596</v>
      </c>
      <c r="S156">
        <v>23.299399999999999</v>
      </c>
      <c r="T156">
        <v>22.3386</v>
      </c>
      <c r="U156">
        <f t="shared" si="26"/>
        <v>0.96079999999999899</v>
      </c>
      <c r="V156">
        <f>COUNTIFS(xings_lookup!$D$2:$D$19, IF(Q156, "&lt;=","&gt;=") &amp; S156, xings_lookup!$D$2:$D$19, IF(Q156,"&gt;=","&lt;=") &amp; T156)</f>
        <v>0</v>
      </c>
      <c r="W156">
        <f>COUNTA([11]XINGS!$A$2:$A$13)-V156</f>
        <v>12</v>
      </c>
      <c r="X156">
        <f t="shared" si="27"/>
        <v>0</v>
      </c>
    </row>
    <row r="157" spans="1:24" x14ac:dyDescent="0.25">
      <c r="A157" t="s">
        <v>428</v>
      </c>
      <c r="B157">
        <v>4031</v>
      </c>
      <c r="F157">
        <v>42520.788240740738</v>
      </c>
      <c r="I157">
        <v>42520.795694444445</v>
      </c>
      <c r="J157">
        <v>0</v>
      </c>
      <c r="K157" t="str">
        <f t="shared" si="22"/>
        <v>4031/4032</v>
      </c>
      <c r="L157">
        <f t="shared" si="23"/>
        <v>7.4537037071422674E-3</v>
      </c>
      <c r="N157">
        <f>24*60*SUM($L157:$L157)</f>
        <v>10.733333338284865</v>
      </c>
      <c r="P157" t="s">
        <v>429</v>
      </c>
      <c r="Q157" t="b">
        <f t="shared" si="24"/>
        <v>0</v>
      </c>
      <c r="R157" t="s">
        <v>596</v>
      </c>
      <c r="S157" t="e">
        <f t="shared" ref="S157:S199" si="32">RIGHT(D157,LEN(D157)-4)/10000</f>
        <v>#VALUE!</v>
      </c>
      <c r="T157" t="e">
        <f t="shared" ref="T157:T191" si="33">RIGHT(H157,LEN(H157)-4)/10000</f>
        <v>#VALUE!</v>
      </c>
      <c r="U157" t="e">
        <f t="shared" si="26"/>
        <v>#VALUE!</v>
      </c>
      <c r="V157">
        <f>COUNTIFS(xings_lookup!$D$2:$D$19, IF(Q157, "&lt;=","&gt;=") &amp; S157, xings_lookup!$D$2:$D$19, IF(Q157,"&gt;=","&lt;=") &amp; T157)</f>
        <v>0</v>
      </c>
      <c r="W157">
        <f>COUNTA([11]XINGS!$A$2:$A$13)-V157</f>
        <v>12</v>
      </c>
      <c r="X157">
        <f t="shared" si="27"/>
        <v>0</v>
      </c>
    </row>
    <row r="158" spans="1:24" x14ac:dyDescent="0.25">
      <c r="A158" t="s">
        <v>432</v>
      </c>
      <c r="B158">
        <v>4038</v>
      </c>
      <c r="C158" t="s">
        <v>467</v>
      </c>
      <c r="D158" t="s">
        <v>549</v>
      </c>
      <c r="E158">
        <v>42520.840358796297</v>
      </c>
      <c r="F158">
        <v>42520.841608796298</v>
      </c>
      <c r="G158">
        <v>1</v>
      </c>
      <c r="H158" t="s">
        <v>609</v>
      </c>
      <c r="I158">
        <v>42520.879189814812</v>
      </c>
      <c r="J158">
        <v>3</v>
      </c>
      <c r="K158" t="str">
        <f t="shared" si="22"/>
        <v>4037/4038</v>
      </c>
      <c r="L158">
        <f t="shared" si="23"/>
        <v>3.7581018514174502E-2</v>
      </c>
      <c r="N158">
        <f>24*60*SUM($L158:$L158)</f>
        <v>54.116666660411283</v>
      </c>
      <c r="P158" t="s">
        <v>431</v>
      </c>
      <c r="Q158" t="b">
        <f t="shared" si="24"/>
        <v>0</v>
      </c>
      <c r="R158" t="s">
        <v>596</v>
      </c>
      <c r="S158">
        <f t="shared" si="32"/>
        <v>4.53E-2</v>
      </c>
      <c r="T158">
        <f t="shared" si="33"/>
        <v>13.8466</v>
      </c>
      <c r="U158">
        <f t="shared" si="26"/>
        <v>13.801300000000001</v>
      </c>
      <c r="V158">
        <f>COUNTIFS(xings_lookup!$D$2:$D$19, IF(Q158, "&lt;=","&gt;=") &amp; S158, xings_lookup!$D$2:$D$19, IF(Q158,"&gt;=","&lt;=") &amp; T158)</f>
        <v>12</v>
      </c>
      <c r="W158">
        <f>COUNTA([11]XINGS!$A$2:$A$13)-V158</f>
        <v>0</v>
      </c>
      <c r="X158">
        <f t="shared" si="27"/>
        <v>1</v>
      </c>
    </row>
    <row r="159" spans="1:24" x14ac:dyDescent="0.25">
      <c r="A159" t="s">
        <v>430</v>
      </c>
      <c r="B159">
        <v>4017</v>
      </c>
      <c r="C159" t="s">
        <v>467</v>
      </c>
      <c r="D159" t="s">
        <v>1003</v>
      </c>
      <c r="E159">
        <v>42520.869432870371</v>
      </c>
      <c r="F159">
        <v>42520.87027777778</v>
      </c>
      <c r="G159">
        <v>1</v>
      </c>
      <c r="H159" t="s">
        <v>1034</v>
      </c>
      <c r="I159">
        <v>42520.879247685189</v>
      </c>
      <c r="J159">
        <v>0</v>
      </c>
      <c r="K159" t="str">
        <f t="shared" si="22"/>
        <v>4017/4018</v>
      </c>
      <c r="L159">
        <f t="shared" si="23"/>
        <v>8.969907408754807E-3</v>
      </c>
      <c r="N159">
        <f>24*60*SUM($L158:$L159)</f>
        <v>67.033333329018205</v>
      </c>
      <c r="P159" t="s">
        <v>431</v>
      </c>
      <c r="Q159" t="b">
        <f t="shared" si="24"/>
        <v>1</v>
      </c>
      <c r="R159" t="s">
        <v>596</v>
      </c>
      <c r="S159">
        <f t="shared" si="32"/>
        <v>23.299099999999999</v>
      </c>
      <c r="T159">
        <f t="shared" si="33"/>
        <v>15.815</v>
      </c>
      <c r="U159">
        <f t="shared" si="26"/>
        <v>7.4840999999999998</v>
      </c>
      <c r="V159">
        <f>COUNTIFS(xings_lookup!$D$2:$D$19, IF(Q159, "&lt;=","&gt;=") &amp; S159, xings_lookup!$D$2:$D$19, IF(Q159,"&gt;=","&lt;=") &amp; T159)</f>
        <v>0</v>
      </c>
      <c r="W159">
        <f>COUNTA([11]XINGS!$A$2:$A$13)-V159</f>
        <v>12</v>
      </c>
      <c r="X159">
        <f t="shared" si="27"/>
        <v>0</v>
      </c>
    </row>
    <row r="160" spans="1:24" x14ac:dyDescent="0.25">
      <c r="A160" t="s">
        <v>434</v>
      </c>
      <c r="B160">
        <v>4031</v>
      </c>
      <c r="C160" t="s">
        <v>467</v>
      </c>
      <c r="D160" t="s">
        <v>610</v>
      </c>
      <c r="E160">
        <v>42520.871249999997</v>
      </c>
      <c r="F160">
        <v>42520.872025462966</v>
      </c>
      <c r="G160">
        <v>1</v>
      </c>
      <c r="H160" t="s">
        <v>611</v>
      </c>
      <c r="I160">
        <v>42520.894641203704</v>
      </c>
      <c r="J160">
        <v>0</v>
      </c>
      <c r="K160" t="str">
        <f t="shared" si="22"/>
        <v>4031/4032</v>
      </c>
      <c r="L160">
        <f t="shared" si="23"/>
        <v>2.2615740737819578E-2</v>
      </c>
      <c r="N160">
        <f>24*60*SUM($L160:$L160)</f>
        <v>32.566666662460193</v>
      </c>
      <c r="P160" t="s">
        <v>431</v>
      </c>
      <c r="Q160" t="b">
        <f t="shared" si="24"/>
        <v>0</v>
      </c>
      <c r="R160" t="s">
        <v>596</v>
      </c>
      <c r="S160">
        <f t="shared" si="32"/>
        <v>0.05</v>
      </c>
      <c r="T160">
        <f t="shared" si="33"/>
        <v>15.4415</v>
      </c>
      <c r="U160">
        <f t="shared" si="26"/>
        <v>15.391499999999999</v>
      </c>
      <c r="V160">
        <f>COUNTIFS(xings_lookup!$D$2:$D$19, IF(Q160, "&lt;=","&gt;=") &amp; S160, xings_lookup!$D$2:$D$19, IF(Q160,"&gt;=","&lt;=") &amp; T160)</f>
        <v>12</v>
      </c>
      <c r="W160">
        <f>COUNTA([11]XINGS!$A$2:$A$13)-V160</f>
        <v>0</v>
      </c>
      <c r="X160">
        <f t="shared" si="27"/>
        <v>1</v>
      </c>
    </row>
    <row r="161" spans="1:24" x14ac:dyDescent="0.25">
      <c r="A161" t="s">
        <v>430</v>
      </c>
      <c r="B161">
        <v>4017</v>
      </c>
      <c r="C161" t="s">
        <v>467</v>
      </c>
      <c r="D161" t="s">
        <v>1035</v>
      </c>
      <c r="E161">
        <v>42520.882731481484</v>
      </c>
      <c r="F161">
        <v>42520.883530092593</v>
      </c>
      <c r="G161">
        <v>1</v>
      </c>
      <c r="H161" t="s">
        <v>942</v>
      </c>
      <c r="I161">
        <v>42520.900150462963</v>
      </c>
      <c r="J161">
        <v>0</v>
      </c>
      <c r="K161" t="str">
        <f t="shared" si="22"/>
        <v>4017/4018</v>
      </c>
      <c r="L161">
        <f t="shared" si="23"/>
        <v>1.6620370370219462E-2</v>
      </c>
      <c r="Q161" t="b">
        <f t="shared" si="24"/>
        <v>1</v>
      </c>
      <c r="R161" t="s">
        <v>596</v>
      </c>
      <c r="S161">
        <f t="shared" si="32"/>
        <v>12.787800000000001</v>
      </c>
      <c r="T161">
        <f t="shared" si="33"/>
        <v>1.47E-2</v>
      </c>
      <c r="U161">
        <f t="shared" si="26"/>
        <v>12.773100000000001</v>
      </c>
      <c r="V161">
        <f>COUNTIFS(xings_lookup!$D$2:$D$19, IF(Q161, "&lt;=","&gt;=") &amp; S161, xings_lookup!$D$2:$D$19, IF(Q161,"&gt;=","&lt;=") &amp; T161)</f>
        <v>12</v>
      </c>
      <c r="W161">
        <f>COUNTA([11]XINGS!$A$2:$A$13)-V161</f>
        <v>0</v>
      </c>
      <c r="X161">
        <f t="shared" si="27"/>
        <v>1</v>
      </c>
    </row>
    <row r="162" spans="1:24" x14ac:dyDescent="0.25">
      <c r="A162" t="s">
        <v>433</v>
      </c>
      <c r="B162">
        <v>4037</v>
      </c>
      <c r="C162" t="s">
        <v>467</v>
      </c>
      <c r="D162" t="s">
        <v>1036</v>
      </c>
      <c r="E162">
        <v>42520.894305555557</v>
      </c>
      <c r="F162">
        <v>42520.895358796297</v>
      </c>
      <c r="G162">
        <v>1</v>
      </c>
      <c r="H162" t="s">
        <v>1037</v>
      </c>
      <c r="I162">
        <v>42520.90283564815</v>
      </c>
      <c r="J162">
        <v>0</v>
      </c>
      <c r="K162" t="str">
        <f t="shared" si="22"/>
        <v>4037/4038</v>
      </c>
      <c r="L162">
        <f t="shared" si="23"/>
        <v>7.4768518534256145E-3</v>
      </c>
      <c r="N162">
        <f>24*60*SUM($L161:$L162)</f>
        <v>34.70000000204891</v>
      </c>
      <c r="P162" t="s">
        <v>431</v>
      </c>
      <c r="Q162" t="b">
        <f t="shared" si="24"/>
        <v>1</v>
      </c>
      <c r="R162" t="s">
        <v>596</v>
      </c>
      <c r="S162">
        <f t="shared" si="32"/>
        <v>23.300599999999999</v>
      </c>
      <c r="T162">
        <f t="shared" si="33"/>
        <v>16.1587</v>
      </c>
      <c r="U162">
        <f t="shared" ref="U162:U193" si="34">ABS(T162-S162)</f>
        <v>7.1418999999999997</v>
      </c>
      <c r="V162">
        <f>COUNTIFS(xings_lookup!$D$2:$D$19, IF(Q162, "&lt;=","&gt;=") &amp; S162, xings_lookup!$D$2:$D$19, IF(Q162,"&gt;=","&lt;=") &amp; T162)</f>
        <v>0</v>
      </c>
      <c r="W162">
        <f>COUNTA([11]XINGS!$A$2:$A$13)-V162</f>
        <v>12</v>
      </c>
      <c r="X162">
        <f t="shared" si="27"/>
        <v>0</v>
      </c>
    </row>
    <row r="163" spans="1:24" x14ac:dyDescent="0.25">
      <c r="A163" t="s">
        <v>433</v>
      </c>
      <c r="B163">
        <v>4037</v>
      </c>
      <c r="C163" t="s">
        <v>467</v>
      </c>
      <c r="D163" t="s">
        <v>1035</v>
      </c>
      <c r="E163">
        <v>42520.90697916667</v>
      </c>
      <c r="F163">
        <v>42520.907534722224</v>
      </c>
      <c r="G163">
        <v>0</v>
      </c>
      <c r="H163" t="s">
        <v>1038</v>
      </c>
      <c r="I163">
        <v>42520.92496527778</v>
      </c>
      <c r="J163">
        <v>0</v>
      </c>
      <c r="K163" t="str">
        <f t="shared" si="22"/>
        <v>4037/4038</v>
      </c>
      <c r="L163">
        <f t="shared" si="23"/>
        <v>1.7430555555620231E-2</v>
      </c>
      <c r="Q163" t="b">
        <f t="shared" si="24"/>
        <v>1</v>
      </c>
      <c r="R163" t="s">
        <v>596</v>
      </c>
      <c r="S163">
        <f t="shared" si="32"/>
        <v>12.787800000000001</v>
      </c>
      <c r="T163">
        <f t="shared" si="33"/>
        <v>1.49E-2</v>
      </c>
      <c r="U163">
        <f t="shared" si="34"/>
        <v>12.7729</v>
      </c>
      <c r="V163">
        <f>COUNTIFS(xings_lookup!$D$2:$D$19, IF(Q163, "&lt;=","&gt;=") &amp; S163, xings_lookup!$D$2:$D$19, IF(Q163,"&gt;=","&lt;=") &amp; T163)</f>
        <v>12</v>
      </c>
      <c r="W163">
        <f>COUNTA([11]XINGS!$A$2:$A$13)-V163</f>
        <v>0</v>
      </c>
      <c r="X163">
        <f t="shared" si="27"/>
        <v>1</v>
      </c>
    </row>
    <row r="164" spans="1:24" x14ac:dyDescent="0.25">
      <c r="A164" t="s">
        <v>435</v>
      </c>
      <c r="B164">
        <v>4040</v>
      </c>
      <c r="C164" t="s">
        <v>467</v>
      </c>
      <c r="D164" t="s">
        <v>612</v>
      </c>
      <c r="E164">
        <v>42521.213414351849</v>
      </c>
      <c r="F164">
        <v>42521.21434027778</v>
      </c>
      <c r="G164">
        <v>1</v>
      </c>
      <c r="H164" t="s">
        <v>613</v>
      </c>
      <c r="I164">
        <v>42521.242094907408</v>
      </c>
      <c r="J164">
        <v>1</v>
      </c>
      <c r="K164" t="str">
        <f t="shared" si="22"/>
        <v>4039/4040</v>
      </c>
      <c r="L164">
        <f t="shared" si="23"/>
        <v>2.7754629627452232E-2</v>
      </c>
      <c r="N164">
        <f>24*60*SUM($L164:$L164)</f>
        <v>39.966666663531214</v>
      </c>
      <c r="P164" t="s">
        <v>436</v>
      </c>
      <c r="Q164" t="b">
        <f t="shared" si="24"/>
        <v>0</v>
      </c>
      <c r="R164" t="s">
        <v>614</v>
      </c>
      <c r="S164">
        <f t="shared" si="32"/>
        <v>5.04E-2</v>
      </c>
      <c r="T164">
        <f t="shared" si="33"/>
        <v>21.8889</v>
      </c>
      <c r="U164">
        <f t="shared" si="34"/>
        <v>21.8385</v>
      </c>
      <c r="V164">
        <f>COUNTIFS(xings_lookup!$D$2:$D$19, IF(Q164, "&lt;=","&gt;=") &amp; S164, xings_lookup!$D$2:$D$19, IF(Q164,"&gt;=","&lt;=") &amp; T164)</f>
        <v>12</v>
      </c>
      <c r="W164">
        <f>COUNTA([11]XINGS!$A$2:$A$13)-V164</f>
        <v>0</v>
      </c>
      <c r="X164">
        <f t="shared" si="27"/>
        <v>1</v>
      </c>
    </row>
    <row r="165" spans="1:24" x14ac:dyDescent="0.25">
      <c r="A165" t="s">
        <v>437</v>
      </c>
      <c r="B165">
        <v>4014</v>
      </c>
      <c r="C165" t="s">
        <v>467</v>
      </c>
      <c r="D165" t="s">
        <v>615</v>
      </c>
      <c r="E165">
        <v>42521.2340625</v>
      </c>
      <c r="F165">
        <v>42521.234953703701</v>
      </c>
      <c r="G165">
        <v>1</v>
      </c>
      <c r="H165" t="s">
        <v>616</v>
      </c>
      <c r="I165">
        <v>42521.241805555554</v>
      </c>
      <c r="J165">
        <v>0</v>
      </c>
      <c r="K165" t="str">
        <f t="shared" si="22"/>
        <v>4013/4014</v>
      </c>
      <c r="L165">
        <f t="shared" si="23"/>
        <v>6.8518518528435379E-3</v>
      </c>
      <c r="Q165" t="b">
        <f t="shared" si="24"/>
        <v>0</v>
      </c>
      <c r="R165" t="s">
        <v>614</v>
      </c>
      <c r="S165">
        <f t="shared" si="32"/>
        <v>5.4600000000000003E-2</v>
      </c>
      <c r="T165">
        <f t="shared" si="33"/>
        <v>0.1368</v>
      </c>
      <c r="U165">
        <f t="shared" si="34"/>
        <v>8.2199999999999995E-2</v>
      </c>
      <c r="V165">
        <f>COUNTIFS(xings_lookup!$D$2:$D$19, IF(Q165, "&lt;=","&gt;=") &amp; S165, xings_lookup!$D$2:$D$19, IF(Q165,"&gt;=","&lt;=") &amp; T165)</f>
        <v>0</v>
      </c>
      <c r="W165">
        <f>COUNTA([11]XINGS!$A$2:$A$13)-V165</f>
        <v>12</v>
      </c>
      <c r="X165">
        <f t="shared" si="27"/>
        <v>0</v>
      </c>
    </row>
    <row r="166" spans="1:24" x14ac:dyDescent="0.25">
      <c r="A166" t="s">
        <v>437</v>
      </c>
      <c r="B166">
        <v>4014</v>
      </c>
      <c r="C166" t="s">
        <v>467</v>
      </c>
      <c r="D166" t="s">
        <v>535</v>
      </c>
      <c r="E166">
        <v>42521.244606481479</v>
      </c>
      <c r="F166">
        <v>42521.245555555557</v>
      </c>
      <c r="G166">
        <v>1</v>
      </c>
      <c r="H166" t="s">
        <v>617</v>
      </c>
      <c r="I166">
        <v>42521.269120370373</v>
      </c>
      <c r="J166">
        <v>3</v>
      </c>
      <c r="K166" t="str">
        <f t="shared" si="22"/>
        <v>4013/4014</v>
      </c>
      <c r="L166">
        <f t="shared" si="23"/>
        <v>2.3564814815472346E-2</v>
      </c>
      <c r="N166">
        <f>24*60*SUM($L165:$L166)</f>
        <v>43.800000002374873</v>
      </c>
      <c r="P166" t="s">
        <v>424</v>
      </c>
      <c r="Q166" t="b">
        <f t="shared" si="24"/>
        <v>0</v>
      </c>
      <c r="R166" t="s">
        <v>614</v>
      </c>
      <c r="S166">
        <f t="shared" si="32"/>
        <v>1.913</v>
      </c>
      <c r="T166">
        <f t="shared" si="33"/>
        <v>23.340800000000002</v>
      </c>
      <c r="U166">
        <f t="shared" si="34"/>
        <v>21.427800000000001</v>
      </c>
      <c r="V166">
        <f>COUNTIFS(xings_lookup!$D$2:$D$19, IF(Q166, "&lt;=","&gt;=") &amp; S166, xings_lookup!$D$2:$D$19, IF(Q166,"&gt;=","&lt;=") &amp; T166)</f>
        <v>12</v>
      </c>
      <c r="W166">
        <f>COUNTA([11]XINGS!$A$2:$A$13)-V166</f>
        <v>0</v>
      </c>
      <c r="X166">
        <f t="shared" si="27"/>
        <v>1</v>
      </c>
    </row>
    <row r="167" spans="1:24" x14ac:dyDescent="0.25">
      <c r="A167" t="s">
        <v>438</v>
      </c>
      <c r="B167">
        <v>4043</v>
      </c>
      <c r="C167" t="s">
        <v>467</v>
      </c>
      <c r="D167" t="s">
        <v>1039</v>
      </c>
      <c r="E167">
        <v>42521.286481481482</v>
      </c>
      <c r="F167">
        <v>42521.286863425928</v>
      </c>
      <c r="G167">
        <v>19</v>
      </c>
      <c r="H167" t="s">
        <v>1040</v>
      </c>
      <c r="I167">
        <v>42521.315763888888</v>
      </c>
      <c r="J167">
        <v>1</v>
      </c>
      <c r="K167" t="str">
        <f t="shared" si="22"/>
        <v>4043/4044</v>
      </c>
      <c r="L167">
        <f t="shared" si="23"/>
        <v>2.8900462959427387E-2</v>
      </c>
      <c r="N167">
        <f>24*60*SUM($L167:$L167)</f>
        <v>41.616666661575437</v>
      </c>
      <c r="P167" t="s">
        <v>579</v>
      </c>
      <c r="Q167" t="b">
        <f t="shared" si="24"/>
        <v>1</v>
      </c>
      <c r="R167" t="s">
        <v>614</v>
      </c>
      <c r="S167">
        <f t="shared" si="32"/>
        <v>12.7857</v>
      </c>
      <c r="T167">
        <f t="shared" si="33"/>
        <v>8.9999999999999993E-3</v>
      </c>
      <c r="U167">
        <f t="shared" si="34"/>
        <v>12.7767</v>
      </c>
      <c r="V167">
        <f>COUNTIFS(xings_lookup!$D$2:$D$19, IF(Q167, "&lt;=","&gt;=") &amp; S167, xings_lookup!$D$2:$D$19, IF(Q167,"&gt;=","&lt;=") &amp; T167)</f>
        <v>12</v>
      </c>
      <c r="W167">
        <f>COUNTA([11]XINGS!$A$2:$A$13)-V167</f>
        <v>0</v>
      </c>
      <c r="X167">
        <f t="shared" si="27"/>
        <v>1</v>
      </c>
    </row>
    <row r="168" spans="1:24" x14ac:dyDescent="0.25">
      <c r="A168" t="s">
        <v>439</v>
      </c>
      <c r="B168">
        <v>4044</v>
      </c>
      <c r="C168" t="s">
        <v>467</v>
      </c>
      <c r="D168" t="s">
        <v>618</v>
      </c>
      <c r="E168">
        <v>42521.328217592592</v>
      </c>
      <c r="F168">
        <v>42521.329108796293</v>
      </c>
      <c r="G168">
        <v>1</v>
      </c>
      <c r="H168" t="s">
        <v>619</v>
      </c>
      <c r="I168">
        <v>42521.349861111114</v>
      </c>
      <c r="J168">
        <v>0</v>
      </c>
      <c r="K168" t="str">
        <f t="shared" si="22"/>
        <v>4043/4044</v>
      </c>
      <c r="L168">
        <f t="shared" si="23"/>
        <v>2.0752314820128959E-2</v>
      </c>
      <c r="N168">
        <f>24*60*SUM($L168:$L168)</f>
        <v>29.8833333409857</v>
      </c>
      <c r="P168" t="s">
        <v>440</v>
      </c>
      <c r="Q168" t="b">
        <f t="shared" si="24"/>
        <v>0</v>
      </c>
      <c r="R168" t="s">
        <v>614</v>
      </c>
      <c r="S168">
        <f t="shared" si="32"/>
        <v>1.9158999999999999</v>
      </c>
      <c r="T168">
        <f t="shared" si="33"/>
        <v>23.341899999999999</v>
      </c>
      <c r="U168">
        <f t="shared" si="34"/>
        <v>21.425999999999998</v>
      </c>
      <c r="V168">
        <f>COUNTIFS(xings_lookup!$D$2:$D$19, IF(Q168, "&lt;=","&gt;=") &amp; S168, xings_lookup!$D$2:$D$19, IF(Q168,"&gt;=","&lt;=") &amp; T168)</f>
        <v>12</v>
      </c>
      <c r="W168">
        <f>COUNTA([11]XINGS!$A$2:$A$13)-V168</f>
        <v>0</v>
      </c>
      <c r="X168">
        <f t="shared" si="27"/>
        <v>1</v>
      </c>
    </row>
    <row r="169" spans="1:24" x14ac:dyDescent="0.25">
      <c r="A169" t="s">
        <v>441</v>
      </c>
      <c r="B169">
        <v>4029</v>
      </c>
      <c r="C169" t="s">
        <v>467</v>
      </c>
      <c r="D169" t="s">
        <v>620</v>
      </c>
      <c r="E169">
        <v>42521.330682870372</v>
      </c>
      <c r="F169">
        <v>42521.331516203703</v>
      </c>
      <c r="G169">
        <v>1</v>
      </c>
      <c r="H169" t="s">
        <v>621</v>
      </c>
      <c r="I169">
        <v>42521.35659722222</v>
      </c>
      <c r="J169">
        <v>0</v>
      </c>
      <c r="K169" t="str">
        <f t="shared" si="22"/>
        <v>4029/4030</v>
      </c>
      <c r="L169">
        <f t="shared" si="23"/>
        <v>2.5081018517084885E-2</v>
      </c>
      <c r="N169">
        <f>24*60*SUM($L169:$L169)</f>
        <v>36.116666664602235</v>
      </c>
      <c r="P169" t="s">
        <v>442</v>
      </c>
      <c r="Q169" t="b">
        <f t="shared" si="24"/>
        <v>0</v>
      </c>
      <c r="R169" t="s">
        <v>614</v>
      </c>
      <c r="S169">
        <f t="shared" si="32"/>
        <v>4.2900000000000001E-2</v>
      </c>
      <c r="T169">
        <f t="shared" si="33"/>
        <v>21.3781</v>
      </c>
      <c r="U169">
        <f t="shared" si="34"/>
        <v>21.3352</v>
      </c>
      <c r="V169">
        <f>COUNTIFS(xings_lookup!$D$2:$D$19, IF(Q169, "&lt;=","&gt;=") &amp; S169, xings_lookup!$D$2:$D$19, IF(Q169,"&gt;=","&lt;=") &amp; T169)</f>
        <v>12</v>
      </c>
      <c r="W169">
        <f>COUNTA([11]XINGS!$A$2:$A$13)-V169</f>
        <v>0</v>
      </c>
      <c r="X169">
        <f t="shared" si="27"/>
        <v>1</v>
      </c>
    </row>
    <row r="170" spans="1:24" x14ac:dyDescent="0.25">
      <c r="A170" t="s">
        <v>443</v>
      </c>
      <c r="B170">
        <v>4029</v>
      </c>
      <c r="C170" t="s">
        <v>467</v>
      </c>
      <c r="D170" t="s">
        <v>622</v>
      </c>
      <c r="E170">
        <v>42521.473483796297</v>
      </c>
      <c r="F170">
        <v>42521.474560185183</v>
      </c>
      <c r="G170">
        <v>1</v>
      </c>
      <c r="H170" t="s">
        <v>623</v>
      </c>
      <c r="I170">
        <v>42521.480266203704</v>
      </c>
      <c r="J170">
        <v>0</v>
      </c>
      <c r="K170" t="str">
        <f t="shared" si="22"/>
        <v>4029/4030</v>
      </c>
      <c r="L170">
        <f t="shared" si="23"/>
        <v>5.7060185208683833E-3</v>
      </c>
      <c r="Q170" t="b">
        <f t="shared" si="24"/>
        <v>0</v>
      </c>
      <c r="R170" t="s">
        <v>614</v>
      </c>
      <c r="S170">
        <f t="shared" si="32"/>
        <v>4.3299999999999998E-2</v>
      </c>
      <c r="T170">
        <f t="shared" si="33"/>
        <v>0.1366</v>
      </c>
      <c r="U170">
        <f t="shared" si="34"/>
        <v>9.3299999999999994E-2</v>
      </c>
      <c r="V170">
        <f>COUNTIFS(xings_lookup!$D$2:$D$19, IF(Q170, "&lt;=","&gt;=") &amp; S170, xings_lookup!$D$2:$D$19, IF(Q170,"&gt;=","&lt;=") &amp; T170)</f>
        <v>0</v>
      </c>
      <c r="W170">
        <f>COUNTA([11]XINGS!$A$2:$A$13)-V170</f>
        <v>12</v>
      </c>
      <c r="X170">
        <f t="shared" si="27"/>
        <v>0</v>
      </c>
    </row>
    <row r="171" spans="1:24" x14ac:dyDescent="0.25">
      <c r="A171" t="s">
        <v>443</v>
      </c>
      <c r="B171">
        <v>4029</v>
      </c>
      <c r="C171" t="s">
        <v>467</v>
      </c>
      <c r="D171" t="s">
        <v>624</v>
      </c>
      <c r="E171">
        <v>42521.483240740738</v>
      </c>
      <c r="F171">
        <v>42521.483912037038</v>
      </c>
      <c r="G171">
        <v>0</v>
      </c>
      <c r="H171" t="s">
        <v>625</v>
      </c>
      <c r="I171">
        <v>42521.504664351851</v>
      </c>
      <c r="J171">
        <v>0</v>
      </c>
      <c r="K171" t="str">
        <f t="shared" si="22"/>
        <v>4029/4030</v>
      </c>
      <c r="L171">
        <f t="shared" si="23"/>
        <v>2.0752314812853001E-2</v>
      </c>
      <c r="N171">
        <f>24*60*SUM($L170:$L171)</f>
        <v>38.100000000558794</v>
      </c>
      <c r="P171" t="s">
        <v>444</v>
      </c>
      <c r="Q171" t="b">
        <f t="shared" si="24"/>
        <v>0</v>
      </c>
      <c r="R171" t="s">
        <v>614</v>
      </c>
      <c r="S171">
        <f t="shared" si="32"/>
        <v>2.08</v>
      </c>
      <c r="T171">
        <f t="shared" si="33"/>
        <v>23.340299999999999</v>
      </c>
      <c r="U171">
        <f t="shared" si="34"/>
        <v>21.260300000000001</v>
      </c>
      <c r="V171">
        <f>COUNTIFS(xings_lookup!$D$2:$D$19, IF(Q171, "&lt;=","&gt;=") &amp; S171, xings_lookup!$D$2:$D$19, IF(Q171,"&gt;=","&lt;=") &amp; T171)</f>
        <v>12</v>
      </c>
      <c r="W171">
        <f>COUNTA([11]XINGS!$A$2:$A$13)-V171</f>
        <v>0</v>
      </c>
      <c r="X171">
        <f t="shared" si="27"/>
        <v>1</v>
      </c>
    </row>
    <row r="172" spans="1:24" x14ac:dyDescent="0.25">
      <c r="A172" t="s">
        <v>445</v>
      </c>
      <c r="B172">
        <v>4031</v>
      </c>
      <c r="C172" t="s">
        <v>467</v>
      </c>
      <c r="D172" t="s">
        <v>481</v>
      </c>
      <c r="E172">
        <v>42521.703576388885</v>
      </c>
      <c r="F172">
        <v>42521.705543981479</v>
      </c>
      <c r="G172">
        <v>2</v>
      </c>
      <c r="H172" t="s">
        <v>546</v>
      </c>
      <c r="I172">
        <v>42521.710810185185</v>
      </c>
      <c r="J172">
        <v>0</v>
      </c>
      <c r="K172" t="str">
        <f t="shared" si="22"/>
        <v>4031/4032</v>
      </c>
      <c r="L172">
        <f t="shared" si="23"/>
        <v>5.2662037051049992E-3</v>
      </c>
      <c r="Q172" t="b">
        <f t="shared" si="24"/>
        <v>0</v>
      </c>
      <c r="R172" t="s">
        <v>614</v>
      </c>
      <c r="S172">
        <f t="shared" si="32"/>
        <v>4.3700000000000003E-2</v>
      </c>
      <c r="T172">
        <f t="shared" si="33"/>
        <v>4.4699999999999997E-2</v>
      </c>
      <c r="U172">
        <f t="shared" si="34"/>
        <v>9.9999999999999395E-4</v>
      </c>
      <c r="V172">
        <f>COUNTIFS(xings_lookup!$D$2:$D$19, IF(Q172, "&lt;=","&gt;=") &amp; S172, xings_lookup!$D$2:$D$19, IF(Q172,"&gt;=","&lt;=") &amp; T172)</f>
        <v>0</v>
      </c>
      <c r="W172">
        <f>COUNTA([11]XINGS!$A$2:$A$13)-V172</f>
        <v>12</v>
      </c>
      <c r="X172">
        <f t="shared" si="27"/>
        <v>0</v>
      </c>
    </row>
    <row r="173" spans="1:24" x14ac:dyDescent="0.25">
      <c r="A173" t="s">
        <v>445</v>
      </c>
      <c r="B173">
        <v>4031</v>
      </c>
      <c r="C173" t="s">
        <v>467</v>
      </c>
      <c r="D173" t="s">
        <v>546</v>
      </c>
      <c r="E173">
        <v>42521.703576388885</v>
      </c>
      <c r="F173">
        <v>42521.710810185185</v>
      </c>
      <c r="G173">
        <v>10</v>
      </c>
      <c r="H173" t="s">
        <v>546</v>
      </c>
      <c r="I173">
        <v>42521.710810185185</v>
      </c>
      <c r="J173">
        <v>0</v>
      </c>
      <c r="K173" t="str">
        <f t="shared" si="22"/>
        <v>4031/4032</v>
      </c>
      <c r="L173">
        <f t="shared" si="23"/>
        <v>0</v>
      </c>
      <c r="N173">
        <f>24*60*SUM($L172:$L173)</f>
        <v>7.5833333353511989</v>
      </c>
      <c r="P173" t="s">
        <v>579</v>
      </c>
      <c r="Q173" t="b">
        <f t="shared" si="24"/>
        <v>0</v>
      </c>
      <c r="R173" t="s">
        <v>614</v>
      </c>
      <c r="S173">
        <f t="shared" si="32"/>
        <v>4.4699999999999997E-2</v>
      </c>
      <c r="T173">
        <f t="shared" si="33"/>
        <v>4.4699999999999997E-2</v>
      </c>
      <c r="U173">
        <f t="shared" si="34"/>
        <v>0</v>
      </c>
      <c r="V173">
        <f>COUNTIFS(xings_lookup!$D$2:$D$19, IF(Q173, "&lt;=","&gt;=") &amp; S173, xings_lookup!$D$2:$D$19, IF(Q173,"&gt;=","&lt;=") &amp; T173)</f>
        <v>0</v>
      </c>
      <c r="W173">
        <f>COUNTA([11]XINGS!$A$2:$A$13)-V173</f>
        <v>12</v>
      </c>
      <c r="X173">
        <f t="shared" si="27"/>
        <v>0</v>
      </c>
    </row>
    <row r="174" spans="1:24" x14ac:dyDescent="0.25">
      <c r="A174" t="s">
        <v>446</v>
      </c>
      <c r="B174">
        <v>4030</v>
      </c>
      <c r="C174" t="s">
        <v>467</v>
      </c>
      <c r="D174" t="s">
        <v>968</v>
      </c>
      <c r="E174">
        <v>42521.888240740744</v>
      </c>
      <c r="F174">
        <v>42521.88894675926</v>
      </c>
      <c r="G174">
        <v>1</v>
      </c>
      <c r="H174" t="s">
        <v>1041</v>
      </c>
      <c r="I174">
        <v>42521.894259259258</v>
      </c>
      <c r="J174">
        <v>0</v>
      </c>
      <c r="K174" t="str">
        <f t="shared" si="22"/>
        <v>4029/4030</v>
      </c>
      <c r="L174">
        <f t="shared" si="23"/>
        <v>5.3124999976716936E-3</v>
      </c>
      <c r="N174">
        <f>24*60*SUM($L174:$L174)</f>
        <v>7.6499999966472387</v>
      </c>
      <c r="P174" t="s">
        <v>579</v>
      </c>
      <c r="Q174" t="b">
        <f t="shared" si="24"/>
        <v>1</v>
      </c>
      <c r="R174" t="s">
        <v>614</v>
      </c>
      <c r="S174">
        <f t="shared" si="32"/>
        <v>23.298300000000001</v>
      </c>
      <c r="T174">
        <f t="shared" si="33"/>
        <v>22.825900000000001</v>
      </c>
      <c r="U174">
        <f t="shared" si="34"/>
        <v>0.47240000000000038</v>
      </c>
      <c r="V174">
        <f>COUNTIFS(xings_lookup!$D$2:$D$19, IF(Q174, "&lt;=","&gt;=") &amp; S174, xings_lookup!$D$2:$D$19, IF(Q174,"&gt;=","&lt;=") &amp; T174)</f>
        <v>0</v>
      </c>
      <c r="W174">
        <f>COUNTA([11]XINGS!$A$2:$A$13)-V174</f>
        <v>12</v>
      </c>
      <c r="X174">
        <f t="shared" si="27"/>
        <v>0</v>
      </c>
    </row>
    <row r="175" spans="1:24" x14ac:dyDescent="0.25">
      <c r="A175" t="s">
        <v>1042</v>
      </c>
      <c r="B175">
        <v>4041</v>
      </c>
      <c r="C175" t="s">
        <v>467</v>
      </c>
      <c r="D175" t="s">
        <v>1043</v>
      </c>
      <c r="E175">
        <v>42522.332106481481</v>
      </c>
      <c r="F175">
        <v>42522.333344907405</v>
      </c>
      <c r="G175">
        <v>1</v>
      </c>
      <c r="H175" t="s">
        <v>1001</v>
      </c>
      <c r="I175">
        <v>42522.384791666664</v>
      </c>
      <c r="J175">
        <v>0</v>
      </c>
      <c r="K175" t="str">
        <f t="shared" si="22"/>
        <v>4041/4042</v>
      </c>
      <c r="L175">
        <f t="shared" si="23"/>
        <v>5.1446759258396924E-2</v>
      </c>
      <c r="N175">
        <f>24*60*SUM($L175:$L175)</f>
        <v>74.08333333209157</v>
      </c>
      <c r="P175" t="s">
        <v>1044</v>
      </c>
      <c r="Q175" t="b">
        <f t="shared" si="24"/>
        <v>1</v>
      </c>
      <c r="R175" t="s">
        <v>629</v>
      </c>
      <c r="S175">
        <f t="shared" si="32"/>
        <v>23.300799999999999</v>
      </c>
      <c r="T175">
        <f t="shared" si="33"/>
        <v>23.299299999999999</v>
      </c>
      <c r="U175">
        <f t="shared" si="34"/>
        <v>1.5000000000000568E-3</v>
      </c>
      <c r="V175">
        <f>COUNTIFS(xings_lookup!$D$2:$D$19, IF(Q175, "&lt;=","&gt;=") &amp; S175, xings_lookup!$D$2:$D$19, IF(Q175,"&gt;=","&lt;=") &amp; T175)</f>
        <v>0</v>
      </c>
      <c r="W175">
        <f>COUNTA([11]XINGS!$A$2:$A$13)-V175</f>
        <v>12</v>
      </c>
      <c r="X175">
        <f t="shared" si="27"/>
        <v>0</v>
      </c>
    </row>
    <row r="176" spans="1:24" x14ac:dyDescent="0.25">
      <c r="A176" t="s">
        <v>626</v>
      </c>
      <c r="B176">
        <v>4031</v>
      </c>
      <c r="C176" t="s">
        <v>467</v>
      </c>
      <c r="D176" t="s">
        <v>498</v>
      </c>
      <c r="E176">
        <v>42522.579618055555</v>
      </c>
      <c r="F176">
        <v>42522.580949074072</v>
      </c>
      <c r="G176">
        <v>1</v>
      </c>
      <c r="H176" t="s">
        <v>627</v>
      </c>
      <c r="I176">
        <v>42522.60765046296</v>
      </c>
      <c r="J176">
        <v>0</v>
      </c>
      <c r="K176" t="str">
        <f t="shared" si="22"/>
        <v>4031/4032</v>
      </c>
      <c r="L176">
        <f t="shared" si="23"/>
        <v>2.6701388887886424E-2</v>
      </c>
      <c r="N176">
        <f>24*60*SUM($L176:$L176)</f>
        <v>38.44999999855645</v>
      </c>
      <c r="P176" t="s">
        <v>628</v>
      </c>
      <c r="Q176" t="b">
        <f t="shared" si="24"/>
        <v>0</v>
      </c>
      <c r="R176" t="s">
        <v>629</v>
      </c>
      <c r="S176">
        <f t="shared" si="32"/>
        <v>4.5699999999999998E-2</v>
      </c>
      <c r="T176">
        <f t="shared" si="33"/>
        <v>22.604700000000001</v>
      </c>
      <c r="U176">
        <f t="shared" si="34"/>
        <v>22.559000000000001</v>
      </c>
      <c r="V176">
        <f>COUNTIFS(xings_lookup!$D$2:$D$19, IF(Q176, "&lt;=","&gt;=") &amp; S176, xings_lookup!$D$2:$D$19, IF(Q176,"&gt;=","&lt;=") &amp; T176)</f>
        <v>12</v>
      </c>
      <c r="W176">
        <f>COUNTA([11]XINGS!$A$2:$A$13)-V176</f>
        <v>0</v>
      </c>
      <c r="X176">
        <f t="shared" si="27"/>
        <v>1</v>
      </c>
    </row>
    <row r="177" spans="1:24" x14ac:dyDescent="0.25">
      <c r="A177" t="s">
        <v>630</v>
      </c>
      <c r="B177">
        <v>4044</v>
      </c>
      <c r="C177" t="s">
        <v>467</v>
      </c>
      <c r="D177" t="s">
        <v>525</v>
      </c>
      <c r="E177">
        <v>42522.861655092594</v>
      </c>
      <c r="F177">
        <v>42522.863437499997</v>
      </c>
      <c r="G177">
        <v>2</v>
      </c>
      <c r="H177" t="s">
        <v>631</v>
      </c>
      <c r="I177">
        <v>42522.881516203706</v>
      </c>
      <c r="J177">
        <v>0</v>
      </c>
      <c r="K177" t="str">
        <f t="shared" si="22"/>
        <v>4043/4044</v>
      </c>
      <c r="L177">
        <f t="shared" si="23"/>
        <v>1.8078703709761612E-2</v>
      </c>
      <c r="Q177" t="b">
        <f t="shared" si="24"/>
        <v>0</v>
      </c>
      <c r="R177" t="s">
        <v>629</v>
      </c>
      <c r="S177">
        <f t="shared" si="32"/>
        <v>4.6899999999999997E-2</v>
      </c>
      <c r="T177">
        <f t="shared" si="33"/>
        <v>3.6798999999999999</v>
      </c>
      <c r="U177">
        <f t="shared" si="34"/>
        <v>3.633</v>
      </c>
      <c r="V177">
        <f>COUNTIFS(xings_lookup!$D$2:$D$19, IF(Q177, "&lt;=","&gt;=") &amp; S177, xings_lookup!$D$2:$D$19, IF(Q177,"&gt;=","&lt;=") &amp; T177)</f>
        <v>3</v>
      </c>
      <c r="W177">
        <f>COUNTA([11]XINGS!$A$2:$A$13)-V177</f>
        <v>9</v>
      </c>
      <c r="X177">
        <f t="shared" si="27"/>
        <v>0.25</v>
      </c>
    </row>
    <row r="178" spans="1:24" x14ac:dyDescent="0.25">
      <c r="A178" t="s">
        <v>630</v>
      </c>
      <c r="B178">
        <v>4044</v>
      </c>
      <c r="C178" t="s">
        <v>467</v>
      </c>
      <c r="D178" t="s">
        <v>632</v>
      </c>
      <c r="E178">
        <v>42522.884270833332</v>
      </c>
      <c r="F178">
        <v>42522.885277777779</v>
      </c>
      <c r="G178">
        <v>1</v>
      </c>
      <c r="H178" t="s">
        <v>633</v>
      </c>
      <c r="I178">
        <v>42522.908263888887</v>
      </c>
      <c r="J178">
        <v>0</v>
      </c>
      <c r="K178" t="str">
        <f t="shared" si="22"/>
        <v>4043/4044</v>
      </c>
      <c r="L178">
        <f t="shared" si="23"/>
        <v>2.2986111107456964E-2</v>
      </c>
      <c r="N178">
        <f>24*60*SUM($L177:$L178)</f>
        <v>59.133333336794749</v>
      </c>
      <c r="P178" t="s">
        <v>579</v>
      </c>
      <c r="Q178" t="b">
        <f t="shared" si="24"/>
        <v>0</v>
      </c>
      <c r="R178" t="s">
        <v>629</v>
      </c>
      <c r="S178">
        <f t="shared" si="32"/>
        <v>3.7139000000000002</v>
      </c>
      <c r="T178">
        <f t="shared" si="33"/>
        <v>23.328199999999999</v>
      </c>
      <c r="U178">
        <f t="shared" si="34"/>
        <v>19.6143</v>
      </c>
      <c r="V178">
        <f>COUNTIFS(xings_lookup!$D$2:$D$19, IF(Q178, "&lt;=","&gt;=") &amp; S178, xings_lookup!$D$2:$D$19, IF(Q178,"&gt;=","&lt;=") &amp; T178)</f>
        <v>9</v>
      </c>
      <c r="W178">
        <f>COUNTA([11]XINGS!$A$2:$A$13)-V178</f>
        <v>3</v>
      </c>
      <c r="X178">
        <f t="shared" si="27"/>
        <v>0.75</v>
      </c>
    </row>
    <row r="179" spans="1:24" x14ac:dyDescent="0.25">
      <c r="A179" t="s">
        <v>634</v>
      </c>
      <c r="B179">
        <v>4044</v>
      </c>
      <c r="C179" t="s">
        <v>467</v>
      </c>
      <c r="D179" t="s">
        <v>524</v>
      </c>
      <c r="E179">
        <v>42522.948807870373</v>
      </c>
      <c r="F179">
        <v>42522.950983796298</v>
      </c>
      <c r="G179">
        <v>3</v>
      </c>
      <c r="H179" t="s">
        <v>546</v>
      </c>
      <c r="I179">
        <v>42522.951307870368</v>
      </c>
      <c r="J179">
        <v>0</v>
      </c>
      <c r="K179" t="str">
        <f t="shared" si="22"/>
        <v>4043/4044</v>
      </c>
      <c r="L179">
        <f t="shared" si="23"/>
        <v>3.2407406979473308E-4</v>
      </c>
      <c r="Q179" t="b">
        <f t="shared" si="24"/>
        <v>0</v>
      </c>
      <c r="R179" t="s">
        <v>629</v>
      </c>
      <c r="S179">
        <f t="shared" si="32"/>
        <v>4.5499999999999999E-2</v>
      </c>
      <c r="T179">
        <f t="shared" si="33"/>
        <v>4.4699999999999997E-2</v>
      </c>
      <c r="U179">
        <f t="shared" si="34"/>
        <v>8.000000000000021E-4</v>
      </c>
      <c r="V179">
        <f>COUNTIFS(xings_lookup!$D$2:$D$19, IF(Q179, "&lt;=","&gt;=") &amp; S179, xings_lookup!$D$2:$D$19, IF(Q179,"&gt;=","&lt;=") &amp; T179)</f>
        <v>0</v>
      </c>
      <c r="W179">
        <f>COUNTA([11]XINGS!$A$2:$A$13)-V179</f>
        <v>12</v>
      </c>
      <c r="X179">
        <f t="shared" si="27"/>
        <v>0</v>
      </c>
    </row>
    <row r="180" spans="1:24" x14ac:dyDescent="0.25">
      <c r="A180" t="s">
        <v>634</v>
      </c>
      <c r="B180">
        <v>4044</v>
      </c>
      <c r="C180" t="s">
        <v>467</v>
      </c>
      <c r="D180" t="s">
        <v>635</v>
      </c>
      <c r="E180">
        <v>42522.948807870373</v>
      </c>
      <c r="F180">
        <v>42522.961724537039</v>
      </c>
      <c r="G180">
        <v>18</v>
      </c>
      <c r="H180" t="s">
        <v>636</v>
      </c>
      <c r="I180">
        <v>42522.984537037039</v>
      </c>
      <c r="J180">
        <v>0</v>
      </c>
      <c r="K180" t="str">
        <f t="shared" si="22"/>
        <v>4043/4044</v>
      </c>
      <c r="L180">
        <f t="shared" si="23"/>
        <v>2.2812499999417923E-2</v>
      </c>
      <c r="N180">
        <f>24*60*SUM($L179:$L180)</f>
        <v>33.316666659666225</v>
      </c>
      <c r="P180" t="s">
        <v>579</v>
      </c>
      <c r="Q180" t="b">
        <f t="shared" si="24"/>
        <v>0</v>
      </c>
      <c r="R180" t="s">
        <v>629</v>
      </c>
      <c r="S180">
        <f t="shared" si="32"/>
        <v>1.9073</v>
      </c>
      <c r="T180">
        <f t="shared" si="33"/>
        <v>23.325700000000001</v>
      </c>
      <c r="U180">
        <f t="shared" si="34"/>
        <v>21.418400000000002</v>
      </c>
      <c r="V180">
        <f>COUNTIFS(xings_lookup!$D$2:$D$19, IF(Q180, "&lt;=","&gt;=") &amp; S180, xings_lookup!$D$2:$D$19, IF(Q180,"&gt;=","&lt;=") &amp; T180)</f>
        <v>12</v>
      </c>
      <c r="W180">
        <f>COUNTA([11]XINGS!$A$2:$A$13)-V180</f>
        <v>0</v>
      </c>
      <c r="X180">
        <f t="shared" si="27"/>
        <v>1</v>
      </c>
    </row>
    <row r="181" spans="1:24" x14ac:dyDescent="0.25">
      <c r="A181" t="s">
        <v>1165</v>
      </c>
      <c r="B181">
        <v>4013</v>
      </c>
      <c r="F181">
        <v>42523.195798611108</v>
      </c>
      <c r="I181">
        <v>42523.20412037037</v>
      </c>
      <c r="J181">
        <v>0</v>
      </c>
      <c r="K181" t="str">
        <f t="shared" si="22"/>
        <v>4013/4014</v>
      </c>
      <c r="L181">
        <f t="shared" si="23"/>
        <v>8.3217592618893832E-3</v>
      </c>
      <c r="N181">
        <f>24*60*SUM($L181:$L181)</f>
        <v>11.983333337120712</v>
      </c>
      <c r="P181" t="s">
        <v>579</v>
      </c>
      <c r="Q181" t="b">
        <f t="shared" si="24"/>
        <v>1</v>
      </c>
      <c r="R181" t="s">
        <v>829</v>
      </c>
      <c r="S181" t="e">
        <f t="shared" si="32"/>
        <v>#VALUE!</v>
      </c>
      <c r="T181" t="e">
        <f t="shared" si="33"/>
        <v>#VALUE!</v>
      </c>
      <c r="U181" t="e">
        <f t="shared" si="34"/>
        <v>#VALUE!</v>
      </c>
      <c r="V181">
        <f>COUNTIFS(xings_lookup!$D$2:$D$19, IF(Q181, "&lt;=","&gt;=") &amp; S181, xings_lookup!$D$2:$D$19, IF(Q181,"&gt;=","&lt;=") &amp; T181)</f>
        <v>0</v>
      </c>
      <c r="W181">
        <f>COUNTA([11]XINGS!$A$2:$A$13)-V181</f>
        <v>12</v>
      </c>
      <c r="X181">
        <f t="shared" si="27"/>
        <v>0</v>
      </c>
    </row>
    <row r="182" spans="1:24" x14ac:dyDescent="0.25">
      <c r="A182" t="s">
        <v>43</v>
      </c>
      <c r="B182">
        <v>4027</v>
      </c>
      <c r="C182" t="s">
        <v>467</v>
      </c>
      <c r="D182" t="s">
        <v>827</v>
      </c>
      <c r="E182">
        <v>42523.246354166666</v>
      </c>
      <c r="F182">
        <v>42523.250763888886</v>
      </c>
      <c r="G182">
        <v>6</v>
      </c>
      <c r="H182" t="s">
        <v>828</v>
      </c>
      <c r="I182">
        <v>42523.251817129632</v>
      </c>
      <c r="J182">
        <v>0</v>
      </c>
      <c r="K182" t="str">
        <f t="shared" si="22"/>
        <v>4027/4028</v>
      </c>
      <c r="L182">
        <f t="shared" si="23"/>
        <v>1.0532407468417659E-3</v>
      </c>
      <c r="Q182" t="b">
        <f t="shared" si="24"/>
        <v>0</v>
      </c>
      <c r="R182" t="s">
        <v>829</v>
      </c>
      <c r="S182">
        <f t="shared" si="32"/>
        <v>8.7400000000000005E-2</v>
      </c>
      <c r="T182">
        <f t="shared" si="33"/>
        <v>0.13170000000000001</v>
      </c>
      <c r="U182">
        <f t="shared" si="34"/>
        <v>4.4300000000000006E-2</v>
      </c>
      <c r="V182">
        <f>COUNTIFS(xings_lookup!$D$2:$D$19, IF(Q182, "&lt;=","&gt;=") &amp; S182, xings_lookup!$D$2:$D$19, IF(Q182,"&gt;=","&lt;=") &amp; T182)</f>
        <v>0</v>
      </c>
      <c r="W182">
        <f>COUNTA([11]XINGS!$A$2:$A$13)-V182</f>
        <v>12</v>
      </c>
      <c r="X182">
        <f t="shared" si="27"/>
        <v>0</v>
      </c>
    </row>
    <row r="183" spans="1:24" x14ac:dyDescent="0.25">
      <c r="A183" t="s">
        <v>1166</v>
      </c>
      <c r="B183">
        <v>4030</v>
      </c>
      <c r="C183" t="s">
        <v>467</v>
      </c>
      <c r="D183" t="s">
        <v>1167</v>
      </c>
      <c r="E183">
        <v>42523.254444444443</v>
      </c>
      <c r="F183">
        <v>42523.25540509259</v>
      </c>
      <c r="G183">
        <v>1</v>
      </c>
      <c r="H183" t="s">
        <v>1168</v>
      </c>
      <c r="I183">
        <v>42523.262986111113</v>
      </c>
      <c r="J183">
        <v>0</v>
      </c>
      <c r="K183" t="str">
        <f t="shared" si="22"/>
        <v>4029/4030</v>
      </c>
      <c r="L183">
        <f t="shared" si="23"/>
        <v>7.5810185226146132E-3</v>
      </c>
      <c r="N183">
        <f>24*60*SUM($L183:$L183)</f>
        <v>10.916666672565043</v>
      </c>
      <c r="P183" t="s">
        <v>1169</v>
      </c>
      <c r="Q183" t="b">
        <f t="shared" si="24"/>
        <v>1</v>
      </c>
      <c r="R183" t="s">
        <v>829</v>
      </c>
      <c r="S183">
        <f t="shared" si="32"/>
        <v>23.2943</v>
      </c>
      <c r="T183">
        <f t="shared" si="33"/>
        <v>18.537400000000002</v>
      </c>
      <c r="U183">
        <f t="shared" si="34"/>
        <v>4.7568999999999981</v>
      </c>
      <c r="V183">
        <f>COUNTIFS(xings_lookup!$D$2:$D$19, IF(Q183, "&lt;=","&gt;=") &amp; S183, xings_lookup!$D$2:$D$19, IF(Q183,"&gt;=","&lt;=") &amp; T183)</f>
        <v>0</v>
      </c>
      <c r="W183">
        <f>COUNTA([11]XINGS!$A$2:$A$13)-V183</f>
        <v>12</v>
      </c>
      <c r="X183">
        <f t="shared" si="27"/>
        <v>0</v>
      </c>
    </row>
    <row r="184" spans="1:24" x14ac:dyDescent="0.25">
      <c r="A184" t="s">
        <v>43</v>
      </c>
      <c r="B184">
        <v>4027</v>
      </c>
      <c r="C184" t="s">
        <v>467</v>
      </c>
      <c r="D184" t="s">
        <v>830</v>
      </c>
      <c r="E184">
        <v>42523.254803240743</v>
      </c>
      <c r="F184">
        <v>42523.255567129629</v>
      </c>
      <c r="G184">
        <v>1</v>
      </c>
      <c r="H184" t="s">
        <v>672</v>
      </c>
      <c r="I184">
        <v>42523.277083333334</v>
      </c>
      <c r="J184">
        <v>0</v>
      </c>
      <c r="K184" t="str">
        <f t="shared" si="22"/>
        <v>4027/4028</v>
      </c>
      <c r="L184">
        <f t="shared" si="23"/>
        <v>2.1516203705687076E-2</v>
      </c>
      <c r="N184">
        <f>24*60*SUM($L183:$L184)</f>
        <v>41.900000008754432</v>
      </c>
      <c r="P184" t="s">
        <v>831</v>
      </c>
      <c r="Q184" t="b">
        <f t="shared" si="24"/>
        <v>0</v>
      </c>
      <c r="R184" t="s">
        <v>829</v>
      </c>
      <c r="S184">
        <f t="shared" si="32"/>
        <v>1.9195</v>
      </c>
      <c r="T184">
        <f t="shared" si="33"/>
        <v>23.328399999999998</v>
      </c>
      <c r="U184">
        <f t="shared" si="34"/>
        <v>21.408899999999999</v>
      </c>
      <c r="V184">
        <f>COUNTIFS(xings_lookup!$D$2:$D$19, IF(Q184, "&lt;=","&gt;=") &amp; S184, xings_lookup!$D$2:$D$19, IF(Q184,"&gt;=","&lt;=") &amp; T184)</f>
        <v>12</v>
      </c>
      <c r="W184">
        <f>COUNTA([11]XINGS!$A$2:$A$13)-V184</f>
        <v>0</v>
      </c>
      <c r="X184">
        <f t="shared" si="27"/>
        <v>1</v>
      </c>
    </row>
    <row r="185" spans="1:24" x14ac:dyDescent="0.25">
      <c r="A185" t="s">
        <v>832</v>
      </c>
      <c r="B185">
        <v>4029</v>
      </c>
      <c r="C185" t="s">
        <v>467</v>
      </c>
      <c r="D185" t="s">
        <v>833</v>
      </c>
      <c r="E185">
        <v>42523.289444444446</v>
      </c>
      <c r="F185">
        <v>42523.290266203701</v>
      </c>
      <c r="G185">
        <v>1</v>
      </c>
      <c r="H185" t="s">
        <v>834</v>
      </c>
      <c r="I185">
        <v>42523.315625000003</v>
      </c>
      <c r="J185">
        <v>1</v>
      </c>
      <c r="K185" t="str">
        <f t="shared" si="22"/>
        <v>4029/4030</v>
      </c>
      <c r="L185">
        <f t="shared" si="23"/>
        <v>2.5358796301588882E-2</v>
      </c>
      <c r="N185">
        <f>24*60*SUM($L185:$L185)</f>
        <v>36.51666667428799</v>
      </c>
      <c r="P185" t="s">
        <v>835</v>
      </c>
      <c r="Q185" t="b">
        <f t="shared" si="24"/>
        <v>0</v>
      </c>
      <c r="R185" t="s">
        <v>829</v>
      </c>
      <c r="S185">
        <f t="shared" si="32"/>
        <v>4.0599999999999997E-2</v>
      </c>
      <c r="T185">
        <f t="shared" si="33"/>
        <v>19.542899999999999</v>
      </c>
      <c r="U185">
        <f t="shared" si="34"/>
        <v>19.502299999999998</v>
      </c>
      <c r="V185">
        <f>COUNTIFS(xings_lookup!$D$2:$D$19, IF(Q185, "&lt;=","&gt;=") &amp; S185, xings_lookup!$D$2:$D$19, IF(Q185,"&gt;=","&lt;=") &amp; T185)</f>
        <v>12</v>
      </c>
      <c r="W185">
        <f>COUNTA([11]XINGS!$A$2:$A$13)-V185</f>
        <v>0</v>
      </c>
      <c r="X185">
        <f t="shared" si="27"/>
        <v>1</v>
      </c>
    </row>
    <row r="186" spans="1:24" x14ac:dyDescent="0.25">
      <c r="A186" t="s">
        <v>836</v>
      </c>
      <c r="B186">
        <v>4029</v>
      </c>
      <c r="C186" t="s">
        <v>467</v>
      </c>
      <c r="D186" t="s">
        <v>837</v>
      </c>
      <c r="E186">
        <v>42523.36215277778</v>
      </c>
      <c r="F186">
        <v>42523.363599537035</v>
      </c>
      <c r="G186">
        <v>2</v>
      </c>
      <c r="H186" t="s">
        <v>837</v>
      </c>
      <c r="I186">
        <v>42523.363599537035</v>
      </c>
      <c r="J186">
        <v>0</v>
      </c>
      <c r="K186" t="str">
        <f t="shared" si="22"/>
        <v>4029/4030</v>
      </c>
      <c r="L186">
        <f t="shared" si="23"/>
        <v>0</v>
      </c>
      <c r="N186">
        <v>1</v>
      </c>
      <c r="P186" t="s">
        <v>579</v>
      </c>
      <c r="Q186" t="b">
        <f t="shared" si="24"/>
        <v>0</v>
      </c>
      <c r="R186" t="s">
        <v>829</v>
      </c>
      <c r="S186">
        <f t="shared" si="32"/>
        <v>5.3699999999999998E-2</v>
      </c>
      <c r="T186">
        <f t="shared" si="33"/>
        <v>5.3699999999999998E-2</v>
      </c>
      <c r="U186">
        <f t="shared" si="34"/>
        <v>0</v>
      </c>
      <c r="V186">
        <f>COUNTIFS(xings_lookup!$D$2:$D$19, IF(Q186, "&lt;=","&gt;=") &amp; S186, xings_lookup!$D$2:$D$19, IF(Q186,"&gt;=","&lt;=") &amp; T186)</f>
        <v>0</v>
      </c>
      <c r="W186">
        <f>COUNTA([11]XINGS!$A$2:$A$13)-V186</f>
        <v>12</v>
      </c>
      <c r="X186">
        <f t="shared" si="27"/>
        <v>0</v>
      </c>
    </row>
    <row r="187" spans="1:24" x14ac:dyDescent="0.25">
      <c r="A187" t="s">
        <v>838</v>
      </c>
      <c r="B187">
        <v>4011</v>
      </c>
      <c r="C187" t="s">
        <v>467</v>
      </c>
      <c r="D187" t="s">
        <v>505</v>
      </c>
      <c r="E187">
        <v>42523.49422453704</v>
      </c>
      <c r="F187">
        <v>42523.495150462964</v>
      </c>
      <c r="G187">
        <v>1</v>
      </c>
      <c r="H187" t="s">
        <v>642</v>
      </c>
      <c r="I187">
        <v>42523.496527777781</v>
      </c>
      <c r="J187">
        <v>0</v>
      </c>
      <c r="K187" t="str">
        <f t="shared" si="22"/>
        <v>4011/4012</v>
      </c>
      <c r="L187">
        <f t="shared" si="23"/>
        <v>1.377314816636499E-3</v>
      </c>
      <c r="N187">
        <f>24*60*SUM($L187:$L187)</f>
        <v>1.9833333359565586</v>
      </c>
      <c r="P187" t="s">
        <v>579</v>
      </c>
      <c r="Q187" t="b">
        <f t="shared" si="24"/>
        <v>0</v>
      </c>
      <c r="R187" t="s">
        <v>829</v>
      </c>
      <c r="S187">
        <f t="shared" si="32"/>
        <v>4.5100000000000001E-2</v>
      </c>
      <c r="T187">
        <f t="shared" si="33"/>
        <v>23.331</v>
      </c>
      <c r="U187">
        <f t="shared" si="34"/>
        <v>23.285899999999998</v>
      </c>
      <c r="V187">
        <f>COUNTIFS(xings_lookup!$D$2:$D$19, IF(Q187, "&lt;=","&gt;=") &amp; S187, xings_lookup!$D$2:$D$19, IF(Q187,"&gt;=","&lt;=") &amp; T187)</f>
        <v>12</v>
      </c>
      <c r="W187">
        <f>COUNTA([11]XINGS!$A$2:$A$13)-V187</f>
        <v>0</v>
      </c>
      <c r="X187">
        <f t="shared" si="27"/>
        <v>1</v>
      </c>
    </row>
    <row r="188" spans="1:24" x14ac:dyDescent="0.25">
      <c r="A188" t="s">
        <v>1170</v>
      </c>
      <c r="B188">
        <v>4041</v>
      </c>
      <c r="C188" t="s">
        <v>467</v>
      </c>
      <c r="D188" t="s">
        <v>1063</v>
      </c>
      <c r="E188">
        <v>42523.55709490741</v>
      </c>
      <c r="F188">
        <v>42523.558125000003</v>
      </c>
      <c r="G188">
        <v>1</v>
      </c>
      <c r="H188" t="s">
        <v>1027</v>
      </c>
      <c r="I188">
        <v>42523.559513888889</v>
      </c>
      <c r="J188">
        <v>1</v>
      </c>
      <c r="K188" t="str">
        <f t="shared" si="22"/>
        <v>4041/4042</v>
      </c>
      <c r="L188">
        <f t="shared" si="23"/>
        <v>1.3888888861401938E-3</v>
      </c>
      <c r="N188">
        <f>24*60*SUM($L188:$L188)</f>
        <v>1.9999999960418791</v>
      </c>
      <c r="P188" t="s">
        <v>579</v>
      </c>
      <c r="Q188" t="b">
        <f t="shared" si="24"/>
        <v>1</v>
      </c>
      <c r="R188" t="s">
        <v>829</v>
      </c>
      <c r="S188">
        <f t="shared" si="32"/>
        <v>23.296900000000001</v>
      </c>
      <c r="T188">
        <f t="shared" si="33"/>
        <v>1.6500000000000001E-2</v>
      </c>
      <c r="U188">
        <f t="shared" si="34"/>
        <v>23.2804</v>
      </c>
      <c r="V188">
        <f>COUNTIFS(xings_lookup!$D$2:$D$19, IF(Q188, "&lt;=","&gt;=") &amp; S188, xings_lookup!$D$2:$D$19, IF(Q188,"&gt;=","&lt;=") &amp; T188)</f>
        <v>12</v>
      </c>
      <c r="W188">
        <f>COUNTA([11]XINGS!$A$2:$A$13)-V188</f>
        <v>0</v>
      </c>
      <c r="X188">
        <f t="shared" si="27"/>
        <v>1</v>
      </c>
    </row>
    <row r="189" spans="1:24" x14ac:dyDescent="0.25">
      <c r="A189" t="s">
        <v>1171</v>
      </c>
      <c r="B189">
        <v>4012</v>
      </c>
      <c r="C189" t="s">
        <v>467</v>
      </c>
      <c r="D189" t="s">
        <v>965</v>
      </c>
      <c r="E189">
        <v>42523.702349537038</v>
      </c>
      <c r="F189">
        <v>42523.703460648147</v>
      </c>
      <c r="G189">
        <v>1</v>
      </c>
      <c r="H189" t="s">
        <v>1172</v>
      </c>
      <c r="I189">
        <v>42523.720601851855</v>
      </c>
      <c r="J189">
        <v>0</v>
      </c>
      <c r="K189" t="str">
        <f t="shared" si="22"/>
        <v>4011/4012</v>
      </c>
      <c r="L189">
        <f t="shared" si="23"/>
        <v>1.7141203708888497E-2</v>
      </c>
      <c r="Q189" t="b">
        <f t="shared" si="24"/>
        <v>1</v>
      </c>
      <c r="R189" t="s">
        <v>829</v>
      </c>
      <c r="S189">
        <f t="shared" si="32"/>
        <v>23.297699999999999</v>
      </c>
      <c r="T189">
        <f t="shared" si="33"/>
        <v>11.120900000000001</v>
      </c>
      <c r="U189">
        <f t="shared" si="34"/>
        <v>12.176799999999998</v>
      </c>
      <c r="V189">
        <f>COUNTIFS(xings_lookup!$D$2:$D$19, IF(Q189, "&lt;=","&gt;=") &amp; S189, xings_lookup!$D$2:$D$19, IF(Q189,"&gt;=","&lt;=") &amp; T189)</f>
        <v>0</v>
      </c>
      <c r="W189">
        <f>COUNTA([11]XINGS!$A$2:$A$13)-V189</f>
        <v>12</v>
      </c>
      <c r="X189">
        <f t="shared" si="27"/>
        <v>0</v>
      </c>
    </row>
    <row r="190" spans="1:24" x14ac:dyDescent="0.25">
      <c r="A190" t="s">
        <v>1171</v>
      </c>
      <c r="B190">
        <v>4012</v>
      </c>
      <c r="C190" t="s">
        <v>467</v>
      </c>
      <c r="D190" t="s">
        <v>1173</v>
      </c>
      <c r="E190">
        <v>42523.724768518521</v>
      </c>
      <c r="F190">
        <v>42523.725601851853</v>
      </c>
      <c r="G190">
        <v>1</v>
      </c>
      <c r="H190" t="s">
        <v>1174</v>
      </c>
      <c r="I190">
        <v>42523.731365740743</v>
      </c>
      <c r="J190">
        <v>0</v>
      </c>
      <c r="K190" t="str">
        <f t="shared" si="22"/>
        <v>4011/4012</v>
      </c>
      <c r="L190">
        <f t="shared" si="23"/>
        <v>5.7638888902147301E-3</v>
      </c>
      <c r="N190">
        <f>24*60*SUM($L189:$L190)</f>
        <v>32.983333342708647</v>
      </c>
      <c r="P190" t="s">
        <v>1021</v>
      </c>
      <c r="Q190" t="b">
        <f t="shared" si="24"/>
        <v>1</v>
      </c>
      <c r="R190" t="s">
        <v>829</v>
      </c>
      <c r="S190">
        <f t="shared" si="32"/>
        <v>8.6353000000000009</v>
      </c>
      <c r="T190">
        <f t="shared" si="33"/>
        <v>5.4298000000000002</v>
      </c>
      <c r="U190">
        <f t="shared" si="34"/>
        <v>3.2055000000000007</v>
      </c>
      <c r="V190">
        <f>COUNTIFS(xings_lookup!$D$2:$D$19, IF(Q190, "&lt;=","&gt;=") &amp; S190, xings_lookup!$D$2:$D$19, IF(Q190,"&gt;=","&lt;=") &amp; T190)</f>
        <v>4</v>
      </c>
      <c r="W190">
        <f>COUNTA([11]XINGS!$A$2:$A$13)-V190</f>
        <v>8</v>
      </c>
      <c r="X190">
        <f t="shared" si="27"/>
        <v>0.33333333333333331</v>
      </c>
    </row>
    <row r="191" spans="1:24" x14ac:dyDescent="0.25">
      <c r="A191" t="s">
        <v>839</v>
      </c>
      <c r="B191">
        <v>4031</v>
      </c>
      <c r="C191" t="s">
        <v>467</v>
      </c>
      <c r="D191" t="s">
        <v>554</v>
      </c>
      <c r="E191">
        <v>42523.732499999998</v>
      </c>
      <c r="F191">
        <v>42523.734282407408</v>
      </c>
      <c r="G191">
        <v>2</v>
      </c>
      <c r="H191" t="s">
        <v>545</v>
      </c>
      <c r="I191">
        <v>42523.748993055553</v>
      </c>
      <c r="J191">
        <v>0</v>
      </c>
      <c r="K191" t="str">
        <f t="shared" si="22"/>
        <v>4031/4032</v>
      </c>
      <c r="L191">
        <f t="shared" si="23"/>
        <v>1.4710648145410232E-2</v>
      </c>
      <c r="N191">
        <f t="shared" ref="N191:N202" si="35">24*60*SUM($L191:$L191)</f>
        <v>21.183333329390734</v>
      </c>
      <c r="P191" t="s">
        <v>579</v>
      </c>
      <c r="Q191" t="b">
        <f t="shared" si="24"/>
        <v>0</v>
      </c>
      <c r="R191" t="s">
        <v>829</v>
      </c>
      <c r="S191">
        <f t="shared" si="32"/>
        <v>4.6699999999999998E-2</v>
      </c>
      <c r="T191">
        <f t="shared" si="33"/>
        <v>8.6374999999999993</v>
      </c>
      <c r="U191">
        <f t="shared" si="34"/>
        <v>8.5907999999999998</v>
      </c>
      <c r="V191">
        <f>COUNTIFS(xings_lookup!$D$2:$D$19, IF(Q191, "&lt;=","&gt;=") &amp; S191, xings_lookup!$D$2:$D$19, IF(Q191,"&gt;=","&lt;=") &amp; T191)</f>
        <v>10</v>
      </c>
      <c r="W191">
        <f>COUNTA([11]XINGS!$A$2:$A$13)-V191</f>
        <v>2</v>
      </c>
      <c r="X191">
        <f t="shared" si="27"/>
        <v>0.83333333333333337</v>
      </c>
    </row>
    <row r="192" spans="1:24" x14ac:dyDescent="0.25">
      <c r="A192" t="s">
        <v>840</v>
      </c>
      <c r="B192">
        <v>4027</v>
      </c>
      <c r="C192" t="s">
        <v>467</v>
      </c>
      <c r="D192" t="s">
        <v>524</v>
      </c>
      <c r="E192">
        <v>42523.831006944441</v>
      </c>
      <c r="F192">
        <v>42523.83153935185</v>
      </c>
      <c r="G192">
        <v>15</v>
      </c>
      <c r="H192" t="s">
        <v>552</v>
      </c>
      <c r="I192">
        <v>42523.868807870371</v>
      </c>
      <c r="J192">
        <v>0</v>
      </c>
      <c r="K192" t="str">
        <f t="shared" si="22"/>
        <v>4027/4028</v>
      </c>
      <c r="L192">
        <f t="shared" si="23"/>
        <v>3.7268518521159422E-2</v>
      </c>
      <c r="N192">
        <f t="shared" si="35"/>
        <v>53.666666670469567</v>
      </c>
      <c r="P192" t="s">
        <v>579</v>
      </c>
      <c r="Q192" t="b">
        <f t="shared" si="24"/>
        <v>0</v>
      </c>
      <c r="R192" t="s">
        <v>829</v>
      </c>
      <c r="S192">
        <f t="shared" si="32"/>
        <v>4.5499999999999999E-2</v>
      </c>
      <c r="T192">
        <v>23.331</v>
      </c>
      <c r="U192">
        <f t="shared" si="34"/>
        <v>23.285499999999999</v>
      </c>
      <c r="V192">
        <f>COUNTIFS(xings_lookup!$D$2:$D$19, IF(Q192, "&lt;=","&gt;=") &amp; S192, xings_lookup!$D$2:$D$19, IF(Q192,"&gt;=","&lt;=") &amp; T192)</f>
        <v>12</v>
      </c>
      <c r="W192">
        <f>COUNTA([11]XINGS!$A$2:$A$13)-V192</f>
        <v>0</v>
      </c>
      <c r="X192">
        <f t="shared" si="27"/>
        <v>1</v>
      </c>
    </row>
    <row r="193" spans="1:24" x14ac:dyDescent="0.25">
      <c r="A193" t="s">
        <v>1175</v>
      </c>
      <c r="B193">
        <v>4028</v>
      </c>
      <c r="F193">
        <v>42523.874826388892</v>
      </c>
      <c r="I193">
        <v>42523.876527777778</v>
      </c>
      <c r="J193">
        <v>0</v>
      </c>
      <c r="K193" t="str">
        <f t="shared" si="22"/>
        <v>4027/4028</v>
      </c>
      <c r="L193">
        <f t="shared" si="23"/>
        <v>1.7013888864312321E-3</v>
      </c>
      <c r="N193">
        <f t="shared" si="35"/>
        <v>2.4499999964609742</v>
      </c>
      <c r="P193" t="s">
        <v>579</v>
      </c>
      <c r="Q193" t="b">
        <f t="shared" si="24"/>
        <v>1</v>
      </c>
      <c r="R193" t="s">
        <v>829</v>
      </c>
      <c r="S193" t="e">
        <f t="shared" si="32"/>
        <v>#VALUE!</v>
      </c>
      <c r="T193" t="e">
        <f>RIGHT(H193,LEN(H193)-4)/10000</f>
        <v>#VALUE!</v>
      </c>
      <c r="U193" t="e">
        <f t="shared" si="34"/>
        <v>#VALUE!</v>
      </c>
      <c r="V193">
        <f>COUNTIFS(xings_lookup!$D$2:$D$19, IF(Q193, "&lt;=","&gt;=") &amp; S193, xings_lookup!$D$2:$D$19, IF(Q193,"&gt;=","&lt;=") &amp; T193)</f>
        <v>0</v>
      </c>
      <c r="W193">
        <f>COUNTA([11]XINGS!$A$2:$A$13)-V193</f>
        <v>12</v>
      </c>
      <c r="X193">
        <f t="shared" si="27"/>
        <v>0</v>
      </c>
    </row>
    <row r="194" spans="1:24" x14ac:dyDescent="0.25">
      <c r="A194" t="s">
        <v>1176</v>
      </c>
      <c r="B194">
        <v>4012</v>
      </c>
      <c r="C194" t="s">
        <v>467</v>
      </c>
      <c r="D194" t="s">
        <v>965</v>
      </c>
      <c r="E194">
        <v>42524.236793981479</v>
      </c>
      <c r="F194">
        <v>42524.238877314812</v>
      </c>
      <c r="G194">
        <v>2</v>
      </c>
      <c r="H194" t="s">
        <v>1177</v>
      </c>
      <c r="I194">
        <v>42524.256620370368</v>
      </c>
      <c r="J194">
        <v>1</v>
      </c>
      <c r="K194" t="str">
        <f t="shared" ref="K194:K257" si="36">IF(ISEVEN(B194),(B194-1)&amp;"/"&amp;B194,B194&amp;"/"&amp;(B194+1))</f>
        <v>4011/4012</v>
      </c>
      <c r="L194">
        <f t="shared" ref="L194:L257" si="37">I194-F194</f>
        <v>1.7743055555911269E-2</v>
      </c>
      <c r="N194">
        <f t="shared" si="35"/>
        <v>25.550000000512227</v>
      </c>
      <c r="P194" t="s">
        <v>1178</v>
      </c>
      <c r="Q194" t="b">
        <f t="shared" ref="Q194:Q257" si="38">ISEVEN(LEFT(A194,3))</f>
        <v>1</v>
      </c>
      <c r="R194" t="s">
        <v>843</v>
      </c>
      <c r="S194">
        <f t="shared" si="32"/>
        <v>23.297699999999999</v>
      </c>
      <c r="T194">
        <f>RIGHT(H194,LEN(H194)-4)/10000</f>
        <v>7.8757999999999999</v>
      </c>
      <c r="U194">
        <f t="shared" ref="U194:U201" si="39">ABS(T194-S194)</f>
        <v>15.421899999999999</v>
      </c>
      <c r="V194">
        <f>COUNTIFS(xings_lookup!$D$2:$D$19, IF(Q194, "&lt;=","&gt;=") &amp; S194, xings_lookup!$D$2:$D$19, IF(Q194,"&gt;=","&lt;=") &amp; T194)</f>
        <v>2</v>
      </c>
      <c r="W194">
        <f>COUNTA([11]XINGS!$A$2:$A$13)-V194</f>
        <v>10</v>
      </c>
      <c r="X194">
        <f t="shared" si="27"/>
        <v>0.16666666666666666</v>
      </c>
    </row>
    <row r="195" spans="1:24" x14ac:dyDescent="0.25">
      <c r="A195" t="s">
        <v>1179</v>
      </c>
      <c r="B195">
        <v>4030</v>
      </c>
      <c r="C195" t="s">
        <v>467</v>
      </c>
      <c r="D195" t="s">
        <v>1180</v>
      </c>
      <c r="E195">
        <v>42524.275393518517</v>
      </c>
      <c r="F195">
        <v>42524.276365740741</v>
      </c>
      <c r="G195">
        <v>1</v>
      </c>
      <c r="H195" t="s">
        <v>1181</v>
      </c>
      <c r="I195">
        <v>42524.277824074074</v>
      </c>
      <c r="J195">
        <v>0</v>
      </c>
      <c r="K195" t="str">
        <f t="shared" si="36"/>
        <v>4029/4030</v>
      </c>
      <c r="L195">
        <f t="shared" si="37"/>
        <v>1.4583333322661929E-3</v>
      </c>
      <c r="N195">
        <f t="shared" si="35"/>
        <v>2.0999999984633178</v>
      </c>
      <c r="P195" t="s">
        <v>579</v>
      </c>
      <c r="Q195" t="b">
        <f t="shared" si="38"/>
        <v>1</v>
      </c>
      <c r="R195" t="s">
        <v>843</v>
      </c>
      <c r="S195">
        <f t="shared" si="32"/>
        <v>23.2942</v>
      </c>
      <c r="T195">
        <v>23.2943</v>
      </c>
      <c r="U195">
        <f t="shared" si="39"/>
        <v>9.9999999999766942E-5</v>
      </c>
      <c r="V195">
        <f>COUNTIFS(xings_lookup!$D$2:$D$19, IF(Q195, "&lt;=","&gt;=") &amp; S195, xings_lookup!$D$2:$D$19, IF(Q195,"&gt;=","&lt;=") &amp; T195)</f>
        <v>0</v>
      </c>
      <c r="W195">
        <f>COUNTA([11]XINGS!$A$2:$A$13)-V195</f>
        <v>12</v>
      </c>
      <c r="X195">
        <f t="shared" ref="X195:X258" si="40">V195/SUM(V195:W195)</f>
        <v>0</v>
      </c>
    </row>
    <row r="196" spans="1:24" x14ac:dyDescent="0.25">
      <c r="A196" t="s">
        <v>841</v>
      </c>
      <c r="B196">
        <v>4020</v>
      </c>
      <c r="C196" t="s">
        <v>467</v>
      </c>
      <c r="D196" t="s">
        <v>549</v>
      </c>
      <c r="E196">
        <v>42524.298645833333</v>
      </c>
      <c r="F196">
        <v>42524.299629629626</v>
      </c>
      <c r="G196">
        <v>1</v>
      </c>
      <c r="H196" t="s">
        <v>842</v>
      </c>
      <c r="I196">
        <v>42524.301122685189</v>
      </c>
      <c r="J196">
        <v>1</v>
      </c>
      <c r="K196" t="str">
        <f t="shared" si="36"/>
        <v>4019/4020</v>
      </c>
      <c r="L196">
        <f t="shared" si="37"/>
        <v>1.49305556260515E-3</v>
      </c>
      <c r="N196">
        <f t="shared" si="35"/>
        <v>2.1500000101514161</v>
      </c>
      <c r="P196" t="s">
        <v>579</v>
      </c>
      <c r="Q196" t="b">
        <f t="shared" si="38"/>
        <v>0</v>
      </c>
      <c r="R196" t="s">
        <v>843</v>
      </c>
      <c r="S196">
        <f t="shared" si="32"/>
        <v>4.53E-2</v>
      </c>
      <c r="T196">
        <v>4.53E-2</v>
      </c>
      <c r="U196">
        <f t="shared" si="39"/>
        <v>0</v>
      </c>
      <c r="V196">
        <f>COUNTIFS(xings_lookup!$D$2:$D$19, IF(Q196, "&lt;=","&gt;=") &amp; S196, xings_lookup!$D$2:$D$19, IF(Q196,"&gt;=","&lt;=") &amp; T196)</f>
        <v>0</v>
      </c>
      <c r="W196">
        <f>COUNTA([11]XINGS!$A$2:$A$13)-V196</f>
        <v>12</v>
      </c>
      <c r="X196">
        <f t="shared" si="40"/>
        <v>0</v>
      </c>
    </row>
    <row r="197" spans="1:24" x14ac:dyDescent="0.25">
      <c r="A197" t="s">
        <v>1182</v>
      </c>
      <c r="B197">
        <v>4012</v>
      </c>
      <c r="C197" t="s">
        <v>467</v>
      </c>
      <c r="D197" t="s">
        <v>667</v>
      </c>
      <c r="E197">
        <v>42524.306990740741</v>
      </c>
      <c r="F197">
        <v>42524.309884259259</v>
      </c>
      <c r="G197">
        <v>4</v>
      </c>
      <c r="H197" t="s">
        <v>1183</v>
      </c>
      <c r="I197">
        <v>42524.325578703705</v>
      </c>
      <c r="J197">
        <v>0</v>
      </c>
      <c r="K197" t="str">
        <f t="shared" si="36"/>
        <v>4011/4012</v>
      </c>
      <c r="L197">
        <f t="shared" si="37"/>
        <v>1.5694444446125999E-2</v>
      </c>
      <c r="N197">
        <f t="shared" si="35"/>
        <v>22.600000002421439</v>
      </c>
      <c r="P197" t="s">
        <v>579</v>
      </c>
      <c r="Q197" t="b">
        <f t="shared" si="38"/>
        <v>1</v>
      </c>
      <c r="R197" t="s">
        <v>843</v>
      </c>
      <c r="S197">
        <f t="shared" si="32"/>
        <v>23.297799999999999</v>
      </c>
      <c r="T197">
        <f>RIGHT(H197,LEN(H197)-4)/10000</f>
        <v>8.6323000000000008</v>
      </c>
      <c r="U197">
        <f t="shared" si="39"/>
        <v>14.665499999999998</v>
      </c>
      <c r="V197">
        <f>COUNTIFS(xings_lookup!$D$2:$D$19, IF(Q197, "&lt;=","&gt;=") &amp; S197, xings_lookup!$D$2:$D$19, IF(Q197,"&gt;=","&lt;=") &amp; T197)</f>
        <v>2</v>
      </c>
      <c r="W197">
        <f>COUNTA([11]XINGS!$A$2:$A$13)-V197</f>
        <v>10</v>
      </c>
      <c r="X197">
        <f t="shared" si="40"/>
        <v>0.16666666666666666</v>
      </c>
    </row>
    <row r="198" spans="1:24" x14ac:dyDescent="0.25">
      <c r="A198" t="s">
        <v>1184</v>
      </c>
      <c r="B198">
        <v>4019</v>
      </c>
      <c r="C198" t="s">
        <v>467</v>
      </c>
      <c r="D198" t="s">
        <v>1185</v>
      </c>
      <c r="E198">
        <v>42524.334293981483</v>
      </c>
      <c r="F198">
        <v>42524.335046296299</v>
      </c>
      <c r="G198">
        <v>1</v>
      </c>
      <c r="H198" t="s">
        <v>1186</v>
      </c>
      <c r="I198">
        <v>42524.367407407408</v>
      </c>
      <c r="J198">
        <v>1</v>
      </c>
      <c r="K198" t="str">
        <f t="shared" si="36"/>
        <v>4019/4020</v>
      </c>
      <c r="L198">
        <f t="shared" si="37"/>
        <v>3.2361111108912155E-2</v>
      </c>
      <c r="N198">
        <f t="shared" si="35"/>
        <v>46.599999996833503</v>
      </c>
      <c r="P198" t="s">
        <v>1187</v>
      </c>
      <c r="Q198" t="b">
        <f t="shared" si="38"/>
        <v>1</v>
      </c>
      <c r="R198" t="s">
        <v>843</v>
      </c>
      <c r="S198">
        <f t="shared" si="32"/>
        <v>23.302499999999998</v>
      </c>
      <c r="T198">
        <f>RIGHT(H198,LEN(H198)-4)/10000</f>
        <v>1.1678999999999999</v>
      </c>
      <c r="U198">
        <f t="shared" si="39"/>
        <v>22.134599999999999</v>
      </c>
      <c r="V198">
        <f>COUNTIFS(xings_lookup!$D$2:$D$19, IF(Q198, "&lt;=","&gt;=") &amp; S198, xings_lookup!$D$2:$D$19, IF(Q198,"&gt;=","&lt;=") &amp; T198)</f>
        <v>12</v>
      </c>
      <c r="W198">
        <f>COUNTA([11]XINGS!$A$2:$A$13)-V198</f>
        <v>0</v>
      </c>
      <c r="X198">
        <f t="shared" si="40"/>
        <v>1</v>
      </c>
    </row>
    <row r="199" spans="1:24" x14ac:dyDescent="0.25">
      <c r="A199" t="s">
        <v>844</v>
      </c>
      <c r="B199">
        <v>4031</v>
      </c>
      <c r="C199" t="s">
        <v>467</v>
      </c>
      <c r="D199" t="s">
        <v>845</v>
      </c>
      <c r="E199">
        <v>42524.385659722226</v>
      </c>
      <c r="F199">
        <v>42524.386655092596</v>
      </c>
      <c r="G199">
        <v>1</v>
      </c>
      <c r="H199" t="s">
        <v>846</v>
      </c>
      <c r="I199">
        <v>42524.39806712963</v>
      </c>
      <c r="J199">
        <v>0</v>
      </c>
      <c r="K199" t="str">
        <f t="shared" si="36"/>
        <v>4031/4032</v>
      </c>
      <c r="L199">
        <f t="shared" si="37"/>
        <v>1.1412037034460809E-2</v>
      </c>
      <c r="N199">
        <f t="shared" si="35"/>
        <v>16.433333329623565</v>
      </c>
      <c r="P199" t="s">
        <v>579</v>
      </c>
      <c r="Q199" t="b">
        <f t="shared" si="38"/>
        <v>0</v>
      </c>
      <c r="R199" t="s">
        <v>843</v>
      </c>
      <c r="S199">
        <f t="shared" si="32"/>
        <v>5.0900000000000001E-2</v>
      </c>
      <c r="T199">
        <f>RIGHT(H199,LEN(H199)-4)/10000</f>
        <v>7.4870000000000001</v>
      </c>
      <c r="U199">
        <f t="shared" si="39"/>
        <v>7.4360999999999997</v>
      </c>
      <c r="V199">
        <f>COUNTIFS(xings_lookup!$D$2:$D$19, IF(Q199, "&lt;=","&gt;=") &amp; S199, xings_lookup!$D$2:$D$19, IF(Q199,"&gt;=","&lt;=") &amp; T199)</f>
        <v>9</v>
      </c>
      <c r="W199">
        <f>COUNTA([11]XINGS!$A$2:$A$13)-V199</f>
        <v>3</v>
      </c>
      <c r="X199">
        <f t="shared" si="40"/>
        <v>0.75</v>
      </c>
    </row>
    <row r="200" spans="1:24" x14ac:dyDescent="0.25">
      <c r="A200" t="s">
        <v>847</v>
      </c>
      <c r="B200">
        <v>4029</v>
      </c>
      <c r="F200">
        <v>42524.416747685187</v>
      </c>
      <c r="I200">
        <v>42524.418645833335</v>
      </c>
      <c r="J200">
        <v>0</v>
      </c>
      <c r="K200" t="str">
        <f t="shared" si="36"/>
        <v>4029/4030</v>
      </c>
      <c r="L200">
        <f t="shared" si="37"/>
        <v>1.898148148029577E-3</v>
      </c>
      <c r="N200">
        <f t="shared" si="35"/>
        <v>2.7333333331625909</v>
      </c>
      <c r="P200" t="s">
        <v>579</v>
      </c>
      <c r="Q200" t="b">
        <f t="shared" si="38"/>
        <v>0</v>
      </c>
      <c r="R200" t="s">
        <v>843</v>
      </c>
      <c r="S200">
        <v>5.62E-2</v>
      </c>
      <c r="T200">
        <v>5.62E-2</v>
      </c>
      <c r="U200">
        <f t="shared" si="39"/>
        <v>0</v>
      </c>
      <c r="V200">
        <f>COUNTIFS(xings_lookup!$D$2:$D$19, IF(Q200, "&lt;=","&gt;=") &amp; S200, xings_lookup!$D$2:$D$19, IF(Q200,"&gt;=","&lt;=") &amp; T200)</f>
        <v>0</v>
      </c>
      <c r="W200">
        <f>COUNTA([11]XINGS!$A$2:$A$13)-V200</f>
        <v>12</v>
      </c>
      <c r="X200">
        <f t="shared" si="40"/>
        <v>0</v>
      </c>
    </row>
    <row r="201" spans="1:24" x14ac:dyDescent="0.25">
      <c r="A201" t="s">
        <v>1188</v>
      </c>
      <c r="B201">
        <v>4019</v>
      </c>
      <c r="C201" t="s">
        <v>467</v>
      </c>
      <c r="D201" t="s">
        <v>1022</v>
      </c>
      <c r="E201">
        <v>42524.638240740744</v>
      </c>
      <c r="F201">
        <v>42524.639467592591</v>
      </c>
      <c r="G201">
        <v>1</v>
      </c>
      <c r="H201" t="s">
        <v>988</v>
      </c>
      <c r="I201">
        <v>42524.643946759257</v>
      </c>
      <c r="J201">
        <v>0</v>
      </c>
      <c r="K201" t="str">
        <f t="shared" si="36"/>
        <v>4019/4020</v>
      </c>
      <c r="L201">
        <f t="shared" si="37"/>
        <v>4.4791666659875773E-3</v>
      </c>
      <c r="N201">
        <f t="shared" si="35"/>
        <v>6.4499999990221113</v>
      </c>
      <c r="P201" t="s">
        <v>579</v>
      </c>
      <c r="Q201" t="b">
        <f t="shared" si="38"/>
        <v>1</v>
      </c>
      <c r="R201" t="s">
        <v>843</v>
      </c>
      <c r="S201">
        <f>RIGHT(D201,LEN(D201)-4)/10000</f>
        <v>23.298400000000001</v>
      </c>
      <c r="T201">
        <f>RIGHT(H201,LEN(H201)-4)/10000</f>
        <v>1.6E-2</v>
      </c>
      <c r="U201">
        <f t="shared" si="39"/>
        <v>23.282400000000003</v>
      </c>
      <c r="V201">
        <f>COUNTIFS(xings_lookup!$D$2:$D$19, IF(Q201, "&lt;=","&gt;=") &amp; S201, xings_lookup!$D$2:$D$19, IF(Q201,"&gt;=","&lt;=") &amp; T201)</f>
        <v>12</v>
      </c>
      <c r="W201">
        <f>COUNTA([11]XINGS!$A$2:$A$13)-V201</f>
        <v>0</v>
      </c>
      <c r="X201">
        <f t="shared" si="40"/>
        <v>1</v>
      </c>
    </row>
    <row r="202" spans="1:24" x14ac:dyDescent="0.25">
      <c r="A202" t="s">
        <v>1189</v>
      </c>
      <c r="B202">
        <v>4039</v>
      </c>
      <c r="F202">
        <v>42525.191666666666</v>
      </c>
      <c r="I202">
        <v>42525.195694444446</v>
      </c>
      <c r="J202">
        <v>0</v>
      </c>
      <c r="K202" t="str">
        <f t="shared" si="36"/>
        <v>4039/4040</v>
      </c>
      <c r="L202">
        <f t="shared" si="37"/>
        <v>4.0277777807204984E-3</v>
      </c>
      <c r="N202">
        <f t="shared" si="35"/>
        <v>5.8000000042375177</v>
      </c>
      <c r="P202" t="s">
        <v>579</v>
      </c>
      <c r="Q202" t="b">
        <f t="shared" si="38"/>
        <v>1</v>
      </c>
      <c r="R202" t="s">
        <v>851</v>
      </c>
      <c r="V202">
        <f>COUNTIFS(xings_lookup!$D$2:$D$19, IF(Q202, "&lt;=","&gt;=") &amp; S202, xings_lookup!$D$2:$D$19, IF(Q202,"&gt;=","&lt;=") &amp; T202)</f>
        <v>0</v>
      </c>
      <c r="W202">
        <f>COUNTA([11]XINGS!$A$2:$A$13)-V202</f>
        <v>12</v>
      </c>
      <c r="X202">
        <f t="shared" si="40"/>
        <v>0</v>
      </c>
    </row>
    <row r="203" spans="1:24" x14ac:dyDescent="0.25">
      <c r="A203" t="s">
        <v>848</v>
      </c>
      <c r="B203">
        <v>4020</v>
      </c>
      <c r="C203" t="s">
        <v>467</v>
      </c>
      <c r="D203" t="s">
        <v>849</v>
      </c>
      <c r="E203">
        <v>42525.268564814818</v>
      </c>
      <c r="F203">
        <v>42525.269675925927</v>
      </c>
      <c r="G203">
        <v>1</v>
      </c>
      <c r="H203" t="s">
        <v>850</v>
      </c>
      <c r="I203">
        <v>42525.281388888892</v>
      </c>
      <c r="J203">
        <v>1</v>
      </c>
      <c r="K203" t="str">
        <f t="shared" si="36"/>
        <v>4019/4020</v>
      </c>
      <c r="L203">
        <f t="shared" si="37"/>
        <v>1.1712962965248153E-2</v>
      </c>
      <c r="Q203" t="b">
        <f t="shared" si="38"/>
        <v>0</v>
      </c>
      <c r="R203" t="s">
        <v>851</v>
      </c>
      <c r="S203">
        <f t="shared" ref="S203:S213" si="41">RIGHT(D203,LEN(D203)-4)/10000</f>
        <v>4.7300000000000002E-2</v>
      </c>
      <c r="T203">
        <f t="shared" ref="T203:T213" si="42">RIGHT(H203,LEN(H203)-4)/10000</f>
        <v>6.4550000000000001</v>
      </c>
      <c r="U203">
        <f t="shared" ref="U203:U223" si="43">ABS(T203-S203)</f>
        <v>6.4077000000000002</v>
      </c>
      <c r="V203">
        <f>COUNTIFS(xings_lookup!$D$2:$D$19, IF(Q203, "&lt;=","&gt;=") &amp; S203, xings_lookup!$D$2:$D$19, IF(Q203,"&gt;=","&lt;=") &amp; T203)</f>
        <v>9</v>
      </c>
      <c r="W203">
        <f>COUNTA([11]XINGS!$A$2:$A$13)-V203</f>
        <v>3</v>
      </c>
      <c r="X203">
        <f t="shared" si="40"/>
        <v>0.75</v>
      </c>
    </row>
    <row r="204" spans="1:24" x14ac:dyDescent="0.25">
      <c r="A204" t="s">
        <v>848</v>
      </c>
      <c r="B204">
        <v>4020</v>
      </c>
      <c r="C204" t="s">
        <v>467</v>
      </c>
      <c r="D204" t="s">
        <v>852</v>
      </c>
      <c r="E204">
        <v>42525.288634259261</v>
      </c>
      <c r="F204">
        <v>42525.289375</v>
      </c>
      <c r="G204">
        <v>1</v>
      </c>
      <c r="H204" t="s">
        <v>853</v>
      </c>
      <c r="I204">
        <v>42525.299756944441</v>
      </c>
      <c r="J204">
        <v>1</v>
      </c>
      <c r="K204" t="str">
        <f t="shared" si="36"/>
        <v>4019/4020</v>
      </c>
      <c r="L204">
        <f t="shared" si="37"/>
        <v>1.0381944441178348E-2</v>
      </c>
      <c r="N204">
        <f>24*60*SUM($L203:$L204)</f>
        <v>31.816666665254161</v>
      </c>
      <c r="P204" t="s">
        <v>854</v>
      </c>
      <c r="Q204" t="b">
        <f t="shared" si="38"/>
        <v>0</v>
      </c>
      <c r="R204" t="s">
        <v>851</v>
      </c>
      <c r="S204">
        <f t="shared" si="41"/>
        <v>12.828900000000001</v>
      </c>
      <c r="T204">
        <f t="shared" si="42"/>
        <v>23.3306</v>
      </c>
      <c r="U204">
        <f t="shared" si="43"/>
        <v>10.5017</v>
      </c>
      <c r="V204">
        <f>COUNTIFS(xings_lookup!$D$2:$D$19, IF(Q204, "&lt;=","&gt;=") &amp; S204, xings_lookup!$D$2:$D$19, IF(Q204,"&gt;=","&lt;=") &amp; T204)</f>
        <v>0</v>
      </c>
      <c r="W204">
        <f>COUNTA([11]XINGS!$A$2:$A$13)-V204</f>
        <v>12</v>
      </c>
      <c r="X204">
        <f t="shared" si="40"/>
        <v>0</v>
      </c>
    </row>
    <row r="205" spans="1:24" x14ac:dyDescent="0.25">
      <c r="A205" t="s">
        <v>855</v>
      </c>
      <c r="B205">
        <v>4016</v>
      </c>
      <c r="C205" t="s">
        <v>467</v>
      </c>
      <c r="D205" t="s">
        <v>590</v>
      </c>
      <c r="E205">
        <v>42525.351990740739</v>
      </c>
      <c r="F205">
        <v>42525.352916666663</v>
      </c>
      <c r="G205">
        <v>1</v>
      </c>
      <c r="H205" t="s">
        <v>585</v>
      </c>
      <c r="I205">
        <v>42525.354259259257</v>
      </c>
      <c r="J205">
        <v>0</v>
      </c>
      <c r="K205" t="str">
        <f t="shared" si="36"/>
        <v>4015/4016</v>
      </c>
      <c r="L205">
        <f t="shared" si="37"/>
        <v>1.3425925935734995E-3</v>
      </c>
      <c r="N205">
        <f>24*60*SUM($L205:$L205)</f>
        <v>1.9333333347458392</v>
      </c>
      <c r="P205" t="s">
        <v>579</v>
      </c>
      <c r="Q205" t="b">
        <f t="shared" si="38"/>
        <v>0</v>
      </c>
      <c r="R205" t="s">
        <v>851</v>
      </c>
      <c r="S205">
        <f t="shared" si="41"/>
        <v>4.4400000000000002E-2</v>
      </c>
      <c r="T205">
        <f t="shared" si="42"/>
        <v>23.327999999999999</v>
      </c>
      <c r="U205">
        <f t="shared" si="43"/>
        <v>23.2836</v>
      </c>
      <c r="V205">
        <f>COUNTIFS(xings_lookup!$D$2:$D$19, IF(Q205, "&lt;=","&gt;=") &amp; S205, xings_lookup!$D$2:$D$19, IF(Q205,"&gt;=","&lt;=") &amp; T205)</f>
        <v>12</v>
      </c>
      <c r="W205">
        <f>COUNTA([11]XINGS!$A$2:$A$13)-V205</f>
        <v>0</v>
      </c>
      <c r="X205">
        <f t="shared" si="40"/>
        <v>1</v>
      </c>
    </row>
    <row r="206" spans="1:24" x14ac:dyDescent="0.25">
      <c r="A206" t="s">
        <v>856</v>
      </c>
      <c r="B206">
        <v>4007</v>
      </c>
      <c r="C206" t="s">
        <v>467</v>
      </c>
      <c r="D206" t="s">
        <v>498</v>
      </c>
      <c r="E206">
        <v>42525.359606481485</v>
      </c>
      <c r="F206">
        <v>42525.360671296294</v>
      </c>
      <c r="G206">
        <v>1</v>
      </c>
      <c r="H206" t="s">
        <v>857</v>
      </c>
      <c r="I206">
        <v>42525.378055555557</v>
      </c>
      <c r="J206">
        <v>0</v>
      </c>
      <c r="K206" t="str">
        <f t="shared" si="36"/>
        <v>4007/4008</v>
      </c>
      <c r="L206">
        <f t="shared" si="37"/>
        <v>1.7384259263053536E-2</v>
      </c>
      <c r="Q206" t="b">
        <f t="shared" si="38"/>
        <v>0</v>
      </c>
      <c r="R206" t="s">
        <v>851</v>
      </c>
      <c r="S206">
        <f t="shared" si="41"/>
        <v>4.5699999999999998E-2</v>
      </c>
      <c r="T206">
        <f t="shared" si="42"/>
        <v>8.4560999999999993</v>
      </c>
      <c r="U206">
        <f t="shared" si="43"/>
        <v>8.4103999999999992</v>
      </c>
      <c r="V206">
        <f>COUNTIFS(xings_lookup!$D$2:$D$19, IF(Q206, "&lt;=","&gt;=") &amp; S206, xings_lookup!$D$2:$D$19, IF(Q206,"&gt;=","&lt;=") &amp; T206)</f>
        <v>10</v>
      </c>
      <c r="W206">
        <f>COUNTA([11]XINGS!$A$2:$A$13)-V206</f>
        <v>2</v>
      </c>
      <c r="X206">
        <f t="shared" si="40"/>
        <v>0.83333333333333337</v>
      </c>
    </row>
    <row r="207" spans="1:24" x14ac:dyDescent="0.25">
      <c r="A207" t="s">
        <v>856</v>
      </c>
      <c r="B207">
        <v>4007</v>
      </c>
      <c r="C207" t="s">
        <v>467</v>
      </c>
      <c r="D207" t="s">
        <v>858</v>
      </c>
      <c r="E207">
        <v>42525.384236111109</v>
      </c>
      <c r="F207">
        <v>42525.385000000002</v>
      </c>
      <c r="G207">
        <v>1</v>
      </c>
      <c r="H207" t="s">
        <v>571</v>
      </c>
      <c r="I207">
        <v>42525.396203703705</v>
      </c>
      <c r="J207">
        <v>0</v>
      </c>
      <c r="K207" t="str">
        <f t="shared" si="36"/>
        <v>4007/4008</v>
      </c>
      <c r="L207">
        <f t="shared" si="37"/>
        <v>1.1203703703358769E-2</v>
      </c>
      <c r="N207">
        <f>24*60*SUM($L206:$L207)</f>
        <v>41.16666667163372</v>
      </c>
      <c r="P207" t="s">
        <v>579</v>
      </c>
      <c r="Q207" t="b">
        <f t="shared" si="38"/>
        <v>0</v>
      </c>
      <c r="R207" t="s">
        <v>851</v>
      </c>
      <c r="S207">
        <f t="shared" si="41"/>
        <v>12.8263</v>
      </c>
      <c r="T207">
        <f t="shared" si="42"/>
        <v>23.329899999999999</v>
      </c>
      <c r="U207">
        <f t="shared" si="43"/>
        <v>10.503599999999999</v>
      </c>
      <c r="V207">
        <f>COUNTIFS(xings_lookup!$D$2:$D$19, IF(Q207, "&lt;=","&gt;=") &amp; S207, xings_lookup!$D$2:$D$19, IF(Q207,"&gt;=","&lt;=") &amp; T207)</f>
        <v>0</v>
      </c>
      <c r="W207">
        <f>COUNTA([11]XINGS!$A$2:$A$13)-V207</f>
        <v>12</v>
      </c>
      <c r="X207">
        <f t="shared" si="40"/>
        <v>0</v>
      </c>
    </row>
    <row r="208" spans="1:24" x14ac:dyDescent="0.25">
      <c r="A208" t="s">
        <v>1190</v>
      </c>
      <c r="B208">
        <v>4010</v>
      </c>
      <c r="C208" t="s">
        <v>467</v>
      </c>
      <c r="D208" t="s">
        <v>968</v>
      </c>
      <c r="E208">
        <v>42525.485520833332</v>
      </c>
      <c r="F208">
        <v>42525.486435185187</v>
      </c>
      <c r="G208">
        <v>1</v>
      </c>
      <c r="H208" t="s">
        <v>1191</v>
      </c>
      <c r="I208">
        <v>42525.503495370373</v>
      </c>
      <c r="J208">
        <v>0</v>
      </c>
      <c r="K208" t="str">
        <f t="shared" si="36"/>
        <v>4009/4010</v>
      </c>
      <c r="L208">
        <f t="shared" si="37"/>
        <v>1.7060185185982846E-2</v>
      </c>
      <c r="N208">
        <f>24*60*SUM($L208:$L208)</f>
        <v>24.566666667815298</v>
      </c>
      <c r="P208" t="s">
        <v>579</v>
      </c>
      <c r="Q208" t="b">
        <f t="shared" si="38"/>
        <v>1</v>
      </c>
      <c r="R208" t="s">
        <v>851</v>
      </c>
      <c r="S208">
        <f t="shared" si="41"/>
        <v>23.298300000000001</v>
      </c>
      <c r="T208">
        <f t="shared" si="42"/>
        <v>9.5838999999999999</v>
      </c>
      <c r="U208">
        <f t="shared" si="43"/>
        <v>13.714400000000001</v>
      </c>
      <c r="V208">
        <f>COUNTIFS(xings_lookup!$D$2:$D$19, IF(Q208, "&lt;=","&gt;=") &amp; S208, xings_lookup!$D$2:$D$19, IF(Q208,"&gt;=","&lt;=") &amp; T208)</f>
        <v>2</v>
      </c>
      <c r="W208">
        <f>COUNTA([11]XINGS!$A$2:$A$13)-V208</f>
        <v>10</v>
      </c>
      <c r="X208">
        <f t="shared" si="40"/>
        <v>0.16666666666666666</v>
      </c>
    </row>
    <row r="209" spans="1:24" x14ac:dyDescent="0.25">
      <c r="A209" t="s">
        <v>859</v>
      </c>
      <c r="B209">
        <v>4020</v>
      </c>
      <c r="C209" t="s">
        <v>467</v>
      </c>
      <c r="D209" t="s">
        <v>669</v>
      </c>
      <c r="E209">
        <v>42525.487326388888</v>
      </c>
      <c r="F209">
        <v>42525.488541666666</v>
      </c>
      <c r="G209">
        <v>1</v>
      </c>
      <c r="H209" t="s">
        <v>860</v>
      </c>
      <c r="I209">
        <v>42525.489768518521</v>
      </c>
      <c r="J209">
        <v>0</v>
      </c>
      <c r="K209" t="str">
        <f t="shared" si="36"/>
        <v>4019/4020</v>
      </c>
      <c r="L209">
        <f t="shared" si="37"/>
        <v>1.2268518548808061E-3</v>
      </c>
      <c r="N209">
        <f>24*60*SUM($L209:$L209)</f>
        <v>1.7666666710283607</v>
      </c>
      <c r="P209" t="s">
        <v>579</v>
      </c>
      <c r="Q209" t="b">
        <f t="shared" si="38"/>
        <v>0</v>
      </c>
      <c r="R209" t="s">
        <v>851</v>
      </c>
      <c r="S209">
        <f t="shared" si="41"/>
        <v>4.6199999999999998E-2</v>
      </c>
      <c r="T209">
        <f t="shared" si="42"/>
        <v>4.9700000000000001E-2</v>
      </c>
      <c r="U209">
        <f t="shared" si="43"/>
        <v>3.5000000000000031E-3</v>
      </c>
      <c r="V209">
        <f>COUNTIFS(xings_lookup!$D$2:$D$19, IF(Q209, "&lt;=","&gt;=") &amp; S209, xings_lookup!$D$2:$D$19, IF(Q209,"&gt;=","&lt;=") &amp; T209)</f>
        <v>0</v>
      </c>
      <c r="W209">
        <f>COUNTA([11]XINGS!$A$2:$A$13)-V209</f>
        <v>12</v>
      </c>
      <c r="X209">
        <f t="shared" si="40"/>
        <v>0</v>
      </c>
    </row>
    <row r="210" spans="1:24" x14ac:dyDescent="0.25">
      <c r="A210" t="s">
        <v>1192</v>
      </c>
      <c r="B210">
        <v>4043</v>
      </c>
      <c r="C210" t="s">
        <v>467</v>
      </c>
      <c r="D210" t="s">
        <v>1193</v>
      </c>
      <c r="E210">
        <v>42525.512743055559</v>
      </c>
      <c r="F210">
        <v>42525.513981481483</v>
      </c>
      <c r="G210">
        <v>1</v>
      </c>
      <c r="H210" t="s">
        <v>988</v>
      </c>
      <c r="I210">
        <v>42525.5158912037</v>
      </c>
      <c r="J210">
        <v>0</v>
      </c>
      <c r="K210" t="str">
        <f t="shared" si="36"/>
        <v>4043/4044</v>
      </c>
      <c r="L210">
        <f t="shared" si="37"/>
        <v>1.9097222175332718E-3</v>
      </c>
      <c r="N210">
        <f>24*60*SUM($L210:$L210)</f>
        <v>2.7499999932479113</v>
      </c>
      <c r="P210" t="s">
        <v>579</v>
      </c>
      <c r="Q210" t="b">
        <f t="shared" si="38"/>
        <v>1</v>
      </c>
      <c r="R210" t="s">
        <v>851</v>
      </c>
      <c r="S210">
        <f t="shared" si="41"/>
        <v>23.3017</v>
      </c>
      <c r="T210">
        <f t="shared" si="42"/>
        <v>1.6E-2</v>
      </c>
      <c r="U210">
        <f t="shared" si="43"/>
        <v>23.285700000000002</v>
      </c>
      <c r="V210">
        <f>COUNTIFS(xings_lookup!$D$2:$D$19, IF(Q210, "&lt;=","&gt;=") &amp; S210, xings_lookup!$D$2:$D$19, IF(Q210,"&gt;=","&lt;=") &amp; T210)</f>
        <v>12</v>
      </c>
      <c r="W210">
        <f>COUNTA([11]XINGS!$A$2:$A$13)-V210</f>
        <v>0</v>
      </c>
      <c r="X210">
        <f t="shared" si="40"/>
        <v>1</v>
      </c>
    </row>
    <row r="211" spans="1:24" x14ac:dyDescent="0.25">
      <c r="A211" t="s">
        <v>1194</v>
      </c>
      <c r="B211">
        <v>4008</v>
      </c>
      <c r="C211" t="s">
        <v>467</v>
      </c>
      <c r="D211" t="s">
        <v>667</v>
      </c>
      <c r="E211">
        <v>42525.620011574072</v>
      </c>
      <c r="F211">
        <v>42525.621215277781</v>
      </c>
      <c r="G211">
        <v>1</v>
      </c>
      <c r="H211" t="s">
        <v>1195</v>
      </c>
      <c r="I211">
        <v>42525.622488425928</v>
      </c>
      <c r="J211">
        <v>0</v>
      </c>
      <c r="K211" t="str">
        <f t="shared" si="36"/>
        <v>4007/4008</v>
      </c>
      <c r="L211">
        <f t="shared" si="37"/>
        <v>1.2731481474475004E-3</v>
      </c>
      <c r="N211">
        <f>24*60*SUM($L211:$L211)</f>
        <v>1.8333333323244005</v>
      </c>
      <c r="P211" t="s">
        <v>579</v>
      </c>
      <c r="Q211" t="b">
        <f t="shared" si="38"/>
        <v>1</v>
      </c>
      <c r="R211" t="s">
        <v>851</v>
      </c>
      <c r="S211">
        <f t="shared" si="41"/>
        <v>23.297799999999999</v>
      </c>
      <c r="T211">
        <f t="shared" si="42"/>
        <v>1.67E-2</v>
      </c>
      <c r="U211">
        <f t="shared" si="43"/>
        <v>23.281099999999999</v>
      </c>
      <c r="V211">
        <f>COUNTIFS(xings_lookup!$D$2:$D$19, IF(Q211, "&lt;=","&gt;=") &amp; S211, xings_lookup!$D$2:$D$19, IF(Q211,"&gt;=","&lt;=") &amp; T211)</f>
        <v>12</v>
      </c>
      <c r="W211">
        <f>COUNTA([11]XINGS!$A$2:$A$13)-V211</f>
        <v>0</v>
      </c>
      <c r="X211">
        <f t="shared" si="40"/>
        <v>1</v>
      </c>
    </row>
    <row r="212" spans="1:24" x14ac:dyDescent="0.25">
      <c r="A212" t="s">
        <v>1196</v>
      </c>
      <c r="B212">
        <v>4015</v>
      </c>
      <c r="C212" t="s">
        <v>467</v>
      </c>
      <c r="D212" t="s">
        <v>1063</v>
      </c>
      <c r="E212">
        <v>42525.699074074073</v>
      </c>
      <c r="F212">
        <v>42525.69939814815</v>
      </c>
      <c r="G212">
        <v>2</v>
      </c>
      <c r="H212" t="s">
        <v>1197</v>
      </c>
      <c r="I212">
        <v>42525.701099537036</v>
      </c>
      <c r="J212">
        <v>0</v>
      </c>
      <c r="K212" t="str">
        <f t="shared" si="36"/>
        <v>4015/4016</v>
      </c>
      <c r="L212">
        <f t="shared" si="37"/>
        <v>1.7013888864312321E-3</v>
      </c>
      <c r="N212">
        <v>1</v>
      </c>
      <c r="P212" t="s">
        <v>579</v>
      </c>
      <c r="Q212" t="b">
        <f t="shared" si="38"/>
        <v>1</v>
      </c>
      <c r="R212" t="s">
        <v>851</v>
      </c>
      <c r="S212">
        <f t="shared" si="41"/>
        <v>23.296900000000001</v>
      </c>
      <c r="T212">
        <f t="shared" si="42"/>
        <v>23.296500000000002</v>
      </c>
      <c r="U212">
        <f t="shared" si="43"/>
        <v>3.9999999999906777E-4</v>
      </c>
      <c r="V212">
        <f>COUNTIFS(xings_lookup!$D$2:$D$19, IF(Q212, "&lt;=","&gt;=") &amp; S212, xings_lookup!$D$2:$D$19, IF(Q212,"&gt;=","&lt;=") &amp; T212)</f>
        <v>0</v>
      </c>
      <c r="W212">
        <f>COUNTA([11]XINGS!$A$2:$A$13)-V212</f>
        <v>12</v>
      </c>
      <c r="X212">
        <f t="shared" si="40"/>
        <v>0</v>
      </c>
    </row>
    <row r="213" spans="1:24" x14ac:dyDescent="0.25">
      <c r="A213" t="s">
        <v>1198</v>
      </c>
      <c r="B213">
        <v>4043</v>
      </c>
      <c r="C213" t="s">
        <v>467</v>
      </c>
      <c r="D213" t="s">
        <v>990</v>
      </c>
      <c r="E213">
        <v>42525.889374999999</v>
      </c>
      <c r="F213">
        <v>42525.890208333331</v>
      </c>
      <c r="G213">
        <v>1</v>
      </c>
      <c r="H213" t="s">
        <v>984</v>
      </c>
      <c r="I213">
        <v>42525.891516203701</v>
      </c>
      <c r="J213">
        <v>1</v>
      </c>
      <c r="K213" t="str">
        <f t="shared" si="36"/>
        <v>4043/4044</v>
      </c>
      <c r="L213">
        <f t="shared" si="37"/>
        <v>1.3078703705104999E-3</v>
      </c>
      <c r="N213">
        <f>24*60*SUM($L213:$L213)</f>
        <v>1.8833333335351199</v>
      </c>
      <c r="P213" t="s">
        <v>579</v>
      </c>
      <c r="Q213" t="b">
        <f t="shared" si="38"/>
        <v>1</v>
      </c>
      <c r="R213" t="s">
        <v>851</v>
      </c>
      <c r="S213">
        <f t="shared" si="41"/>
        <v>23.2973</v>
      </c>
      <c r="T213">
        <f t="shared" si="42"/>
        <v>1.61E-2</v>
      </c>
      <c r="U213">
        <f t="shared" si="43"/>
        <v>23.281199999999998</v>
      </c>
      <c r="V213">
        <f>COUNTIFS(xings_lookup!$D$2:$D$19, IF(Q213, "&lt;=","&gt;=") &amp; S213, xings_lookup!$D$2:$D$19, IF(Q213,"&gt;=","&lt;=") &amp; T213)</f>
        <v>12</v>
      </c>
      <c r="W213">
        <f>COUNTA([11]XINGS!$A$2:$A$13)-V213</f>
        <v>0</v>
      </c>
      <c r="X213">
        <f t="shared" si="40"/>
        <v>1</v>
      </c>
    </row>
    <row r="214" spans="1:24" x14ac:dyDescent="0.25">
      <c r="A214" t="s">
        <v>861</v>
      </c>
      <c r="B214">
        <v>4011</v>
      </c>
      <c r="F214">
        <v>42526.209074074075</v>
      </c>
      <c r="I214">
        <v>42526.211064814815</v>
      </c>
      <c r="J214">
        <v>0</v>
      </c>
      <c r="K214" t="str">
        <f t="shared" si="36"/>
        <v>4011/4012</v>
      </c>
      <c r="L214">
        <f t="shared" si="37"/>
        <v>1.9907407404389232E-3</v>
      </c>
      <c r="N214">
        <f>24*60*SUM($L214:$L214)</f>
        <v>2.8666666662320495</v>
      </c>
      <c r="P214" t="s">
        <v>579</v>
      </c>
      <c r="Q214" t="b">
        <f t="shared" si="38"/>
        <v>0</v>
      </c>
      <c r="R214" t="s">
        <v>862</v>
      </c>
      <c r="S214">
        <v>7.3700000000000002E-2</v>
      </c>
      <c r="T214">
        <v>7.3700000000000002E-2</v>
      </c>
      <c r="U214">
        <f t="shared" si="43"/>
        <v>0</v>
      </c>
      <c r="V214">
        <f>COUNTIFS(xings_lookup!$D$2:$D$19, IF(Q214, "&lt;=","&gt;=") &amp; S214, xings_lookup!$D$2:$D$19, IF(Q214,"&gt;=","&lt;=") &amp; T214)</f>
        <v>0</v>
      </c>
      <c r="W214">
        <f>COUNTA([11]XINGS!$A$2:$A$13)-V214</f>
        <v>12</v>
      </c>
      <c r="X214">
        <f t="shared" si="40"/>
        <v>0</v>
      </c>
    </row>
    <row r="215" spans="1:24" x14ac:dyDescent="0.25">
      <c r="A215" t="s">
        <v>863</v>
      </c>
      <c r="B215">
        <v>4027</v>
      </c>
      <c r="C215" t="s">
        <v>467</v>
      </c>
      <c r="D215" t="s">
        <v>864</v>
      </c>
      <c r="E215">
        <v>42526.297650462962</v>
      </c>
      <c r="F215">
        <v>42526.298668981479</v>
      </c>
      <c r="G215">
        <v>1</v>
      </c>
      <c r="H215" t="s">
        <v>491</v>
      </c>
      <c r="I215">
        <v>42526.305555555555</v>
      </c>
      <c r="J215">
        <v>0</v>
      </c>
      <c r="K215" t="str">
        <f t="shared" si="36"/>
        <v>4027/4028</v>
      </c>
      <c r="L215">
        <f t="shared" si="37"/>
        <v>6.8865740759065375E-3</v>
      </c>
      <c r="Q215" t="b">
        <f t="shared" si="38"/>
        <v>0</v>
      </c>
      <c r="R215" t="s">
        <v>862</v>
      </c>
      <c r="S215">
        <f t="shared" ref="S215:S223" si="44">RIGHT(D215,LEN(D215)-4)/10000</f>
        <v>4.5999999999999999E-2</v>
      </c>
      <c r="T215">
        <f t="shared" ref="T215:T223" si="45">RIGHT(H215,LEN(H215)-4)/10000</f>
        <v>1.9136</v>
      </c>
      <c r="U215">
        <f t="shared" si="43"/>
        <v>1.8675999999999999</v>
      </c>
      <c r="V215">
        <f>COUNTIFS(xings_lookup!$D$2:$D$19, IF(Q215, "&lt;=","&gt;=") &amp; S215, xings_lookup!$D$2:$D$19, IF(Q215,"&gt;=","&lt;=") &amp; T215)</f>
        <v>0</v>
      </c>
      <c r="W215">
        <f>COUNTA([11]XINGS!$A$2:$A$13)-V215</f>
        <v>12</v>
      </c>
      <c r="X215">
        <f t="shared" si="40"/>
        <v>0</v>
      </c>
    </row>
    <row r="216" spans="1:24" x14ac:dyDescent="0.25">
      <c r="A216" t="s">
        <v>863</v>
      </c>
      <c r="B216">
        <v>4027</v>
      </c>
      <c r="C216" t="s">
        <v>467</v>
      </c>
      <c r="D216" t="s">
        <v>535</v>
      </c>
      <c r="E216">
        <v>42526.305648148147</v>
      </c>
      <c r="F216">
        <v>42526.306585648148</v>
      </c>
      <c r="G216">
        <v>1</v>
      </c>
      <c r="H216" t="s">
        <v>642</v>
      </c>
      <c r="I216">
        <v>42526.329525462963</v>
      </c>
      <c r="J216">
        <v>0</v>
      </c>
      <c r="K216" t="str">
        <f t="shared" si="36"/>
        <v>4027/4028</v>
      </c>
      <c r="L216">
        <f t="shared" si="37"/>
        <v>2.2939814814890269E-2</v>
      </c>
      <c r="N216">
        <f>24*60*SUM($L215:$L216)</f>
        <v>42.950000002747402</v>
      </c>
      <c r="P216" t="s">
        <v>865</v>
      </c>
      <c r="Q216" t="b">
        <f t="shared" si="38"/>
        <v>0</v>
      </c>
      <c r="R216" t="s">
        <v>862</v>
      </c>
      <c r="S216">
        <f t="shared" si="44"/>
        <v>1.913</v>
      </c>
      <c r="T216">
        <f t="shared" si="45"/>
        <v>23.331</v>
      </c>
      <c r="U216">
        <f t="shared" si="43"/>
        <v>21.417999999999999</v>
      </c>
      <c r="V216">
        <f>COUNTIFS(xings_lookup!$D$2:$D$19, IF(Q216, "&lt;=","&gt;=") &amp; S216, xings_lookup!$D$2:$D$19, IF(Q216,"&gt;=","&lt;=") &amp; T216)</f>
        <v>12</v>
      </c>
      <c r="W216">
        <f>COUNTA([11]XINGS!$A$2:$A$13)-V216</f>
        <v>0</v>
      </c>
      <c r="X216">
        <f t="shared" si="40"/>
        <v>1</v>
      </c>
    </row>
    <row r="217" spans="1:24" x14ac:dyDescent="0.25">
      <c r="A217" t="s">
        <v>1199</v>
      </c>
      <c r="B217">
        <v>4032</v>
      </c>
      <c r="C217" t="s">
        <v>467</v>
      </c>
      <c r="D217" t="s">
        <v>1200</v>
      </c>
      <c r="E217">
        <v>42526.400775462964</v>
      </c>
      <c r="F217">
        <v>42526.401828703703</v>
      </c>
      <c r="G217">
        <v>1</v>
      </c>
      <c r="H217" t="s">
        <v>1201</v>
      </c>
      <c r="I217">
        <v>42526.424699074072</v>
      </c>
      <c r="J217">
        <v>3</v>
      </c>
      <c r="K217" t="str">
        <f t="shared" si="36"/>
        <v>4031/4032</v>
      </c>
      <c r="L217">
        <f t="shared" si="37"/>
        <v>2.287037036876427E-2</v>
      </c>
      <c r="N217">
        <f>24*60*SUM($L217:$L217)</f>
        <v>32.933333331020549</v>
      </c>
      <c r="P217" t="s">
        <v>579</v>
      </c>
      <c r="Q217" t="b">
        <f t="shared" si="38"/>
        <v>1</v>
      </c>
      <c r="R217" t="s">
        <v>862</v>
      </c>
      <c r="S217">
        <f t="shared" si="44"/>
        <v>23.2959</v>
      </c>
      <c r="T217">
        <f t="shared" si="45"/>
        <v>1.3899999999999999E-2</v>
      </c>
      <c r="U217">
        <f t="shared" si="43"/>
        <v>23.282</v>
      </c>
      <c r="V217">
        <f>COUNTIFS(xings_lookup!$D$2:$D$19, IF(Q217, "&lt;=","&gt;=") &amp; S217, xings_lookup!$D$2:$D$19, IF(Q217,"&gt;=","&lt;=") &amp; T217)</f>
        <v>12</v>
      </c>
      <c r="W217">
        <f>COUNTA([11]XINGS!$A$2:$A$13)-V217</f>
        <v>0</v>
      </c>
      <c r="X217">
        <f t="shared" si="40"/>
        <v>1</v>
      </c>
    </row>
    <row r="218" spans="1:24" x14ac:dyDescent="0.25">
      <c r="A218" t="s">
        <v>1202</v>
      </c>
      <c r="B218">
        <v>4028</v>
      </c>
      <c r="C218" t="s">
        <v>467</v>
      </c>
      <c r="D218" t="s">
        <v>1003</v>
      </c>
      <c r="E218">
        <v>42526.478530092594</v>
      </c>
      <c r="F218">
        <v>42526.479791666665</v>
      </c>
      <c r="G218">
        <v>1</v>
      </c>
      <c r="H218" t="s">
        <v>1203</v>
      </c>
      <c r="I218">
        <v>42526.490069444444</v>
      </c>
      <c r="J218">
        <v>0</v>
      </c>
      <c r="K218" t="str">
        <f t="shared" si="36"/>
        <v>4027/4028</v>
      </c>
      <c r="L218">
        <f t="shared" si="37"/>
        <v>1.0277777779265307E-2</v>
      </c>
      <c r="N218">
        <f>24*60*SUM($L218:$L218)</f>
        <v>14.800000002142042</v>
      </c>
      <c r="P218" t="s">
        <v>1204</v>
      </c>
      <c r="Q218" t="b">
        <f t="shared" si="38"/>
        <v>1</v>
      </c>
      <c r="R218" t="s">
        <v>862</v>
      </c>
      <c r="S218">
        <f t="shared" si="44"/>
        <v>23.299099999999999</v>
      </c>
      <c r="T218">
        <f t="shared" si="45"/>
        <v>22.160299999999999</v>
      </c>
      <c r="U218">
        <f t="shared" si="43"/>
        <v>1.1387999999999998</v>
      </c>
      <c r="V218">
        <f>COUNTIFS(xings_lookup!$D$2:$D$19, IF(Q218, "&lt;=","&gt;=") &amp; S218, xings_lookup!$D$2:$D$19, IF(Q218,"&gt;=","&lt;=") &amp; T218)</f>
        <v>0</v>
      </c>
      <c r="W218">
        <f>COUNTA([11]XINGS!$A$2:$A$13)-V218</f>
        <v>12</v>
      </c>
      <c r="X218">
        <f t="shared" si="40"/>
        <v>0</v>
      </c>
    </row>
    <row r="219" spans="1:24" x14ac:dyDescent="0.25">
      <c r="A219" t="s">
        <v>1205</v>
      </c>
      <c r="B219">
        <v>4032</v>
      </c>
      <c r="C219" t="s">
        <v>467</v>
      </c>
      <c r="D219" t="s">
        <v>967</v>
      </c>
      <c r="E219">
        <v>42526.545520833337</v>
      </c>
      <c r="F219">
        <v>42526.547060185185</v>
      </c>
      <c r="G219">
        <v>2</v>
      </c>
      <c r="H219" t="s">
        <v>1206</v>
      </c>
      <c r="I219">
        <v>42526.564814814818</v>
      </c>
      <c r="J219">
        <v>1</v>
      </c>
      <c r="K219" t="str">
        <f t="shared" si="36"/>
        <v>4031/4032</v>
      </c>
      <c r="L219">
        <f t="shared" si="37"/>
        <v>1.7754629632690921E-2</v>
      </c>
      <c r="Q219" t="b">
        <f t="shared" si="38"/>
        <v>1</v>
      </c>
      <c r="R219" t="s">
        <v>862</v>
      </c>
      <c r="S219">
        <f t="shared" si="44"/>
        <v>23.3</v>
      </c>
      <c r="T219">
        <f t="shared" si="45"/>
        <v>8.8941999999999997</v>
      </c>
      <c r="U219">
        <f t="shared" si="43"/>
        <v>14.405800000000001</v>
      </c>
      <c r="V219">
        <f>COUNTIFS(xings_lookup!$D$2:$D$19, IF(Q219, "&lt;=","&gt;=") &amp; S219, xings_lookup!$D$2:$D$19, IF(Q219,"&gt;=","&lt;=") &amp; T219)</f>
        <v>2</v>
      </c>
      <c r="W219">
        <f>COUNTA([11]XINGS!$A$2:$A$13)-V219</f>
        <v>10</v>
      </c>
      <c r="X219">
        <f t="shared" si="40"/>
        <v>0.16666666666666666</v>
      </c>
    </row>
    <row r="220" spans="1:24" x14ac:dyDescent="0.25">
      <c r="A220" t="s">
        <v>1205</v>
      </c>
      <c r="B220">
        <v>4032</v>
      </c>
      <c r="C220" t="s">
        <v>467</v>
      </c>
      <c r="D220" t="s">
        <v>1207</v>
      </c>
      <c r="E220">
        <v>42526.564814814818</v>
      </c>
      <c r="F220">
        <v>42526.565694444442</v>
      </c>
      <c r="G220">
        <v>1</v>
      </c>
      <c r="H220" t="s">
        <v>1208</v>
      </c>
      <c r="I220">
        <v>42526.572083333333</v>
      </c>
      <c r="J220">
        <v>0</v>
      </c>
      <c r="K220" t="str">
        <f t="shared" si="36"/>
        <v>4031/4032</v>
      </c>
      <c r="L220">
        <f t="shared" si="37"/>
        <v>6.3888888907968067E-3</v>
      </c>
      <c r="N220">
        <f>24*60*SUM($L220:$L220)</f>
        <v>9.2000000027474016</v>
      </c>
      <c r="P220" t="s">
        <v>1209</v>
      </c>
      <c r="Q220" t="b">
        <f t="shared" si="38"/>
        <v>1</v>
      </c>
      <c r="R220" t="s">
        <v>862</v>
      </c>
      <c r="S220">
        <f t="shared" si="44"/>
        <v>8.6351999999999993</v>
      </c>
      <c r="T220">
        <f t="shared" si="45"/>
        <v>3.6787999999999998</v>
      </c>
      <c r="U220">
        <f t="shared" si="43"/>
        <v>4.9563999999999995</v>
      </c>
      <c r="V220">
        <f>COUNTIFS(xings_lookup!$D$2:$D$19, IF(Q220, "&lt;=","&gt;=") &amp; S220, xings_lookup!$D$2:$D$19, IF(Q220,"&gt;=","&lt;=") &amp; T220)</f>
        <v>7</v>
      </c>
      <c r="W220">
        <f>COUNTA([11]XINGS!$A$2:$A$13)-V220</f>
        <v>5</v>
      </c>
      <c r="X220">
        <f t="shared" si="40"/>
        <v>0.58333333333333337</v>
      </c>
    </row>
    <row r="221" spans="1:24" x14ac:dyDescent="0.25">
      <c r="A221" t="s">
        <v>866</v>
      </c>
      <c r="B221">
        <v>4024</v>
      </c>
      <c r="C221" t="s">
        <v>467</v>
      </c>
      <c r="D221" t="s">
        <v>549</v>
      </c>
      <c r="E221">
        <v>42526.681018518517</v>
      </c>
      <c r="F221">
        <v>42526.682187500002</v>
      </c>
      <c r="G221">
        <v>1</v>
      </c>
      <c r="H221" t="s">
        <v>867</v>
      </c>
      <c r="I221">
        <v>42526.697812500002</v>
      </c>
      <c r="J221">
        <v>2</v>
      </c>
      <c r="K221" t="str">
        <f t="shared" si="36"/>
        <v>4023/4024</v>
      </c>
      <c r="L221">
        <f t="shared" si="37"/>
        <v>1.5625E-2</v>
      </c>
      <c r="Q221" t="b">
        <f t="shared" si="38"/>
        <v>0</v>
      </c>
      <c r="R221" t="s">
        <v>862</v>
      </c>
      <c r="S221">
        <f t="shared" si="44"/>
        <v>4.53E-2</v>
      </c>
      <c r="T221">
        <f t="shared" si="45"/>
        <v>6.3613999999999997</v>
      </c>
      <c r="U221">
        <f t="shared" si="43"/>
        <v>6.3160999999999996</v>
      </c>
      <c r="V221">
        <f>COUNTIFS(xings_lookup!$D$2:$D$19, IF(Q221, "&lt;=","&gt;=") &amp; S221, xings_lookup!$D$2:$D$19, IF(Q221,"&gt;=","&lt;=") &amp; T221)</f>
        <v>9</v>
      </c>
      <c r="W221">
        <f>COUNTA([11]XINGS!$A$2:$A$13)-V221</f>
        <v>3</v>
      </c>
      <c r="X221">
        <f t="shared" si="40"/>
        <v>0.75</v>
      </c>
    </row>
    <row r="222" spans="1:24" x14ac:dyDescent="0.25">
      <c r="A222" t="s">
        <v>866</v>
      </c>
      <c r="B222">
        <v>4024</v>
      </c>
      <c r="C222" t="s">
        <v>467</v>
      </c>
      <c r="D222" t="s">
        <v>868</v>
      </c>
      <c r="E222">
        <v>42526.704780092594</v>
      </c>
      <c r="F222">
        <v>42526.705324074072</v>
      </c>
      <c r="G222">
        <v>0</v>
      </c>
      <c r="H222" t="s">
        <v>842</v>
      </c>
      <c r="I222">
        <v>42526.715613425928</v>
      </c>
      <c r="J222">
        <v>0</v>
      </c>
      <c r="K222" t="str">
        <f t="shared" si="36"/>
        <v>4023/4024</v>
      </c>
      <c r="L222">
        <f t="shared" si="37"/>
        <v>1.0289351856044959E-2</v>
      </c>
      <c r="N222">
        <f>24*60*SUM($L221:$L222)</f>
        <v>37.316666672704741</v>
      </c>
      <c r="P222" t="s">
        <v>835</v>
      </c>
      <c r="Q222" t="b">
        <f t="shared" si="38"/>
        <v>0</v>
      </c>
      <c r="R222" t="s">
        <v>862</v>
      </c>
      <c r="S222">
        <f t="shared" si="44"/>
        <v>12.827199999999999</v>
      </c>
      <c r="T222">
        <f t="shared" si="45"/>
        <v>23.331099999999999</v>
      </c>
      <c r="U222">
        <f t="shared" si="43"/>
        <v>10.5039</v>
      </c>
      <c r="V222">
        <f>COUNTIFS(xings_lookup!$D$2:$D$19, IF(Q222, "&lt;=","&gt;=") &amp; S222, xings_lookup!$D$2:$D$19, IF(Q222,"&gt;=","&lt;=") &amp; T222)</f>
        <v>0</v>
      </c>
      <c r="W222">
        <f>COUNTA([11]XINGS!$A$2:$A$13)-V222</f>
        <v>12</v>
      </c>
      <c r="X222">
        <f t="shared" si="40"/>
        <v>0</v>
      </c>
    </row>
    <row r="223" spans="1:24" x14ac:dyDescent="0.25">
      <c r="A223" t="s">
        <v>1210</v>
      </c>
      <c r="B223">
        <v>4032</v>
      </c>
      <c r="C223" t="s">
        <v>467</v>
      </c>
      <c r="D223" t="s">
        <v>1001</v>
      </c>
      <c r="E223">
        <v>42526.994490740741</v>
      </c>
      <c r="F223">
        <v>42526.995555555557</v>
      </c>
      <c r="G223">
        <v>1</v>
      </c>
      <c r="H223" t="s">
        <v>1163</v>
      </c>
      <c r="I223">
        <v>42526.996527777781</v>
      </c>
      <c r="J223">
        <v>0</v>
      </c>
      <c r="K223" t="str">
        <f t="shared" si="36"/>
        <v>4031/4032</v>
      </c>
      <c r="L223">
        <f t="shared" si="37"/>
        <v>9.7222222393611446E-4</v>
      </c>
      <c r="N223">
        <f>24*60*SUM($L223:$L223)</f>
        <v>1.4000000024680048</v>
      </c>
      <c r="P223" t="s">
        <v>579</v>
      </c>
      <c r="Q223" t="b">
        <f t="shared" si="38"/>
        <v>1</v>
      </c>
      <c r="R223" t="s">
        <v>862</v>
      </c>
      <c r="S223">
        <f t="shared" si="44"/>
        <v>23.299299999999999</v>
      </c>
      <c r="T223">
        <f t="shared" si="45"/>
        <v>1.4500000000000001E-2</v>
      </c>
      <c r="U223">
        <f t="shared" si="43"/>
        <v>23.284799999999997</v>
      </c>
      <c r="V223">
        <f>COUNTIFS(xings_lookup!$D$2:$D$19, IF(Q223, "&lt;=","&gt;=") &amp; S223, xings_lookup!$D$2:$D$19, IF(Q223,"&gt;=","&lt;=") &amp; T223)</f>
        <v>12</v>
      </c>
      <c r="W223">
        <f>COUNTA([11]XINGS!$A$2:$A$13)-V223</f>
        <v>0</v>
      </c>
      <c r="X223">
        <f t="shared" si="40"/>
        <v>1</v>
      </c>
    </row>
    <row r="224" spans="1:24" x14ac:dyDescent="0.25">
      <c r="A224" t="s">
        <v>869</v>
      </c>
      <c r="B224">
        <v>4031</v>
      </c>
      <c r="F224">
        <v>42527.256608796299</v>
      </c>
      <c r="I224">
        <v>42527.260300925926</v>
      </c>
      <c r="K224" t="str">
        <f t="shared" si="36"/>
        <v>4031/4032</v>
      </c>
      <c r="L224">
        <f t="shared" si="37"/>
        <v>3.6921296268701553E-3</v>
      </c>
      <c r="N224">
        <f>24*60*SUM($L224:$L224)</f>
        <v>5.3166666626930237</v>
      </c>
      <c r="P224" t="s">
        <v>870</v>
      </c>
      <c r="Q224" t="b">
        <f t="shared" si="38"/>
        <v>0</v>
      </c>
      <c r="R224" t="s">
        <v>871</v>
      </c>
      <c r="V224">
        <f>COUNTIFS(xings_lookup!$D$2:$D$19, IF(Q224, "&lt;=","&gt;=") &amp; S224, xings_lookup!$D$2:$D$19, IF(Q224,"&gt;=","&lt;=") &amp; T224)</f>
        <v>0</v>
      </c>
      <c r="W224">
        <f>COUNTA([11]XINGS!$A$2:$A$13)-V224</f>
        <v>12</v>
      </c>
      <c r="X224">
        <f t="shared" si="40"/>
        <v>0</v>
      </c>
    </row>
    <row r="225" spans="1:24" x14ac:dyDescent="0.25">
      <c r="A225" t="s">
        <v>872</v>
      </c>
      <c r="B225">
        <v>4040</v>
      </c>
      <c r="C225" t="s">
        <v>467</v>
      </c>
      <c r="D225" t="s">
        <v>604</v>
      </c>
      <c r="E225">
        <v>42527.373287037037</v>
      </c>
      <c r="F225">
        <v>42527.373923611114</v>
      </c>
      <c r="G225">
        <v>0</v>
      </c>
      <c r="H225" t="s">
        <v>873</v>
      </c>
      <c r="I225">
        <v>42527.374606481484</v>
      </c>
      <c r="J225">
        <v>1</v>
      </c>
      <c r="K225" t="str">
        <f t="shared" si="36"/>
        <v>4039/4040</v>
      </c>
      <c r="L225">
        <f t="shared" si="37"/>
        <v>6.8287036992842332E-4</v>
      </c>
      <c r="N225">
        <f>24*60*SUM($L225:$L225)</f>
        <v>0.98333333269692957</v>
      </c>
      <c r="P225" t="s">
        <v>870</v>
      </c>
      <c r="Q225" t="b">
        <f t="shared" si="38"/>
        <v>0</v>
      </c>
      <c r="R225" t="s">
        <v>871</v>
      </c>
      <c r="S225">
        <f t="shared" ref="S225:S232" si="46">RIGHT(D225,LEN(D225)-4)/10000</f>
        <v>4.7500000000000001E-2</v>
      </c>
      <c r="T225">
        <f t="shared" ref="T225:T232" si="47">RIGHT(H225,LEN(H225)-4)/10000</f>
        <v>23.332599999999999</v>
      </c>
      <c r="U225">
        <f t="shared" ref="U225:U232" si="48">ABS(T225-S225)</f>
        <v>23.2851</v>
      </c>
      <c r="V225">
        <f>COUNTIFS(xings_lookup!$D$2:$D$19, IF(Q225, "&lt;=","&gt;=") &amp; S225, xings_lookup!$D$2:$D$19, IF(Q225,"&gt;=","&lt;=") &amp; T225)</f>
        <v>12</v>
      </c>
      <c r="W225">
        <f>COUNTA([11]XINGS!$A$2:$A$13)-V225</f>
        <v>0</v>
      </c>
      <c r="X225">
        <f t="shared" si="40"/>
        <v>1</v>
      </c>
    </row>
    <row r="226" spans="1:24" x14ac:dyDescent="0.25">
      <c r="A226" t="s">
        <v>874</v>
      </c>
      <c r="B226">
        <v>4011</v>
      </c>
      <c r="C226" t="s">
        <v>467</v>
      </c>
      <c r="D226" t="s">
        <v>669</v>
      </c>
      <c r="E226">
        <v>42527.390775462962</v>
      </c>
      <c r="F226">
        <v>42527.391689814816</v>
      </c>
      <c r="G226">
        <v>1</v>
      </c>
      <c r="H226" t="s">
        <v>875</v>
      </c>
      <c r="I226">
        <v>42527.396469907406</v>
      </c>
      <c r="J226">
        <v>0</v>
      </c>
      <c r="K226" t="str">
        <f t="shared" si="36"/>
        <v>4011/4012</v>
      </c>
      <c r="L226">
        <f t="shared" si="37"/>
        <v>4.7800925894989632E-3</v>
      </c>
      <c r="Q226" t="b">
        <f t="shared" si="38"/>
        <v>0</v>
      </c>
      <c r="R226" t="s">
        <v>871</v>
      </c>
      <c r="S226">
        <f t="shared" si="46"/>
        <v>4.6199999999999998E-2</v>
      </c>
      <c r="T226">
        <f t="shared" si="47"/>
        <v>5.7500000000000002E-2</v>
      </c>
      <c r="U226">
        <f t="shared" si="48"/>
        <v>1.1300000000000004E-2</v>
      </c>
      <c r="V226">
        <f>COUNTIFS(xings_lookup!$D$2:$D$19, IF(Q226, "&lt;=","&gt;=") &amp; S226, xings_lookup!$D$2:$D$19, IF(Q226,"&gt;=","&lt;=") &amp; T226)</f>
        <v>0</v>
      </c>
      <c r="W226">
        <f>COUNTA([11]XINGS!$A$2:$A$13)-V226</f>
        <v>12</v>
      </c>
      <c r="X226">
        <f t="shared" si="40"/>
        <v>0</v>
      </c>
    </row>
    <row r="227" spans="1:24" x14ac:dyDescent="0.25">
      <c r="A227" t="s">
        <v>874</v>
      </c>
      <c r="B227">
        <v>4011</v>
      </c>
      <c r="C227" t="s">
        <v>467</v>
      </c>
      <c r="D227" t="s">
        <v>876</v>
      </c>
      <c r="E227">
        <v>42527.403449074074</v>
      </c>
      <c r="F227">
        <v>42527.404178240744</v>
      </c>
      <c r="G227">
        <v>1</v>
      </c>
      <c r="H227" t="s">
        <v>636</v>
      </c>
      <c r="I227">
        <v>42527.424259259256</v>
      </c>
      <c r="J227">
        <v>2</v>
      </c>
      <c r="K227" t="str">
        <f t="shared" si="36"/>
        <v>4011/4012</v>
      </c>
      <c r="L227">
        <f t="shared" si="37"/>
        <v>2.0081018512428273E-2</v>
      </c>
      <c r="N227">
        <f>24*60*SUM($L226:$L227)</f>
        <v>35.799999986775219</v>
      </c>
      <c r="P227" t="s">
        <v>870</v>
      </c>
      <c r="Q227" t="b">
        <f t="shared" si="38"/>
        <v>0</v>
      </c>
      <c r="R227" t="s">
        <v>871</v>
      </c>
      <c r="S227">
        <f t="shared" si="46"/>
        <v>3.718</v>
      </c>
      <c r="T227">
        <f t="shared" si="47"/>
        <v>23.325700000000001</v>
      </c>
      <c r="U227">
        <f t="shared" si="48"/>
        <v>19.607700000000001</v>
      </c>
      <c r="V227">
        <f>COUNTIFS(xings_lookup!$D$2:$D$19, IF(Q227, "&lt;=","&gt;=") &amp; S227, xings_lookup!$D$2:$D$19, IF(Q227,"&gt;=","&lt;=") &amp; T227)</f>
        <v>9</v>
      </c>
      <c r="W227">
        <f>COUNTA([11]XINGS!$A$2:$A$13)-V227</f>
        <v>3</v>
      </c>
      <c r="X227">
        <f t="shared" si="40"/>
        <v>0.75</v>
      </c>
    </row>
    <row r="228" spans="1:24" x14ac:dyDescent="0.25">
      <c r="A228" t="s">
        <v>1211</v>
      </c>
      <c r="B228">
        <v>4032</v>
      </c>
      <c r="C228" t="s">
        <v>467</v>
      </c>
      <c r="D228" t="s">
        <v>1212</v>
      </c>
      <c r="E228">
        <v>42527.442557870374</v>
      </c>
      <c r="F228">
        <v>42527.44425925926</v>
      </c>
      <c r="G228">
        <v>2</v>
      </c>
      <c r="H228" t="s">
        <v>1213</v>
      </c>
      <c r="I228">
        <v>42527.443912037037</v>
      </c>
      <c r="J228">
        <v>0</v>
      </c>
      <c r="K228" t="str">
        <f t="shared" si="36"/>
        <v>4031/4032</v>
      </c>
      <c r="L228">
        <f t="shared" si="37"/>
        <v>-3.4722222335403785E-4</v>
      </c>
      <c r="N228">
        <v>1</v>
      </c>
      <c r="P228" t="s">
        <v>870</v>
      </c>
      <c r="Q228" t="b">
        <f t="shared" si="38"/>
        <v>1</v>
      </c>
      <c r="R228" t="s">
        <v>871</v>
      </c>
      <c r="S228">
        <f t="shared" si="46"/>
        <v>23.296600000000002</v>
      </c>
      <c r="T228">
        <f t="shared" si="47"/>
        <v>23.296800000000001</v>
      </c>
      <c r="U228">
        <f t="shared" si="48"/>
        <v>1.9999999999953388E-4</v>
      </c>
      <c r="V228">
        <f>COUNTIFS(xings_lookup!$D$2:$D$19, IF(Q228, "&lt;=","&gt;=") &amp; S228, xings_lookup!$D$2:$D$19, IF(Q228,"&gt;=","&lt;=") &amp; T228)</f>
        <v>0</v>
      </c>
      <c r="W228">
        <f>COUNTA([11]XINGS!$A$2:$A$13)-V228</f>
        <v>12</v>
      </c>
      <c r="X228">
        <f t="shared" si="40"/>
        <v>0</v>
      </c>
    </row>
    <row r="229" spans="1:24" x14ac:dyDescent="0.25">
      <c r="A229" t="s">
        <v>877</v>
      </c>
      <c r="B229">
        <v>4011</v>
      </c>
      <c r="C229" t="s">
        <v>467</v>
      </c>
      <c r="D229" t="s">
        <v>505</v>
      </c>
      <c r="E229">
        <v>42527.536157407405</v>
      </c>
      <c r="F229">
        <v>42527.536932870367</v>
      </c>
      <c r="G229">
        <v>1</v>
      </c>
      <c r="H229" t="s">
        <v>878</v>
      </c>
      <c r="I229">
        <v>42527.545717592591</v>
      </c>
      <c r="J229">
        <v>0</v>
      </c>
      <c r="K229" t="str">
        <f t="shared" si="36"/>
        <v>4011/4012</v>
      </c>
      <c r="L229">
        <f t="shared" si="37"/>
        <v>8.7847222239361145E-3</v>
      </c>
      <c r="N229">
        <f t="shared" ref="N229:N243" si="49">24*60*SUM($L229:$L229)</f>
        <v>12.650000002468005</v>
      </c>
      <c r="P229" t="s">
        <v>870</v>
      </c>
      <c r="Q229" t="b">
        <f t="shared" si="38"/>
        <v>0</v>
      </c>
      <c r="R229" t="s">
        <v>871</v>
      </c>
      <c r="S229">
        <f t="shared" si="46"/>
        <v>4.5100000000000001E-2</v>
      </c>
      <c r="T229">
        <f t="shared" si="47"/>
        <v>1.9565999999999999</v>
      </c>
      <c r="U229">
        <f t="shared" si="48"/>
        <v>1.9115</v>
      </c>
      <c r="V229">
        <f>COUNTIFS(xings_lookup!$D$2:$D$19, IF(Q229, "&lt;=","&gt;=") &amp; S229, xings_lookup!$D$2:$D$19, IF(Q229,"&gt;=","&lt;=") &amp; T229)</f>
        <v>0</v>
      </c>
      <c r="W229">
        <f>COUNTA([11]XINGS!$A$2:$A$13)-V229</f>
        <v>12</v>
      </c>
      <c r="X229">
        <f t="shared" si="40"/>
        <v>0</v>
      </c>
    </row>
    <row r="230" spans="1:24" x14ac:dyDescent="0.25">
      <c r="A230" t="s">
        <v>1214</v>
      </c>
      <c r="B230">
        <v>4012</v>
      </c>
      <c r="C230" t="s">
        <v>467</v>
      </c>
      <c r="D230" t="s">
        <v>973</v>
      </c>
      <c r="E230">
        <v>42527.577094907407</v>
      </c>
      <c r="F230">
        <v>42527.577893518515</v>
      </c>
      <c r="G230">
        <v>1</v>
      </c>
      <c r="H230" t="s">
        <v>1005</v>
      </c>
      <c r="I230">
        <v>42527.581354166665</v>
      </c>
      <c r="J230">
        <v>0</v>
      </c>
      <c r="K230" t="str">
        <f t="shared" si="36"/>
        <v>4011/4012</v>
      </c>
      <c r="L230">
        <f t="shared" si="37"/>
        <v>3.4606481494847685E-3</v>
      </c>
      <c r="N230">
        <f t="shared" si="49"/>
        <v>4.9833333352580667</v>
      </c>
      <c r="P230" t="s">
        <v>870</v>
      </c>
      <c r="Q230" t="b">
        <f t="shared" si="38"/>
        <v>1</v>
      </c>
      <c r="R230" t="s">
        <v>871</v>
      </c>
      <c r="S230">
        <f t="shared" si="46"/>
        <v>23.298200000000001</v>
      </c>
      <c r="T230">
        <f t="shared" si="47"/>
        <v>23.2986</v>
      </c>
      <c r="U230">
        <f t="shared" si="48"/>
        <v>3.9999999999906777E-4</v>
      </c>
      <c r="V230">
        <f>COUNTIFS(xings_lookup!$D$2:$D$19, IF(Q230, "&lt;=","&gt;=") &amp; S230, xings_lookup!$D$2:$D$19, IF(Q230,"&gt;=","&lt;=") &amp; T230)</f>
        <v>0</v>
      </c>
      <c r="W230">
        <f>COUNTA([11]XINGS!$A$2:$A$13)-V230</f>
        <v>12</v>
      </c>
      <c r="X230">
        <f t="shared" si="40"/>
        <v>0</v>
      </c>
    </row>
    <row r="231" spans="1:24" x14ac:dyDescent="0.25">
      <c r="A231" t="s">
        <v>879</v>
      </c>
      <c r="B231">
        <v>4018</v>
      </c>
      <c r="C231" t="s">
        <v>467</v>
      </c>
      <c r="D231" t="s">
        <v>552</v>
      </c>
      <c r="E231">
        <v>42527.861979166664</v>
      </c>
      <c r="F231">
        <v>42527.86414351852</v>
      </c>
      <c r="G231">
        <v>3</v>
      </c>
      <c r="H231" t="s">
        <v>880</v>
      </c>
      <c r="I231">
        <v>42527.883877314816</v>
      </c>
      <c r="J231">
        <v>0</v>
      </c>
      <c r="K231" t="str">
        <f t="shared" si="36"/>
        <v>4017/4018</v>
      </c>
      <c r="L231">
        <f t="shared" si="37"/>
        <v>1.9733796296350192E-2</v>
      </c>
      <c r="N231">
        <f t="shared" si="49"/>
        <v>28.416666666744277</v>
      </c>
      <c r="O231" t="s">
        <v>881</v>
      </c>
      <c r="P231" t="s">
        <v>835</v>
      </c>
      <c r="Q231" t="b">
        <f t="shared" si="38"/>
        <v>0</v>
      </c>
      <c r="R231" t="s">
        <v>871</v>
      </c>
      <c r="S231">
        <f t="shared" si="46"/>
        <v>4.4600000000000001E-2</v>
      </c>
      <c r="T231">
        <f t="shared" si="47"/>
        <v>4.0842999999999998</v>
      </c>
      <c r="U231">
        <f t="shared" si="48"/>
        <v>4.0396999999999998</v>
      </c>
      <c r="V231">
        <f>COUNTIFS(xings_lookup!$D$2:$D$19, IF(Q231, "&lt;=","&gt;=") &amp; S231, xings_lookup!$D$2:$D$19, IF(Q231,"&gt;=","&lt;=") &amp; T231)</f>
        <v>3</v>
      </c>
      <c r="W231">
        <f>COUNTA([11]XINGS!$A$2:$A$13)-V231</f>
        <v>9</v>
      </c>
      <c r="X231">
        <f t="shared" si="40"/>
        <v>0.25</v>
      </c>
    </row>
    <row r="232" spans="1:24" x14ac:dyDescent="0.25">
      <c r="A232" t="s">
        <v>882</v>
      </c>
      <c r="B232">
        <v>4016</v>
      </c>
      <c r="C232" t="s">
        <v>467</v>
      </c>
      <c r="D232" t="s">
        <v>849</v>
      </c>
      <c r="E232">
        <v>42528.214317129627</v>
      </c>
      <c r="F232">
        <v>42528.215231481481</v>
      </c>
      <c r="G232">
        <v>1</v>
      </c>
      <c r="H232" t="s">
        <v>883</v>
      </c>
      <c r="I232">
        <v>42528.23945601852</v>
      </c>
      <c r="J232">
        <v>0</v>
      </c>
      <c r="K232" t="str">
        <f t="shared" si="36"/>
        <v>4015/4016</v>
      </c>
      <c r="L232">
        <f t="shared" si="37"/>
        <v>2.4224537039117422E-2</v>
      </c>
      <c r="N232">
        <f t="shared" si="49"/>
        <v>34.883333336329088</v>
      </c>
      <c r="P232" t="s">
        <v>835</v>
      </c>
      <c r="Q232" t="b">
        <f t="shared" si="38"/>
        <v>0</v>
      </c>
      <c r="R232" t="s">
        <v>884</v>
      </c>
      <c r="S232">
        <f t="shared" si="46"/>
        <v>4.7300000000000002E-2</v>
      </c>
      <c r="T232">
        <f t="shared" si="47"/>
        <v>16.665800000000001</v>
      </c>
      <c r="U232">
        <f t="shared" si="48"/>
        <v>16.618500000000001</v>
      </c>
      <c r="V232">
        <f>COUNTIFS(xings_lookup!$D$2:$D$19, IF(Q232, "&lt;=","&gt;=") &amp; S232, xings_lookup!$D$2:$D$19, IF(Q232,"&gt;=","&lt;=") &amp; T232)</f>
        <v>12</v>
      </c>
      <c r="W232">
        <f>COUNTA([11]XINGS!$A$2:$A$13)-V232</f>
        <v>0</v>
      </c>
      <c r="X232">
        <f t="shared" si="40"/>
        <v>1</v>
      </c>
    </row>
    <row r="233" spans="1:24" x14ac:dyDescent="0.25">
      <c r="A233" t="s">
        <v>885</v>
      </c>
      <c r="B233">
        <v>4016</v>
      </c>
      <c r="F233">
        <v>42528.431898148148</v>
      </c>
      <c r="I233">
        <v>42528.433240740742</v>
      </c>
      <c r="K233" t="str">
        <f t="shared" si="36"/>
        <v>4015/4016</v>
      </c>
      <c r="L233">
        <f t="shared" si="37"/>
        <v>1.3425925935734995E-3</v>
      </c>
      <c r="N233">
        <f t="shared" si="49"/>
        <v>1.9333333347458392</v>
      </c>
      <c r="P233" t="s">
        <v>673</v>
      </c>
      <c r="Q233" t="b">
        <f t="shared" si="38"/>
        <v>0</v>
      </c>
      <c r="R233" t="s">
        <v>884</v>
      </c>
      <c r="V233">
        <f>COUNTIFS(xings_lookup!$D$2:$D$19, IF(Q233, "&lt;=","&gt;=") &amp; S233, xings_lookup!$D$2:$D$19, IF(Q233,"&gt;=","&lt;=") &amp; T233)</f>
        <v>0</v>
      </c>
      <c r="W233">
        <f>COUNTA([11]XINGS!$A$2:$A$13)-V233</f>
        <v>12</v>
      </c>
      <c r="X233">
        <f t="shared" si="40"/>
        <v>0</v>
      </c>
    </row>
    <row r="234" spans="1:24" x14ac:dyDescent="0.25">
      <c r="A234" t="s">
        <v>1215</v>
      </c>
      <c r="B234">
        <v>4016</v>
      </c>
      <c r="F234">
        <v>42528.444409722222</v>
      </c>
      <c r="I234">
        <v>42528.445104166669</v>
      </c>
      <c r="K234" t="str">
        <f t="shared" si="36"/>
        <v>4015/4016</v>
      </c>
      <c r="L234">
        <f t="shared" si="37"/>
        <v>6.944444467080757E-4</v>
      </c>
      <c r="N234">
        <f t="shared" si="49"/>
        <v>1.000000003259629</v>
      </c>
      <c r="P234" t="s">
        <v>673</v>
      </c>
      <c r="Q234" t="b">
        <f t="shared" si="38"/>
        <v>1</v>
      </c>
      <c r="R234" t="s">
        <v>884</v>
      </c>
      <c r="V234">
        <f>COUNTIFS(xings_lookup!$D$2:$D$19, IF(Q234, "&lt;=","&gt;=") &amp; S234, xings_lookup!$D$2:$D$19, IF(Q234,"&gt;=","&lt;=") &amp; T234)</f>
        <v>0</v>
      </c>
      <c r="W234">
        <f>COUNTA([11]XINGS!$A$2:$A$13)-V234</f>
        <v>12</v>
      </c>
      <c r="X234">
        <f t="shared" si="40"/>
        <v>0</v>
      </c>
    </row>
    <row r="235" spans="1:24" x14ac:dyDescent="0.25">
      <c r="A235" t="s">
        <v>886</v>
      </c>
      <c r="B235">
        <v>4016</v>
      </c>
      <c r="F235">
        <v>42528.511087962965</v>
      </c>
      <c r="I235">
        <v>42528.513055555559</v>
      </c>
      <c r="K235" t="str">
        <f t="shared" si="36"/>
        <v>4015/4016</v>
      </c>
      <c r="L235">
        <f t="shared" si="37"/>
        <v>1.9675925941555761E-3</v>
      </c>
      <c r="N235">
        <f t="shared" si="49"/>
        <v>2.8333333355840296</v>
      </c>
      <c r="P235" t="s">
        <v>673</v>
      </c>
      <c r="Q235" t="b">
        <f t="shared" si="38"/>
        <v>0</v>
      </c>
      <c r="R235" t="s">
        <v>884</v>
      </c>
      <c r="V235">
        <f>COUNTIFS(xings_lookup!$D$2:$D$19, IF(Q235, "&lt;=","&gt;=") &amp; S235, xings_lookup!$D$2:$D$19, IF(Q235,"&gt;=","&lt;=") &amp; T235)</f>
        <v>0</v>
      </c>
      <c r="W235">
        <f>COUNTA([11]XINGS!$A$2:$A$13)-V235</f>
        <v>12</v>
      </c>
      <c r="X235">
        <f t="shared" si="40"/>
        <v>0</v>
      </c>
    </row>
    <row r="236" spans="1:24" x14ac:dyDescent="0.25">
      <c r="A236" t="s">
        <v>887</v>
      </c>
      <c r="B236">
        <v>4020</v>
      </c>
      <c r="F236">
        <v>42528.518391203703</v>
      </c>
      <c r="I236">
        <v>42528.52002314815</v>
      </c>
      <c r="J236">
        <v>0</v>
      </c>
      <c r="K236" t="str">
        <f t="shared" si="36"/>
        <v>4019/4020</v>
      </c>
      <c r="L236">
        <f t="shared" si="37"/>
        <v>1.6319444475811906E-3</v>
      </c>
      <c r="N236">
        <f t="shared" si="49"/>
        <v>2.3500000045169145</v>
      </c>
      <c r="P236" t="s">
        <v>673</v>
      </c>
      <c r="Q236" t="b">
        <f t="shared" si="38"/>
        <v>0</v>
      </c>
      <c r="R236" t="s">
        <v>884</v>
      </c>
      <c r="S236" t="e">
        <f t="shared" ref="S236:S267" si="50">RIGHT(D236,LEN(D236)-4)/10000</f>
        <v>#VALUE!</v>
      </c>
      <c r="T236" t="e">
        <f t="shared" ref="T236:T267" si="51">RIGHT(H236,LEN(H236)-4)/10000</f>
        <v>#VALUE!</v>
      </c>
      <c r="U236" t="e">
        <f t="shared" ref="U236:U267" si="52">ABS(T236-S236)</f>
        <v>#VALUE!</v>
      </c>
      <c r="V236">
        <f>COUNTIFS(xings_lookup!$D$2:$D$19, IF(Q236, "&lt;=","&gt;=") &amp; S236, xings_lookup!$D$2:$D$19, IF(Q236,"&gt;=","&lt;=") &amp; T236)</f>
        <v>0</v>
      </c>
      <c r="W236">
        <f>COUNTA([11]XINGS!$A$2:$A$13)-V236</f>
        <v>12</v>
      </c>
      <c r="X236">
        <f t="shared" si="40"/>
        <v>0</v>
      </c>
    </row>
    <row r="237" spans="1:24" x14ac:dyDescent="0.25">
      <c r="A237" t="s">
        <v>888</v>
      </c>
      <c r="B237">
        <v>4020</v>
      </c>
      <c r="F237">
        <v>42528.589456018519</v>
      </c>
      <c r="I237">
        <v>42528.59957175926</v>
      </c>
      <c r="J237">
        <v>0</v>
      </c>
      <c r="K237" t="str">
        <f t="shared" si="36"/>
        <v>4019/4020</v>
      </c>
      <c r="L237">
        <f t="shared" si="37"/>
        <v>1.0115740740729962E-2</v>
      </c>
      <c r="N237">
        <f t="shared" si="49"/>
        <v>14.566666666651145</v>
      </c>
      <c r="P237" t="s">
        <v>116</v>
      </c>
      <c r="Q237" t="b">
        <f t="shared" si="38"/>
        <v>0</v>
      </c>
      <c r="R237" t="s">
        <v>884</v>
      </c>
      <c r="S237" t="e">
        <f t="shared" si="50"/>
        <v>#VALUE!</v>
      </c>
      <c r="T237" t="e">
        <f t="shared" si="51"/>
        <v>#VALUE!</v>
      </c>
      <c r="U237" t="e">
        <f t="shared" si="52"/>
        <v>#VALUE!</v>
      </c>
      <c r="V237">
        <f>COUNTIFS(xings_lookup!$D$2:$D$19, IF(Q237, "&lt;=","&gt;=") &amp; S237, xings_lookup!$D$2:$D$19, IF(Q237,"&gt;=","&lt;=") &amp; T237)</f>
        <v>0</v>
      </c>
      <c r="W237">
        <f>COUNTA([11]XINGS!$A$2:$A$13)-V237</f>
        <v>12</v>
      </c>
      <c r="X237">
        <f t="shared" si="40"/>
        <v>0</v>
      </c>
    </row>
    <row r="238" spans="1:24" x14ac:dyDescent="0.25">
      <c r="A238" t="s">
        <v>76</v>
      </c>
      <c r="B238">
        <v>4019</v>
      </c>
      <c r="F238">
        <v>42528.629548611112</v>
      </c>
      <c r="I238">
        <v>42528.629699074074</v>
      </c>
      <c r="J238">
        <v>0</v>
      </c>
      <c r="K238" t="str">
        <f t="shared" si="36"/>
        <v>4019/4020</v>
      </c>
      <c r="L238">
        <f t="shared" si="37"/>
        <v>1.5046296175569296E-4</v>
      </c>
      <c r="N238">
        <f t="shared" si="49"/>
        <v>0.21666666492819786</v>
      </c>
      <c r="P238" t="s">
        <v>865</v>
      </c>
      <c r="Q238" t="b">
        <f t="shared" si="38"/>
        <v>1</v>
      </c>
      <c r="R238" t="s">
        <v>884</v>
      </c>
      <c r="S238" t="e">
        <f t="shared" si="50"/>
        <v>#VALUE!</v>
      </c>
      <c r="T238" t="e">
        <f t="shared" si="51"/>
        <v>#VALUE!</v>
      </c>
      <c r="U238" t="e">
        <f t="shared" si="52"/>
        <v>#VALUE!</v>
      </c>
      <c r="V238">
        <f>COUNTIFS(xings_lookup!$D$2:$D$19, IF(Q238, "&lt;=","&gt;=") &amp; S238, xings_lookup!$D$2:$D$19, IF(Q238,"&gt;=","&lt;=") &amp; T238)</f>
        <v>0</v>
      </c>
      <c r="W238">
        <f>COUNTA([11]XINGS!$A$2:$A$13)-V238</f>
        <v>12</v>
      </c>
      <c r="X238">
        <f t="shared" si="40"/>
        <v>0</v>
      </c>
    </row>
    <row r="239" spans="1:24" x14ac:dyDescent="0.25">
      <c r="A239" t="s">
        <v>889</v>
      </c>
      <c r="B239">
        <v>4044</v>
      </c>
      <c r="C239" t="s">
        <v>467</v>
      </c>
      <c r="D239" t="s">
        <v>590</v>
      </c>
      <c r="E239">
        <v>42528.672592592593</v>
      </c>
      <c r="F239">
        <v>42528.673645833333</v>
      </c>
      <c r="G239">
        <v>1</v>
      </c>
      <c r="H239" t="s">
        <v>477</v>
      </c>
      <c r="I239">
        <v>42528.680462962962</v>
      </c>
      <c r="J239">
        <v>0</v>
      </c>
      <c r="K239" t="str">
        <f t="shared" si="36"/>
        <v>4043/4044</v>
      </c>
      <c r="L239">
        <f t="shared" si="37"/>
        <v>6.8171296297805384E-3</v>
      </c>
      <c r="N239">
        <f t="shared" si="49"/>
        <v>9.8166666668839753</v>
      </c>
      <c r="P239" t="s">
        <v>116</v>
      </c>
      <c r="Q239" t="b">
        <f t="shared" si="38"/>
        <v>0</v>
      </c>
      <c r="R239" t="s">
        <v>884</v>
      </c>
      <c r="S239">
        <f t="shared" si="50"/>
        <v>4.4400000000000002E-2</v>
      </c>
      <c r="T239">
        <f t="shared" si="51"/>
        <v>4.6399999999999997E-2</v>
      </c>
      <c r="U239">
        <f t="shared" si="52"/>
        <v>1.9999999999999948E-3</v>
      </c>
      <c r="V239">
        <f>COUNTIFS(xings_lookup!$D$2:$D$19, IF(Q239, "&lt;=","&gt;=") &amp; S239, xings_lookup!$D$2:$D$19, IF(Q239,"&gt;=","&lt;=") &amp; T239)</f>
        <v>0</v>
      </c>
      <c r="W239">
        <f>COUNTA([11]XINGS!$A$2:$A$13)-V239</f>
        <v>12</v>
      </c>
      <c r="X239">
        <f t="shared" si="40"/>
        <v>0</v>
      </c>
    </row>
    <row r="240" spans="1:24" x14ac:dyDescent="0.25">
      <c r="A240" t="s">
        <v>1216</v>
      </c>
      <c r="B240">
        <v>4032</v>
      </c>
      <c r="F240">
        <v>42528.7346412037</v>
      </c>
      <c r="I240">
        <v>42528.762465277781</v>
      </c>
      <c r="K240" t="str">
        <f t="shared" si="36"/>
        <v>4031/4032</v>
      </c>
      <c r="L240">
        <f t="shared" si="37"/>
        <v>2.7824074080854189E-2</v>
      </c>
      <c r="N240">
        <f t="shared" si="49"/>
        <v>40.066666676430032</v>
      </c>
      <c r="P240" t="s">
        <v>116</v>
      </c>
      <c r="Q240" t="b">
        <f t="shared" si="38"/>
        <v>1</v>
      </c>
      <c r="R240" t="s">
        <v>884</v>
      </c>
      <c r="S240" t="e">
        <f t="shared" si="50"/>
        <v>#VALUE!</v>
      </c>
      <c r="T240" t="e">
        <f t="shared" si="51"/>
        <v>#VALUE!</v>
      </c>
      <c r="U240" t="e">
        <f t="shared" si="52"/>
        <v>#VALUE!</v>
      </c>
      <c r="V240">
        <f>COUNTIFS(xings_lookup!$D$2:$D$19, IF(Q240, "&lt;=","&gt;=") &amp; S240, xings_lookup!$D$2:$D$19, IF(Q240,"&gt;=","&lt;=") &amp; T240)</f>
        <v>0</v>
      </c>
      <c r="W240">
        <f>COUNTA([11]XINGS!$A$2:$A$13)-V240</f>
        <v>12</v>
      </c>
      <c r="X240">
        <f t="shared" si="40"/>
        <v>0</v>
      </c>
    </row>
    <row r="241" spans="1:24" x14ac:dyDescent="0.25">
      <c r="A241" t="s">
        <v>890</v>
      </c>
      <c r="B241">
        <v>4027</v>
      </c>
      <c r="C241" t="s">
        <v>467</v>
      </c>
      <c r="D241" t="s">
        <v>891</v>
      </c>
      <c r="E241">
        <v>42528.792905092596</v>
      </c>
      <c r="F241">
        <v>42528.793657407405</v>
      </c>
      <c r="G241">
        <v>1</v>
      </c>
      <c r="H241" t="s">
        <v>892</v>
      </c>
      <c r="I241">
        <v>42528.795231481483</v>
      </c>
      <c r="J241">
        <v>0</v>
      </c>
      <c r="K241" t="str">
        <f t="shared" si="36"/>
        <v>4027/4028</v>
      </c>
      <c r="L241">
        <f t="shared" si="37"/>
        <v>1.5740740782348439E-3</v>
      </c>
      <c r="N241">
        <f t="shared" si="49"/>
        <v>2.2666666726581752</v>
      </c>
      <c r="P241" t="s">
        <v>116</v>
      </c>
      <c r="Q241" t="b">
        <f t="shared" si="38"/>
        <v>0</v>
      </c>
      <c r="R241" t="s">
        <v>884</v>
      </c>
      <c r="S241">
        <f t="shared" si="50"/>
        <v>4.8899999999999999E-2</v>
      </c>
      <c r="T241">
        <f t="shared" si="51"/>
        <v>23.3276</v>
      </c>
      <c r="U241">
        <f t="shared" si="52"/>
        <v>23.278700000000001</v>
      </c>
      <c r="V241">
        <f>COUNTIFS(xings_lookup!$D$2:$D$19, IF(Q241, "&lt;=","&gt;=") &amp; S241, xings_lookup!$D$2:$D$19, IF(Q241,"&gt;=","&lt;=") &amp; T241)</f>
        <v>12</v>
      </c>
      <c r="W241">
        <f>COUNTA([11]XINGS!$A$2:$A$13)-V241</f>
        <v>0</v>
      </c>
      <c r="X241">
        <f t="shared" si="40"/>
        <v>1</v>
      </c>
    </row>
    <row r="242" spans="1:24" x14ac:dyDescent="0.25">
      <c r="A242" t="s">
        <v>893</v>
      </c>
      <c r="B242">
        <v>4014</v>
      </c>
      <c r="F242">
        <v>42528.913715277777</v>
      </c>
      <c r="I242">
        <v>42528.923530092594</v>
      </c>
      <c r="K242" t="str">
        <f t="shared" si="36"/>
        <v>4013/4014</v>
      </c>
      <c r="L242">
        <f t="shared" si="37"/>
        <v>9.8148148172185756E-3</v>
      </c>
      <c r="N242">
        <f t="shared" si="49"/>
        <v>14.133333336794749</v>
      </c>
      <c r="P242" t="s">
        <v>673</v>
      </c>
      <c r="Q242" t="b">
        <f t="shared" si="38"/>
        <v>0</v>
      </c>
      <c r="R242" t="s">
        <v>884</v>
      </c>
      <c r="S242" t="e">
        <f t="shared" si="50"/>
        <v>#VALUE!</v>
      </c>
      <c r="T242" t="e">
        <f t="shared" si="51"/>
        <v>#VALUE!</v>
      </c>
      <c r="U242" t="e">
        <f t="shared" si="52"/>
        <v>#VALUE!</v>
      </c>
      <c r="V242">
        <f>COUNTIFS(xings_lookup!$D$2:$D$19, IF(Q242, "&lt;=","&gt;=") &amp; S242, xings_lookup!$D$2:$D$19, IF(Q242,"&gt;=","&lt;=") &amp; T242)</f>
        <v>0</v>
      </c>
      <c r="W242">
        <f>COUNTA([11]XINGS!$A$2:$A$13)-V242</f>
        <v>12</v>
      </c>
      <c r="X242">
        <f t="shared" si="40"/>
        <v>0</v>
      </c>
    </row>
    <row r="243" spans="1:24" x14ac:dyDescent="0.25">
      <c r="A243" t="s">
        <v>894</v>
      </c>
      <c r="B243">
        <v>4014</v>
      </c>
      <c r="F243">
        <v>42528.996550925927</v>
      </c>
      <c r="I243">
        <v>42528.99790509259</v>
      </c>
      <c r="K243" t="str">
        <f t="shared" si="36"/>
        <v>4013/4014</v>
      </c>
      <c r="L243">
        <f t="shared" si="37"/>
        <v>1.3541666630771942E-3</v>
      </c>
      <c r="N243">
        <f t="shared" si="49"/>
        <v>1.9499999948311597</v>
      </c>
      <c r="P243" t="s">
        <v>673</v>
      </c>
      <c r="Q243" t="b">
        <f t="shared" si="38"/>
        <v>0</v>
      </c>
      <c r="R243" t="s">
        <v>884</v>
      </c>
      <c r="S243" t="e">
        <f t="shared" si="50"/>
        <v>#VALUE!</v>
      </c>
      <c r="T243" t="e">
        <f t="shared" si="51"/>
        <v>#VALUE!</v>
      </c>
      <c r="U243" t="e">
        <f t="shared" si="52"/>
        <v>#VALUE!</v>
      </c>
      <c r="V243">
        <f>COUNTIFS(xings_lookup!$D$2:$D$19, IF(Q243, "&lt;=","&gt;=") &amp; S243, xings_lookup!$D$2:$D$19, IF(Q243,"&gt;=","&lt;=") &amp; T243)</f>
        <v>0</v>
      </c>
      <c r="W243">
        <f>COUNTA([11]XINGS!$A$2:$A$13)-V243</f>
        <v>12</v>
      </c>
      <c r="X243">
        <f t="shared" si="40"/>
        <v>0</v>
      </c>
    </row>
    <row r="244" spans="1:24" x14ac:dyDescent="0.25">
      <c r="A244" t="s">
        <v>96</v>
      </c>
      <c r="B244">
        <v>4015</v>
      </c>
      <c r="C244" t="s">
        <v>467</v>
      </c>
      <c r="D244" t="s">
        <v>1193</v>
      </c>
      <c r="E244">
        <v>42529.357083333336</v>
      </c>
      <c r="F244">
        <v>42529.358182870368</v>
      </c>
      <c r="G244">
        <v>1</v>
      </c>
      <c r="H244" t="s">
        <v>1217</v>
      </c>
      <c r="I244">
        <v>42529.378692129627</v>
      </c>
      <c r="J244">
        <v>1</v>
      </c>
      <c r="K244" t="str">
        <f t="shared" si="36"/>
        <v>4015/4016</v>
      </c>
      <c r="L244">
        <f t="shared" si="37"/>
        <v>2.0509259258687962E-2</v>
      </c>
      <c r="Q244" t="b">
        <f t="shared" si="38"/>
        <v>1</v>
      </c>
      <c r="R244" t="s">
        <v>896</v>
      </c>
      <c r="S244">
        <f t="shared" si="50"/>
        <v>23.3017</v>
      </c>
      <c r="T244">
        <f t="shared" si="51"/>
        <v>6.7211999999999996</v>
      </c>
      <c r="U244">
        <f t="shared" si="52"/>
        <v>16.580500000000001</v>
      </c>
      <c r="V244">
        <f>COUNTIFS(xings_lookup!$D$2:$D$19, IF(Q244, "&lt;=","&gt;=") &amp; S244, xings_lookup!$D$2:$D$19, IF(Q244,"&gt;=","&lt;=") &amp; T244)</f>
        <v>3</v>
      </c>
      <c r="W244">
        <f>COUNTA([11]XINGS!$A$2:$A$13)-V244</f>
        <v>9</v>
      </c>
      <c r="X244">
        <f t="shared" si="40"/>
        <v>0.25</v>
      </c>
    </row>
    <row r="245" spans="1:24" x14ac:dyDescent="0.25">
      <c r="A245" t="s">
        <v>895</v>
      </c>
      <c r="B245">
        <v>4025</v>
      </c>
      <c r="C245" t="s">
        <v>467</v>
      </c>
      <c r="D245" t="s">
        <v>494</v>
      </c>
      <c r="E245">
        <v>42529.361608796295</v>
      </c>
      <c r="F245">
        <v>42529.362986111111</v>
      </c>
      <c r="G245">
        <v>1</v>
      </c>
      <c r="H245" t="s">
        <v>842</v>
      </c>
      <c r="I245">
        <v>42529.364166666666</v>
      </c>
      <c r="J245">
        <v>0</v>
      </c>
      <c r="K245" t="str">
        <f t="shared" si="36"/>
        <v>4025/4026</v>
      </c>
      <c r="L245">
        <f t="shared" si="37"/>
        <v>1.1805555550381541E-3</v>
      </c>
      <c r="N245">
        <f>24*60*SUM($L245:$L245)</f>
        <v>1.6999999992549419</v>
      </c>
      <c r="P245" t="s">
        <v>116</v>
      </c>
      <c r="Q245" t="b">
        <f t="shared" si="38"/>
        <v>0</v>
      </c>
      <c r="R245" t="s">
        <v>896</v>
      </c>
      <c r="S245">
        <f t="shared" si="50"/>
        <v>4.6600000000000003E-2</v>
      </c>
      <c r="T245">
        <f t="shared" si="51"/>
        <v>23.331099999999999</v>
      </c>
      <c r="U245">
        <f t="shared" si="52"/>
        <v>23.284499999999998</v>
      </c>
      <c r="V245">
        <f>COUNTIFS(xings_lookup!$D$2:$D$19, IF(Q245, "&lt;=","&gt;=") &amp; S245, xings_lookup!$D$2:$D$19, IF(Q245,"&gt;=","&lt;=") &amp; T245)</f>
        <v>12</v>
      </c>
      <c r="W245">
        <f>COUNTA([11]XINGS!$A$2:$A$13)-V245</f>
        <v>0</v>
      </c>
      <c r="X245">
        <f t="shared" si="40"/>
        <v>1</v>
      </c>
    </row>
    <row r="246" spans="1:24" x14ac:dyDescent="0.25">
      <c r="A246" t="s">
        <v>1219</v>
      </c>
      <c r="B246">
        <v>4028</v>
      </c>
      <c r="C246" t="s">
        <v>467</v>
      </c>
      <c r="D246" t="s">
        <v>989</v>
      </c>
      <c r="E246">
        <v>42529.366712962961</v>
      </c>
      <c r="F246">
        <v>42529.368020833332</v>
      </c>
      <c r="G246">
        <v>1</v>
      </c>
      <c r="H246" t="s">
        <v>1220</v>
      </c>
      <c r="I246">
        <v>42529.393738425926</v>
      </c>
      <c r="J246">
        <v>0</v>
      </c>
      <c r="K246" t="str">
        <f t="shared" si="36"/>
        <v>4027/4028</v>
      </c>
      <c r="L246">
        <f t="shared" si="37"/>
        <v>2.5717592594446614E-2</v>
      </c>
      <c r="N246">
        <f>24*60*SUM($L246:$L246)</f>
        <v>37.033333336003125</v>
      </c>
      <c r="P246" t="s">
        <v>116</v>
      </c>
      <c r="Q246" t="b">
        <f t="shared" si="38"/>
        <v>1</v>
      </c>
      <c r="R246" t="s">
        <v>896</v>
      </c>
      <c r="S246">
        <f t="shared" si="50"/>
        <v>23.299399999999999</v>
      </c>
      <c r="T246">
        <f t="shared" si="51"/>
        <v>4.7195</v>
      </c>
      <c r="U246">
        <f t="shared" si="52"/>
        <v>18.579899999999999</v>
      </c>
      <c r="V246">
        <f>COUNTIFS(xings_lookup!$D$2:$D$19, IF(Q246, "&lt;=","&gt;=") &amp; S246, xings_lookup!$D$2:$D$19, IF(Q246,"&gt;=","&lt;=") &amp; T246)</f>
        <v>8</v>
      </c>
      <c r="W246">
        <f>COUNTA([11]XINGS!$A$2:$A$13)-V246</f>
        <v>4</v>
      </c>
      <c r="X246">
        <f t="shared" si="40"/>
        <v>0.66666666666666663</v>
      </c>
    </row>
    <row r="247" spans="1:24" x14ac:dyDescent="0.25">
      <c r="A247" t="s">
        <v>96</v>
      </c>
      <c r="B247">
        <v>4015</v>
      </c>
      <c r="C247" t="s">
        <v>467</v>
      </c>
      <c r="D247" t="s">
        <v>1218</v>
      </c>
      <c r="E247">
        <v>42529.384699074071</v>
      </c>
      <c r="F247">
        <v>42529.385300925926</v>
      </c>
      <c r="G247">
        <v>0</v>
      </c>
      <c r="H247" t="s">
        <v>1038</v>
      </c>
      <c r="I247">
        <v>42529.39230324074</v>
      </c>
      <c r="J247">
        <v>0</v>
      </c>
      <c r="K247" t="str">
        <f t="shared" si="36"/>
        <v>4015/4016</v>
      </c>
      <c r="L247">
        <f t="shared" si="37"/>
        <v>7.0023148145992309E-3</v>
      </c>
      <c r="N247">
        <f>24*60*SUM($L246:$L247)</f>
        <v>47.116666669026017</v>
      </c>
      <c r="P247" t="s">
        <v>835</v>
      </c>
      <c r="Q247" t="b">
        <f t="shared" si="38"/>
        <v>1</v>
      </c>
      <c r="R247" t="s">
        <v>896</v>
      </c>
      <c r="S247">
        <f t="shared" si="50"/>
        <v>3.6783999999999999</v>
      </c>
      <c r="T247">
        <f t="shared" si="51"/>
        <v>1.49E-2</v>
      </c>
      <c r="U247">
        <f t="shared" si="52"/>
        <v>3.6635</v>
      </c>
      <c r="V247">
        <f>COUNTIFS(xings_lookup!$D$2:$D$19, IF(Q247, "&lt;=","&gt;=") &amp; S247, xings_lookup!$D$2:$D$19, IF(Q247,"&gt;=","&lt;=") &amp; T247)</f>
        <v>3</v>
      </c>
      <c r="W247">
        <f>COUNTA([11]XINGS!$A$2:$A$13)-V247</f>
        <v>9</v>
      </c>
      <c r="X247">
        <f t="shared" si="40"/>
        <v>0.25</v>
      </c>
    </row>
    <row r="248" spans="1:24" x14ac:dyDescent="0.25">
      <c r="A248" t="s">
        <v>1221</v>
      </c>
      <c r="B248">
        <v>4010</v>
      </c>
      <c r="F248">
        <v>42529.491261574076</v>
      </c>
      <c r="I248">
        <v>42529.49291666667</v>
      </c>
      <c r="K248" t="str">
        <f t="shared" si="36"/>
        <v>4009/4010</v>
      </c>
      <c r="L248">
        <f t="shared" si="37"/>
        <v>1.6550925938645378E-3</v>
      </c>
      <c r="N248">
        <f>24*60*SUM($L248:$L248)</f>
        <v>2.3833333351649344</v>
      </c>
      <c r="P248" t="s">
        <v>116</v>
      </c>
      <c r="Q248" t="b">
        <f t="shared" si="38"/>
        <v>1</v>
      </c>
      <c r="R248" t="s">
        <v>896</v>
      </c>
      <c r="S248" t="e">
        <f t="shared" si="50"/>
        <v>#VALUE!</v>
      </c>
      <c r="T248" t="e">
        <f t="shared" si="51"/>
        <v>#VALUE!</v>
      </c>
      <c r="U248" t="e">
        <f t="shared" si="52"/>
        <v>#VALUE!</v>
      </c>
      <c r="V248">
        <f>COUNTIFS(xings_lookup!$D$2:$D$19, IF(Q248, "&lt;=","&gt;=") &amp; S248, xings_lookup!$D$2:$D$19, IF(Q248,"&gt;=","&lt;=") &amp; T248)</f>
        <v>0</v>
      </c>
      <c r="W248">
        <f>COUNTA([11]XINGS!$A$2:$A$13)-V248</f>
        <v>12</v>
      </c>
      <c r="X248">
        <f t="shared" si="40"/>
        <v>0</v>
      </c>
    </row>
    <row r="249" spans="1:24" x14ac:dyDescent="0.25">
      <c r="A249" t="s">
        <v>1222</v>
      </c>
      <c r="B249">
        <v>4026</v>
      </c>
      <c r="C249" t="s">
        <v>467</v>
      </c>
      <c r="D249" t="s">
        <v>1223</v>
      </c>
      <c r="E249">
        <v>42529.581319444442</v>
      </c>
      <c r="F249">
        <v>42529.582349537035</v>
      </c>
      <c r="G249">
        <v>1</v>
      </c>
      <c r="H249" t="s">
        <v>1224</v>
      </c>
      <c r="I249">
        <v>42529.600532407407</v>
      </c>
      <c r="J249">
        <v>1</v>
      </c>
      <c r="K249" t="str">
        <f t="shared" si="36"/>
        <v>4025/4026</v>
      </c>
      <c r="L249">
        <f t="shared" si="37"/>
        <v>1.8182870371674653E-2</v>
      </c>
      <c r="N249">
        <f>24*60*SUM($L249:$L249)</f>
        <v>26.183333335211501</v>
      </c>
      <c r="P249" t="s">
        <v>673</v>
      </c>
      <c r="Q249" t="b">
        <f t="shared" si="38"/>
        <v>1</v>
      </c>
      <c r="R249" t="s">
        <v>896</v>
      </c>
      <c r="S249">
        <f t="shared" si="50"/>
        <v>12.7851</v>
      </c>
      <c r="T249">
        <f t="shared" si="51"/>
        <v>1.6899999999999998E-2</v>
      </c>
      <c r="U249">
        <f t="shared" si="52"/>
        <v>12.7682</v>
      </c>
      <c r="V249">
        <f>COUNTIFS(xings_lookup!$D$2:$D$19, IF(Q249, "&lt;=","&gt;=") &amp; S249, xings_lookup!$D$2:$D$19, IF(Q249,"&gt;=","&lt;=") &amp; T249)</f>
        <v>12</v>
      </c>
      <c r="W249">
        <f>COUNTA([11]XINGS!$A$2:$A$13)-V249</f>
        <v>0</v>
      </c>
      <c r="X249">
        <f t="shared" si="40"/>
        <v>1</v>
      </c>
    </row>
    <row r="250" spans="1:24" x14ac:dyDescent="0.25">
      <c r="A250" t="s">
        <v>1225</v>
      </c>
      <c r="B250">
        <v>4017</v>
      </c>
      <c r="C250" t="s">
        <v>467</v>
      </c>
      <c r="D250" t="s">
        <v>970</v>
      </c>
      <c r="E250">
        <v>42529.609236111108</v>
      </c>
      <c r="F250">
        <v>42529.610185185185</v>
      </c>
      <c r="G250">
        <v>1</v>
      </c>
      <c r="H250" t="s">
        <v>1226</v>
      </c>
      <c r="I250">
        <v>42529.612951388888</v>
      </c>
      <c r="J250">
        <v>0</v>
      </c>
      <c r="K250" t="str">
        <f t="shared" si="36"/>
        <v>4017/4018</v>
      </c>
      <c r="L250">
        <f t="shared" si="37"/>
        <v>2.7662037027766928E-3</v>
      </c>
      <c r="Q250" t="b">
        <f t="shared" si="38"/>
        <v>1</v>
      </c>
      <c r="R250" t="s">
        <v>896</v>
      </c>
      <c r="S250">
        <f t="shared" si="50"/>
        <v>23.299600000000002</v>
      </c>
      <c r="T250">
        <f t="shared" si="51"/>
        <v>23.168600000000001</v>
      </c>
      <c r="U250">
        <f t="shared" si="52"/>
        <v>0.13100000000000023</v>
      </c>
      <c r="V250">
        <f>COUNTIFS(xings_lookup!$D$2:$D$19, IF(Q250, "&lt;=","&gt;=") &amp; S250, xings_lookup!$D$2:$D$19, IF(Q250,"&gt;=","&lt;=") &amp; T250)</f>
        <v>0</v>
      </c>
      <c r="W250">
        <f>COUNTA([11]XINGS!$A$2:$A$13)-V250</f>
        <v>12</v>
      </c>
      <c r="X250">
        <f t="shared" si="40"/>
        <v>0</v>
      </c>
    </row>
    <row r="251" spans="1:24" x14ac:dyDescent="0.25">
      <c r="A251" t="s">
        <v>1225</v>
      </c>
      <c r="B251">
        <v>4017</v>
      </c>
      <c r="C251" t="s">
        <v>467</v>
      </c>
      <c r="D251" t="s">
        <v>1227</v>
      </c>
      <c r="E251">
        <v>42529.620312500003</v>
      </c>
      <c r="F251">
        <v>42529.621145833335</v>
      </c>
      <c r="G251">
        <v>1</v>
      </c>
      <c r="H251" t="s">
        <v>955</v>
      </c>
      <c r="I251">
        <v>42529.642407407409</v>
      </c>
      <c r="J251">
        <v>0</v>
      </c>
      <c r="K251" t="str">
        <f t="shared" si="36"/>
        <v>4017/4018</v>
      </c>
      <c r="L251">
        <f t="shared" si="37"/>
        <v>2.1261574074742384E-2</v>
      </c>
      <c r="N251">
        <f>24*60*SUM($L250:$L251)</f>
        <v>34.599999999627471</v>
      </c>
      <c r="P251" t="s">
        <v>1228</v>
      </c>
      <c r="Q251" t="b">
        <f t="shared" si="38"/>
        <v>1</v>
      </c>
      <c r="R251" t="s">
        <v>896</v>
      </c>
      <c r="S251">
        <f t="shared" si="50"/>
        <v>15.399100000000001</v>
      </c>
      <c r="T251">
        <f t="shared" si="51"/>
        <v>1.41E-2</v>
      </c>
      <c r="U251">
        <f t="shared" si="52"/>
        <v>15.385000000000002</v>
      </c>
      <c r="V251">
        <f>COUNTIFS(xings_lookup!$D$2:$D$19, IF(Q251, "&lt;=","&gt;=") &amp; S251, xings_lookup!$D$2:$D$19, IF(Q251,"&gt;=","&lt;=") &amp; T251)</f>
        <v>12</v>
      </c>
      <c r="W251">
        <f>COUNTA([11]XINGS!$A$2:$A$13)-V251</f>
        <v>0</v>
      </c>
      <c r="X251">
        <f t="shared" si="40"/>
        <v>1</v>
      </c>
    </row>
    <row r="252" spans="1:24" x14ac:dyDescent="0.25">
      <c r="A252" t="s">
        <v>897</v>
      </c>
      <c r="B252">
        <v>4011</v>
      </c>
      <c r="C252" t="s">
        <v>467</v>
      </c>
      <c r="D252" t="s">
        <v>549</v>
      </c>
      <c r="E252">
        <v>42529.661076388889</v>
      </c>
      <c r="F252">
        <v>42529.662256944444</v>
      </c>
      <c r="G252">
        <v>1</v>
      </c>
      <c r="H252" t="s">
        <v>898</v>
      </c>
      <c r="I252">
        <v>42529.676203703704</v>
      </c>
      <c r="J252">
        <v>0</v>
      </c>
      <c r="K252" t="str">
        <f t="shared" si="36"/>
        <v>4011/4012</v>
      </c>
      <c r="L252">
        <f t="shared" si="37"/>
        <v>1.3946759259852115E-2</v>
      </c>
      <c r="Q252" t="b">
        <f t="shared" si="38"/>
        <v>0</v>
      </c>
      <c r="R252" t="s">
        <v>896</v>
      </c>
      <c r="S252">
        <f t="shared" si="50"/>
        <v>4.53E-2</v>
      </c>
      <c r="T252">
        <f t="shared" si="51"/>
        <v>4.3326000000000002</v>
      </c>
      <c r="U252">
        <f t="shared" si="52"/>
        <v>4.2873000000000001</v>
      </c>
      <c r="V252">
        <f>COUNTIFS(xings_lookup!$D$2:$D$19, IF(Q252, "&lt;=","&gt;=") &amp; S252, xings_lookup!$D$2:$D$19, IF(Q252,"&gt;=","&lt;=") &amp; T252)</f>
        <v>4</v>
      </c>
      <c r="W252">
        <f>COUNTA([11]XINGS!$A$2:$A$13)-V252</f>
        <v>8</v>
      </c>
      <c r="X252">
        <f t="shared" si="40"/>
        <v>0.33333333333333331</v>
      </c>
    </row>
    <row r="253" spans="1:24" x14ac:dyDescent="0.25">
      <c r="A253" t="s">
        <v>897</v>
      </c>
      <c r="B253">
        <v>4011</v>
      </c>
      <c r="C253" t="s">
        <v>467</v>
      </c>
      <c r="D253" t="s">
        <v>899</v>
      </c>
      <c r="E253">
        <v>42529.679780092592</v>
      </c>
      <c r="F253">
        <v>42529.680613425924</v>
      </c>
      <c r="G253">
        <v>1</v>
      </c>
      <c r="H253" t="s">
        <v>900</v>
      </c>
      <c r="I253">
        <v>42529.699537037035</v>
      </c>
      <c r="J253">
        <v>0</v>
      </c>
      <c r="K253" t="str">
        <f t="shared" si="36"/>
        <v>4011/4012</v>
      </c>
      <c r="L253">
        <f t="shared" si="37"/>
        <v>1.8923611110949423E-2</v>
      </c>
      <c r="N253">
        <f>24*60*SUM($L252:$L253)</f>
        <v>47.333333333954215</v>
      </c>
      <c r="P253" t="s">
        <v>901</v>
      </c>
      <c r="Q253" t="b">
        <f t="shared" si="38"/>
        <v>0</v>
      </c>
      <c r="R253" t="s">
        <v>896</v>
      </c>
      <c r="S253">
        <f t="shared" si="50"/>
        <v>6.4997999999999996</v>
      </c>
      <c r="T253">
        <f t="shared" si="51"/>
        <v>23.332100000000001</v>
      </c>
      <c r="U253">
        <f t="shared" si="52"/>
        <v>16.8323</v>
      </c>
      <c r="V253">
        <f>COUNTIFS(xings_lookup!$D$2:$D$19, IF(Q253, "&lt;=","&gt;=") &amp; S253, xings_lookup!$D$2:$D$19, IF(Q253,"&gt;=","&lt;=") &amp; T253)</f>
        <v>3</v>
      </c>
      <c r="W253">
        <f>COUNTA([11]XINGS!$A$2:$A$13)-V253</f>
        <v>9</v>
      </c>
      <c r="X253">
        <f t="shared" si="40"/>
        <v>0.25</v>
      </c>
    </row>
    <row r="254" spans="1:24" x14ac:dyDescent="0.25">
      <c r="A254" t="s">
        <v>902</v>
      </c>
      <c r="B254">
        <v>4024</v>
      </c>
      <c r="F254">
        <v>42529.767395833333</v>
      </c>
      <c r="I254">
        <v>42529.767858796295</v>
      </c>
      <c r="K254" t="str">
        <f t="shared" si="36"/>
        <v>4023/4024</v>
      </c>
      <c r="L254">
        <f t="shared" si="37"/>
        <v>4.6296296204673126E-4</v>
      </c>
      <c r="N254">
        <f t="shared" ref="N254:N261" si="53">24*60*SUM($L254:$L254)</f>
        <v>0.66666666534729302</v>
      </c>
      <c r="P254" t="s">
        <v>116</v>
      </c>
      <c r="Q254" t="b">
        <f t="shared" si="38"/>
        <v>0</v>
      </c>
      <c r="R254" t="s">
        <v>896</v>
      </c>
      <c r="S254" t="e">
        <f t="shared" si="50"/>
        <v>#VALUE!</v>
      </c>
      <c r="T254" t="e">
        <f t="shared" si="51"/>
        <v>#VALUE!</v>
      </c>
      <c r="U254" t="e">
        <f t="shared" si="52"/>
        <v>#VALUE!</v>
      </c>
      <c r="V254">
        <f>COUNTIFS(xings_lookup!$D$2:$D$19, IF(Q254, "&lt;=","&gt;=") &amp; S254, xings_lookup!$D$2:$D$19, IF(Q254,"&gt;=","&lt;=") &amp; T254)</f>
        <v>0</v>
      </c>
      <c r="W254">
        <f>COUNTA([11]XINGS!$A$2:$A$13)-V254</f>
        <v>12</v>
      </c>
      <c r="X254">
        <f t="shared" si="40"/>
        <v>0</v>
      </c>
    </row>
    <row r="255" spans="1:24" x14ac:dyDescent="0.25">
      <c r="A255" t="s">
        <v>1229</v>
      </c>
      <c r="B255">
        <v>4023</v>
      </c>
      <c r="F255">
        <v>42529.807789351849</v>
      </c>
      <c r="I255">
        <v>42529.809421296297</v>
      </c>
      <c r="K255" t="str">
        <f t="shared" si="36"/>
        <v>4023/4024</v>
      </c>
      <c r="L255">
        <f t="shared" si="37"/>
        <v>1.6319444475811906E-3</v>
      </c>
      <c r="N255">
        <f t="shared" si="53"/>
        <v>2.3500000045169145</v>
      </c>
      <c r="P255" t="s">
        <v>116</v>
      </c>
      <c r="Q255" t="b">
        <f t="shared" si="38"/>
        <v>1</v>
      </c>
      <c r="R255" t="s">
        <v>896</v>
      </c>
      <c r="S255" t="e">
        <f t="shared" si="50"/>
        <v>#VALUE!</v>
      </c>
      <c r="T255" t="e">
        <f t="shared" si="51"/>
        <v>#VALUE!</v>
      </c>
      <c r="U255" t="e">
        <f t="shared" si="52"/>
        <v>#VALUE!</v>
      </c>
      <c r="V255">
        <f>COUNTIFS(xings_lookup!$D$2:$D$19, IF(Q255, "&lt;=","&gt;=") &amp; S255, xings_lookup!$D$2:$D$19, IF(Q255,"&gt;=","&lt;=") &amp; T255)</f>
        <v>0</v>
      </c>
      <c r="W255">
        <f>COUNTA([11]XINGS!$A$2:$A$13)-V255</f>
        <v>12</v>
      </c>
      <c r="X255">
        <f t="shared" si="40"/>
        <v>0</v>
      </c>
    </row>
    <row r="256" spans="1:24" x14ac:dyDescent="0.25">
      <c r="A256" t="s">
        <v>1245</v>
      </c>
      <c r="B256">
        <v>4015</v>
      </c>
      <c r="F256">
        <v>42530.036840277775</v>
      </c>
      <c r="I256">
        <v>42530.037280092591</v>
      </c>
      <c r="K256" t="str">
        <f t="shared" si="36"/>
        <v>4015/4016</v>
      </c>
      <c r="L256">
        <f t="shared" si="37"/>
        <v>4.398148157633841E-4</v>
      </c>
      <c r="N256">
        <f t="shared" si="53"/>
        <v>0.63333333469927311</v>
      </c>
      <c r="P256" t="s">
        <v>116</v>
      </c>
      <c r="Q256" t="b">
        <f t="shared" si="38"/>
        <v>1</v>
      </c>
      <c r="R256" t="s">
        <v>905</v>
      </c>
      <c r="S256" t="e">
        <f t="shared" si="50"/>
        <v>#VALUE!</v>
      </c>
      <c r="T256" t="e">
        <f t="shared" si="51"/>
        <v>#VALUE!</v>
      </c>
      <c r="U256" t="e">
        <f t="shared" si="52"/>
        <v>#VALUE!</v>
      </c>
      <c r="V256">
        <f>COUNTIFS(xings_lookup!$D$2:$D$19, IF(Q256, "&lt;=","&gt;=") &amp; S256, xings_lookup!$D$2:$D$19, IF(Q256,"&gt;=","&lt;=") &amp; T256)</f>
        <v>0</v>
      </c>
      <c r="W256">
        <f>COUNTA([11]XINGS!$A$2:$A$13)-V256</f>
        <v>12</v>
      </c>
      <c r="X256">
        <f t="shared" si="40"/>
        <v>0</v>
      </c>
    </row>
    <row r="257" spans="1:24" x14ac:dyDescent="0.25">
      <c r="A257" t="s">
        <v>903</v>
      </c>
      <c r="B257">
        <v>4020</v>
      </c>
      <c r="C257" t="s">
        <v>467</v>
      </c>
      <c r="D257" t="s">
        <v>508</v>
      </c>
      <c r="E257">
        <v>42530.132430555554</v>
      </c>
      <c r="F257">
        <v>42530.13380787037</v>
      </c>
      <c r="G257">
        <v>1</v>
      </c>
      <c r="H257" t="s">
        <v>830</v>
      </c>
      <c r="I257">
        <v>42530.139432870368</v>
      </c>
      <c r="J257">
        <v>0</v>
      </c>
      <c r="K257" t="str">
        <f t="shared" si="36"/>
        <v>4019/4020</v>
      </c>
      <c r="L257">
        <f t="shared" si="37"/>
        <v>5.6249999979627319E-3</v>
      </c>
      <c r="N257">
        <f t="shared" si="53"/>
        <v>8.0999999970663339</v>
      </c>
      <c r="P257" t="s">
        <v>904</v>
      </c>
      <c r="Q257" t="b">
        <f t="shared" si="38"/>
        <v>0</v>
      </c>
      <c r="R257" t="s">
        <v>905</v>
      </c>
      <c r="S257">
        <f t="shared" si="50"/>
        <v>7.2099999999999997E-2</v>
      </c>
      <c r="T257">
        <f t="shared" si="51"/>
        <v>1.9195</v>
      </c>
      <c r="U257">
        <f t="shared" si="52"/>
        <v>1.8473999999999999</v>
      </c>
      <c r="V257">
        <f>COUNTIFS(xings_lookup!$D$2:$D$19, IF(Q257, "&lt;=","&gt;=") &amp; S257, xings_lookup!$D$2:$D$19, IF(Q257,"&gt;=","&lt;=") &amp; T257)</f>
        <v>0</v>
      </c>
      <c r="W257">
        <f>COUNTA([11]XINGS!$A$2:$A$13)-V257</f>
        <v>12</v>
      </c>
      <c r="X257">
        <f t="shared" si="40"/>
        <v>0</v>
      </c>
    </row>
    <row r="258" spans="1:24" x14ac:dyDescent="0.25">
      <c r="A258" t="s">
        <v>906</v>
      </c>
      <c r="B258">
        <v>4024</v>
      </c>
      <c r="F258">
        <v>42530.153749999998</v>
      </c>
      <c r="I258">
        <v>42530.153807870367</v>
      </c>
      <c r="K258" t="str">
        <f t="shared" ref="K258:K321" si="54">IF(ISEVEN(B258),(B258-1)&amp;"/"&amp;B258,B258&amp;"/"&amp;(B258+1))</f>
        <v>4023/4024</v>
      </c>
      <c r="L258">
        <f t="shared" ref="L258:L321" si="55">I258-F258</f>
        <v>5.7870369346346706E-5</v>
      </c>
      <c r="N258">
        <f t="shared" si="53"/>
        <v>8.3333331858739257E-2</v>
      </c>
      <c r="P258" t="s">
        <v>673</v>
      </c>
      <c r="Q258" t="b">
        <f t="shared" ref="Q258:Q321" si="56">ISEVEN(LEFT(A258,3))</f>
        <v>0</v>
      </c>
      <c r="R258" t="s">
        <v>905</v>
      </c>
      <c r="S258" t="e">
        <f t="shared" si="50"/>
        <v>#VALUE!</v>
      </c>
      <c r="T258" t="e">
        <f t="shared" si="51"/>
        <v>#VALUE!</v>
      </c>
      <c r="U258" t="e">
        <f t="shared" si="52"/>
        <v>#VALUE!</v>
      </c>
      <c r="V258">
        <f>COUNTIFS(xings_lookup!$D$2:$D$19, IF(Q258, "&lt;=","&gt;=") &amp; S258, xings_lookup!$D$2:$D$19, IF(Q258,"&gt;=","&lt;=") &amp; T258)</f>
        <v>0</v>
      </c>
      <c r="W258">
        <f>COUNTA([11]XINGS!$A$2:$A$13)-V258</f>
        <v>12</v>
      </c>
      <c r="X258">
        <f t="shared" si="40"/>
        <v>0</v>
      </c>
    </row>
    <row r="259" spans="1:24" x14ac:dyDescent="0.25">
      <c r="A259" t="s">
        <v>907</v>
      </c>
      <c r="B259">
        <v>4029</v>
      </c>
      <c r="F259">
        <v>42530.181863425925</v>
      </c>
      <c r="I259">
        <v>42530.181921296295</v>
      </c>
      <c r="K259" t="str">
        <f t="shared" si="54"/>
        <v>4029/4030</v>
      </c>
      <c r="L259">
        <f t="shared" si="55"/>
        <v>5.7870369346346706E-5</v>
      </c>
      <c r="N259">
        <f t="shared" si="53"/>
        <v>8.3333331858739257E-2</v>
      </c>
      <c r="P259" t="s">
        <v>673</v>
      </c>
      <c r="Q259" t="b">
        <f t="shared" si="56"/>
        <v>0</v>
      </c>
      <c r="R259" t="s">
        <v>905</v>
      </c>
      <c r="S259" t="e">
        <f t="shared" si="50"/>
        <v>#VALUE!</v>
      </c>
      <c r="T259" t="e">
        <f t="shared" si="51"/>
        <v>#VALUE!</v>
      </c>
      <c r="U259" t="e">
        <f t="shared" si="52"/>
        <v>#VALUE!</v>
      </c>
      <c r="V259">
        <f>COUNTIFS(xings_lookup!$D$2:$D$19, IF(Q259, "&lt;=","&gt;=") &amp; S259, xings_lookup!$D$2:$D$19, IF(Q259,"&gt;=","&lt;=") &amp; T259)</f>
        <v>0</v>
      </c>
      <c r="W259">
        <f>COUNTA([11]XINGS!$A$2:$A$13)-V259</f>
        <v>12</v>
      </c>
      <c r="X259">
        <f t="shared" ref="X259:X322" si="57">V259/SUM(V259:W259)</f>
        <v>0</v>
      </c>
    </row>
    <row r="260" spans="1:24" x14ac:dyDescent="0.25">
      <c r="A260" t="s">
        <v>908</v>
      </c>
      <c r="B260">
        <v>4020</v>
      </c>
      <c r="C260" t="s">
        <v>467</v>
      </c>
      <c r="D260" t="s">
        <v>909</v>
      </c>
      <c r="E260">
        <v>42530.20584490741</v>
      </c>
      <c r="F260">
        <v>42530.207291666666</v>
      </c>
      <c r="G260">
        <v>2</v>
      </c>
      <c r="H260" t="s">
        <v>910</v>
      </c>
      <c r="I260">
        <v>42530.233460648145</v>
      </c>
      <c r="J260">
        <v>0</v>
      </c>
      <c r="K260" t="str">
        <f t="shared" si="54"/>
        <v>4019/4020</v>
      </c>
      <c r="L260">
        <f t="shared" si="55"/>
        <v>2.6168981479713693E-2</v>
      </c>
      <c r="N260">
        <f t="shared" si="53"/>
        <v>37.683333330787718</v>
      </c>
      <c r="P260" t="s">
        <v>911</v>
      </c>
      <c r="Q260" t="b">
        <f t="shared" si="56"/>
        <v>0</v>
      </c>
      <c r="R260" t="s">
        <v>905</v>
      </c>
      <c r="S260">
        <f t="shared" si="50"/>
        <v>7.3499999999999996E-2</v>
      </c>
      <c r="T260">
        <f t="shared" si="51"/>
        <v>16.174199999999999</v>
      </c>
      <c r="U260">
        <f t="shared" si="52"/>
        <v>16.1007</v>
      </c>
      <c r="V260">
        <f>COUNTIFS(xings_lookup!$D$2:$D$19, IF(Q260, "&lt;=","&gt;=") &amp; S260, xings_lookup!$D$2:$D$19, IF(Q260,"&gt;=","&lt;=") &amp; T260)</f>
        <v>12</v>
      </c>
      <c r="W260">
        <f>COUNTA([11]XINGS!$A$2:$A$13)-V260</f>
        <v>0</v>
      </c>
      <c r="X260">
        <f t="shared" si="57"/>
        <v>1</v>
      </c>
    </row>
    <row r="261" spans="1:24" x14ac:dyDescent="0.25">
      <c r="A261" t="s">
        <v>912</v>
      </c>
      <c r="B261">
        <v>4007</v>
      </c>
      <c r="C261" t="s">
        <v>467</v>
      </c>
      <c r="D261" t="s">
        <v>913</v>
      </c>
      <c r="E261">
        <v>42530.213634259257</v>
      </c>
      <c r="F261">
        <v>42530.214629629627</v>
      </c>
      <c r="G261">
        <v>1</v>
      </c>
      <c r="H261" t="s">
        <v>914</v>
      </c>
      <c r="I261">
        <v>42530.248993055553</v>
      </c>
      <c r="J261">
        <v>0</v>
      </c>
      <c r="K261" t="str">
        <f t="shared" si="54"/>
        <v>4007/4008</v>
      </c>
      <c r="L261">
        <f t="shared" si="55"/>
        <v>3.4363425926130731E-2</v>
      </c>
      <c r="N261">
        <f t="shared" si="53"/>
        <v>49.483333333628252</v>
      </c>
      <c r="P261" t="s">
        <v>911</v>
      </c>
      <c r="Q261" t="b">
        <f t="shared" si="56"/>
        <v>0</v>
      </c>
      <c r="R261" t="s">
        <v>905</v>
      </c>
      <c r="S261">
        <f t="shared" si="50"/>
        <v>4.1500000000000002E-2</v>
      </c>
      <c r="T261">
        <f t="shared" si="51"/>
        <v>15.440799999999999</v>
      </c>
      <c r="U261">
        <f t="shared" si="52"/>
        <v>15.3993</v>
      </c>
      <c r="V261">
        <f>COUNTIFS(xings_lookup!$D$2:$D$19, IF(Q261, "&lt;=","&gt;=") &amp; S261, xings_lookup!$D$2:$D$19, IF(Q261,"&gt;=","&lt;=") &amp; T261)</f>
        <v>12</v>
      </c>
      <c r="W261">
        <f>COUNTA([11]XINGS!$A$2:$A$13)-V261</f>
        <v>0</v>
      </c>
      <c r="X261">
        <f t="shared" si="57"/>
        <v>1</v>
      </c>
    </row>
    <row r="262" spans="1:24" x14ac:dyDescent="0.25">
      <c r="A262" t="s">
        <v>1230</v>
      </c>
      <c r="B262">
        <v>4030</v>
      </c>
      <c r="C262" t="s">
        <v>467</v>
      </c>
      <c r="D262" t="s">
        <v>985</v>
      </c>
      <c r="E262">
        <v>42530.221307870372</v>
      </c>
      <c r="F262">
        <v>42530.222303240742</v>
      </c>
      <c r="G262">
        <v>1</v>
      </c>
      <c r="H262" t="s">
        <v>1231</v>
      </c>
      <c r="I262">
        <v>42530.240231481483</v>
      </c>
      <c r="J262">
        <v>0</v>
      </c>
      <c r="K262" t="str">
        <f t="shared" si="54"/>
        <v>4029/4030</v>
      </c>
      <c r="L262">
        <f t="shared" si="55"/>
        <v>1.7928240740729962E-2</v>
      </c>
      <c r="N262">
        <f>24*60*SUM($L262:$L263)</f>
        <v>63.816666675265878</v>
      </c>
      <c r="P262" t="s">
        <v>911</v>
      </c>
      <c r="Q262" t="b">
        <f t="shared" si="56"/>
        <v>1</v>
      </c>
      <c r="R262" t="s">
        <v>905</v>
      </c>
      <c r="S262">
        <f t="shared" si="50"/>
        <v>23.3019</v>
      </c>
      <c r="T262">
        <f t="shared" si="51"/>
        <v>19.322099999999999</v>
      </c>
      <c r="U262">
        <f t="shared" si="52"/>
        <v>3.9798000000000009</v>
      </c>
      <c r="V262">
        <f>COUNTIFS(xings_lookup!$D$2:$D$19, IF(Q262, "&lt;=","&gt;=") &amp; S262, xings_lookup!$D$2:$D$19, IF(Q262,"&gt;=","&lt;=") &amp; T262)</f>
        <v>0</v>
      </c>
      <c r="W262">
        <f>COUNTA([11]XINGS!$A$2:$A$13)-V262</f>
        <v>12</v>
      </c>
      <c r="X262">
        <f t="shared" si="57"/>
        <v>0</v>
      </c>
    </row>
    <row r="263" spans="1:24" x14ac:dyDescent="0.25">
      <c r="A263" t="s">
        <v>915</v>
      </c>
      <c r="B263">
        <v>4024</v>
      </c>
      <c r="C263" t="s">
        <v>467</v>
      </c>
      <c r="D263" t="s">
        <v>916</v>
      </c>
      <c r="E263">
        <v>42530.226631944446</v>
      </c>
      <c r="F263">
        <v>42530.227418981478</v>
      </c>
      <c r="G263">
        <v>1</v>
      </c>
      <c r="H263" t="s">
        <v>914</v>
      </c>
      <c r="I263">
        <v>42530.253807870373</v>
      </c>
      <c r="J263">
        <v>1</v>
      </c>
      <c r="K263" t="str">
        <f t="shared" si="54"/>
        <v>4023/4024</v>
      </c>
      <c r="L263">
        <f t="shared" si="55"/>
        <v>2.6388888894871343E-2</v>
      </c>
      <c r="N263">
        <f>24*60*SUM($L263:$L263)</f>
        <v>38.000000008614734</v>
      </c>
      <c r="P263" t="s">
        <v>911</v>
      </c>
      <c r="Q263" t="b">
        <f t="shared" si="56"/>
        <v>0</v>
      </c>
      <c r="R263" t="s">
        <v>905</v>
      </c>
      <c r="S263">
        <f t="shared" si="50"/>
        <v>7.6100000000000001E-2</v>
      </c>
      <c r="T263">
        <f t="shared" si="51"/>
        <v>15.440799999999999</v>
      </c>
      <c r="U263">
        <f t="shared" si="52"/>
        <v>15.364699999999999</v>
      </c>
      <c r="V263">
        <f>COUNTIFS(xings_lookup!$D$2:$D$19, IF(Q263, "&lt;=","&gt;=") &amp; S263, xings_lookup!$D$2:$D$19, IF(Q263,"&gt;=","&lt;=") &amp; T263)</f>
        <v>12</v>
      </c>
      <c r="W263">
        <f>COUNTA([11]XINGS!$A$2:$A$13)-V263</f>
        <v>0</v>
      </c>
      <c r="X263">
        <f t="shared" si="57"/>
        <v>1</v>
      </c>
    </row>
    <row r="264" spans="1:24" x14ac:dyDescent="0.25">
      <c r="A264" t="s">
        <v>917</v>
      </c>
      <c r="B264">
        <v>4031</v>
      </c>
      <c r="C264" t="s">
        <v>467</v>
      </c>
      <c r="D264" t="s">
        <v>590</v>
      </c>
      <c r="E264">
        <v>42530.235034722224</v>
      </c>
      <c r="F264">
        <v>42530.236006944448</v>
      </c>
      <c r="G264">
        <v>1</v>
      </c>
      <c r="H264" t="s">
        <v>516</v>
      </c>
      <c r="I264">
        <v>42530.273333333331</v>
      </c>
      <c r="J264">
        <v>0</v>
      </c>
      <c r="K264" t="str">
        <f t="shared" si="54"/>
        <v>4031/4032</v>
      </c>
      <c r="L264">
        <f t="shared" si="55"/>
        <v>3.7326388883229811E-2</v>
      </c>
      <c r="N264">
        <f>24*60*SUM($L264:$L264)</f>
        <v>53.749999991850927</v>
      </c>
      <c r="P264" t="s">
        <v>911</v>
      </c>
      <c r="Q264" t="b">
        <f t="shared" si="56"/>
        <v>0</v>
      </c>
      <c r="R264" t="s">
        <v>905</v>
      </c>
      <c r="S264">
        <f t="shared" si="50"/>
        <v>4.4400000000000002E-2</v>
      </c>
      <c r="T264">
        <f t="shared" si="51"/>
        <v>15.4422</v>
      </c>
      <c r="U264">
        <f t="shared" si="52"/>
        <v>15.3978</v>
      </c>
      <c r="V264">
        <f>COUNTIFS(xings_lookup!$D$2:$D$19, IF(Q264, "&lt;=","&gt;=") &amp; S264, xings_lookup!$D$2:$D$19, IF(Q264,"&gt;=","&lt;=") &amp; T264)</f>
        <v>12</v>
      </c>
      <c r="W264">
        <f>COUNTA([11]XINGS!$A$2:$A$13)-V264</f>
        <v>0</v>
      </c>
      <c r="X264">
        <f t="shared" si="57"/>
        <v>1</v>
      </c>
    </row>
    <row r="265" spans="1:24" x14ac:dyDescent="0.25">
      <c r="A265" t="s">
        <v>1233</v>
      </c>
      <c r="B265">
        <v>4017</v>
      </c>
      <c r="C265" t="s">
        <v>467</v>
      </c>
      <c r="D265" t="s">
        <v>1193</v>
      </c>
      <c r="E265">
        <v>42530.235312500001</v>
      </c>
      <c r="F265">
        <v>42530.236157407409</v>
      </c>
      <c r="G265">
        <v>1</v>
      </c>
      <c r="H265" t="s">
        <v>1234</v>
      </c>
      <c r="I265">
        <v>42530.262824074074</v>
      </c>
      <c r="J265">
        <v>1</v>
      </c>
      <c r="K265" t="str">
        <f t="shared" si="54"/>
        <v>4017/4018</v>
      </c>
      <c r="L265">
        <f t="shared" si="55"/>
        <v>2.6666666664823424E-2</v>
      </c>
      <c r="N265">
        <f>24*60*SUM($L265:$L266)</f>
        <v>66.533333327388391</v>
      </c>
      <c r="P265" t="s">
        <v>911</v>
      </c>
      <c r="Q265" t="b">
        <f t="shared" si="56"/>
        <v>1</v>
      </c>
      <c r="R265" t="s">
        <v>905</v>
      </c>
      <c r="S265">
        <f t="shared" si="50"/>
        <v>23.3017</v>
      </c>
      <c r="T265">
        <f t="shared" si="51"/>
        <v>19.227</v>
      </c>
      <c r="U265">
        <f t="shared" si="52"/>
        <v>4.0747</v>
      </c>
      <c r="V265">
        <f>COUNTIFS(xings_lookup!$D$2:$D$19, IF(Q265, "&lt;=","&gt;=") &amp; S265, xings_lookup!$D$2:$D$19, IF(Q265,"&gt;=","&lt;=") &amp; T265)</f>
        <v>0</v>
      </c>
      <c r="W265">
        <f>COUNTA([11]XINGS!$A$2:$A$13)-V265</f>
        <v>12</v>
      </c>
      <c r="X265">
        <f t="shared" si="57"/>
        <v>0</v>
      </c>
    </row>
    <row r="266" spans="1:24" x14ac:dyDescent="0.25">
      <c r="A266" t="s">
        <v>1235</v>
      </c>
      <c r="B266">
        <v>4019</v>
      </c>
      <c r="C266" t="s">
        <v>467</v>
      </c>
      <c r="D266" t="s">
        <v>1236</v>
      </c>
      <c r="E266">
        <v>42530.244421296295</v>
      </c>
      <c r="F266">
        <v>42530.246238425927</v>
      </c>
      <c r="G266">
        <v>2</v>
      </c>
      <c r="H266" t="s">
        <v>1237</v>
      </c>
      <c r="I266">
        <v>42530.265775462962</v>
      </c>
      <c r="J266">
        <v>0</v>
      </c>
      <c r="K266" t="str">
        <f t="shared" si="54"/>
        <v>4019/4020</v>
      </c>
      <c r="L266">
        <f t="shared" si="55"/>
        <v>1.9537037034751847E-2</v>
      </c>
      <c r="N266">
        <f>24*60*SUM($L266:$L267)</f>
        <v>58.633333335164934</v>
      </c>
      <c r="P266" t="s">
        <v>911</v>
      </c>
      <c r="Q266" t="b">
        <f t="shared" si="56"/>
        <v>1</v>
      </c>
      <c r="R266" t="s">
        <v>905</v>
      </c>
      <c r="S266">
        <f t="shared" si="50"/>
        <v>23.301500000000001</v>
      </c>
      <c r="T266">
        <f t="shared" si="51"/>
        <v>19.234400000000001</v>
      </c>
      <c r="U266">
        <f t="shared" si="52"/>
        <v>4.0670999999999999</v>
      </c>
      <c r="V266">
        <f>COUNTIFS(xings_lookup!$D$2:$D$19, IF(Q266, "&lt;=","&gt;=") &amp; S266, xings_lookup!$D$2:$D$19, IF(Q266,"&gt;=","&lt;=") &amp; T266)</f>
        <v>0</v>
      </c>
      <c r="W266">
        <f>COUNTA([11]XINGS!$A$2:$A$13)-V266</f>
        <v>12</v>
      </c>
      <c r="X266">
        <f t="shared" si="57"/>
        <v>0</v>
      </c>
    </row>
    <row r="267" spans="1:24" x14ac:dyDescent="0.25">
      <c r="A267" t="s">
        <v>1230</v>
      </c>
      <c r="B267">
        <v>4030</v>
      </c>
      <c r="C267" t="s">
        <v>467</v>
      </c>
      <c r="D267" t="s">
        <v>1232</v>
      </c>
      <c r="E267">
        <v>42530.251238425924</v>
      </c>
      <c r="F267">
        <v>42530.252071759256</v>
      </c>
      <c r="G267">
        <v>1</v>
      </c>
      <c r="H267" t="s">
        <v>1038</v>
      </c>
      <c r="I267">
        <v>42530.273252314815</v>
      </c>
      <c r="J267">
        <v>0</v>
      </c>
      <c r="K267" t="str">
        <f t="shared" si="54"/>
        <v>4029/4030</v>
      </c>
      <c r="L267">
        <f t="shared" si="55"/>
        <v>2.118055555911269E-2</v>
      </c>
      <c r="Q267" t="b">
        <f t="shared" si="56"/>
        <v>1</v>
      </c>
      <c r="R267" t="s">
        <v>905</v>
      </c>
      <c r="S267">
        <f t="shared" si="50"/>
        <v>15.3574</v>
      </c>
      <c r="T267">
        <f t="shared" si="51"/>
        <v>1.49E-2</v>
      </c>
      <c r="U267">
        <f t="shared" si="52"/>
        <v>15.342499999999999</v>
      </c>
      <c r="V267">
        <f>COUNTIFS(xings_lookup!$D$2:$D$19, IF(Q267, "&lt;=","&gt;=") &amp; S267, xings_lookup!$D$2:$D$19, IF(Q267,"&gt;=","&lt;=") &amp; T267)</f>
        <v>12</v>
      </c>
      <c r="W267">
        <f>COUNTA([11]XINGS!$A$2:$A$13)-V267</f>
        <v>0</v>
      </c>
      <c r="X267">
        <f t="shared" si="57"/>
        <v>1</v>
      </c>
    </row>
    <row r="268" spans="1:24" x14ac:dyDescent="0.25">
      <c r="A268" t="s">
        <v>918</v>
      </c>
      <c r="B268">
        <v>4027</v>
      </c>
      <c r="C268" t="s">
        <v>467</v>
      </c>
      <c r="D268" t="s">
        <v>919</v>
      </c>
      <c r="E268">
        <v>42530.251736111109</v>
      </c>
      <c r="F268">
        <v>42530.252870370372</v>
      </c>
      <c r="G268">
        <v>1</v>
      </c>
      <c r="H268" t="s">
        <v>611</v>
      </c>
      <c r="I268">
        <v>42530.276967592596</v>
      </c>
      <c r="J268">
        <v>0</v>
      </c>
      <c r="K268" t="str">
        <f t="shared" si="54"/>
        <v>4027/4028</v>
      </c>
      <c r="L268">
        <f t="shared" si="55"/>
        <v>2.4097222223645076E-2</v>
      </c>
      <c r="N268">
        <f>24*60*SUM($L268:$L268)</f>
        <v>34.70000000204891</v>
      </c>
      <c r="P268" t="s">
        <v>911</v>
      </c>
      <c r="Q268" t="b">
        <f t="shared" si="56"/>
        <v>0</v>
      </c>
      <c r="R268" t="s">
        <v>905</v>
      </c>
      <c r="S268">
        <f t="shared" ref="S268:S299" si="58">RIGHT(D268,LEN(D268)-4)/10000</f>
        <v>7.9000000000000001E-2</v>
      </c>
      <c r="T268">
        <f t="shared" ref="T268:T295" si="59">RIGHT(H268,LEN(H268)-4)/10000</f>
        <v>15.4415</v>
      </c>
      <c r="U268">
        <f t="shared" ref="U268:U299" si="60">ABS(T268-S268)</f>
        <v>15.362499999999999</v>
      </c>
      <c r="V268">
        <f>COUNTIFS(xings_lookup!$D$2:$D$19, IF(Q268, "&lt;=","&gt;=") &amp; S268, xings_lookup!$D$2:$D$19, IF(Q268,"&gt;=","&lt;=") &amp; T268)</f>
        <v>12</v>
      </c>
      <c r="W268">
        <f>COUNTA([11]XINGS!$A$2:$A$13)-V268</f>
        <v>0</v>
      </c>
      <c r="X268">
        <f t="shared" si="57"/>
        <v>1</v>
      </c>
    </row>
    <row r="269" spans="1:24" x14ac:dyDescent="0.25">
      <c r="A269" t="s">
        <v>1233</v>
      </c>
      <c r="B269">
        <v>4017</v>
      </c>
      <c r="C269" t="s">
        <v>467</v>
      </c>
      <c r="D269" t="s">
        <v>994</v>
      </c>
      <c r="E269">
        <v>42530.273321759261</v>
      </c>
      <c r="F269">
        <v>42530.273900462962</v>
      </c>
      <c r="G269">
        <v>0</v>
      </c>
      <c r="H269" t="s">
        <v>988</v>
      </c>
      <c r="I269">
        <v>42530.294456018521</v>
      </c>
      <c r="J269">
        <v>0</v>
      </c>
      <c r="K269" t="str">
        <f t="shared" si="54"/>
        <v>4017/4018</v>
      </c>
      <c r="L269">
        <f t="shared" si="55"/>
        <v>2.0555555558530614E-2</v>
      </c>
      <c r="Q269" t="b">
        <f t="shared" si="56"/>
        <v>1</v>
      </c>
      <c r="R269" t="s">
        <v>905</v>
      </c>
      <c r="S269">
        <f t="shared" si="58"/>
        <v>15.399900000000001</v>
      </c>
      <c r="T269">
        <f t="shared" si="59"/>
        <v>1.6E-2</v>
      </c>
      <c r="U269">
        <f t="shared" si="60"/>
        <v>15.383900000000001</v>
      </c>
      <c r="V269">
        <f>COUNTIFS(xings_lookup!$D$2:$D$19, IF(Q269, "&lt;=","&gt;=") &amp; S269, xings_lookup!$D$2:$D$19, IF(Q269,"&gt;=","&lt;=") &amp; T269)</f>
        <v>12</v>
      </c>
      <c r="W269">
        <f>COUNTA([11]XINGS!$A$2:$A$13)-V269</f>
        <v>0</v>
      </c>
      <c r="X269">
        <f t="shared" si="57"/>
        <v>1</v>
      </c>
    </row>
    <row r="270" spans="1:24" x14ac:dyDescent="0.25">
      <c r="A270" t="s">
        <v>1235</v>
      </c>
      <c r="B270">
        <v>4019</v>
      </c>
      <c r="C270" t="s">
        <v>467</v>
      </c>
      <c r="D270" t="s">
        <v>1238</v>
      </c>
      <c r="E270">
        <v>42530.277083333334</v>
      </c>
      <c r="F270">
        <v>42530.277743055558</v>
      </c>
      <c r="G270">
        <v>0</v>
      </c>
      <c r="H270" t="s">
        <v>964</v>
      </c>
      <c r="I270">
        <v>42530.302141203705</v>
      </c>
      <c r="J270">
        <v>0</v>
      </c>
      <c r="K270" t="str">
        <f t="shared" si="54"/>
        <v>4019/4020</v>
      </c>
      <c r="L270">
        <f t="shared" si="55"/>
        <v>2.4398148147156462E-2</v>
      </c>
      <c r="Q270" t="b">
        <f t="shared" si="56"/>
        <v>1</v>
      </c>
      <c r="R270" t="s">
        <v>905</v>
      </c>
      <c r="S270">
        <f t="shared" si="58"/>
        <v>15.3985</v>
      </c>
      <c r="T270">
        <f t="shared" si="59"/>
        <v>1.43E-2</v>
      </c>
      <c r="U270">
        <f t="shared" si="60"/>
        <v>15.3842</v>
      </c>
      <c r="V270">
        <f>COUNTIFS(xings_lookup!$D$2:$D$19, IF(Q270, "&lt;=","&gt;=") &amp; S270, xings_lookup!$D$2:$D$19, IF(Q270,"&gt;=","&lt;=") &amp; T270)</f>
        <v>12</v>
      </c>
      <c r="W270">
        <f>COUNTA([11]XINGS!$A$2:$A$13)-V270</f>
        <v>0</v>
      </c>
      <c r="X270">
        <f t="shared" si="57"/>
        <v>1</v>
      </c>
    </row>
    <row r="271" spans="1:24" x14ac:dyDescent="0.25">
      <c r="A271" t="s">
        <v>1239</v>
      </c>
      <c r="B271">
        <v>4008</v>
      </c>
      <c r="C271" t="s">
        <v>467</v>
      </c>
      <c r="D271" t="s">
        <v>1067</v>
      </c>
      <c r="E271">
        <v>42530.29896990741</v>
      </c>
      <c r="F271">
        <v>42530.29991898148</v>
      </c>
      <c r="G271">
        <v>1</v>
      </c>
      <c r="H271" t="s">
        <v>1240</v>
      </c>
      <c r="I271">
        <v>42530.319699074076</v>
      </c>
      <c r="J271">
        <v>1</v>
      </c>
      <c r="K271" t="str">
        <f t="shared" si="54"/>
        <v>4007/4008</v>
      </c>
      <c r="L271">
        <f t="shared" si="55"/>
        <v>1.9780092596192844E-2</v>
      </c>
      <c r="N271">
        <f>24*60*SUM($L271:$L271)</f>
        <v>28.483333338517696</v>
      </c>
      <c r="P271" t="s">
        <v>911</v>
      </c>
      <c r="Q271" t="b">
        <f t="shared" si="56"/>
        <v>1</v>
      </c>
      <c r="R271" t="s">
        <v>905</v>
      </c>
      <c r="S271">
        <f t="shared" si="58"/>
        <v>12.786</v>
      </c>
      <c r="T271">
        <f t="shared" si="59"/>
        <v>4.9799999999999997E-2</v>
      </c>
      <c r="U271">
        <f t="shared" si="60"/>
        <v>12.7362</v>
      </c>
      <c r="V271">
        <f>COUNTIFS(xings_lookup!$D$2:$D$19, IF(Q271, "&lt;=","&gt;=") &amp; S271, xings_lookup!$D$2:$D$19, IF(Q271,"&gt;=","&lt;=") &amp; T271)</f>
        <v>12</v>
      </c>
      <c r="W271">
        <f>COUNTA([11]XINGS!$A$2:$A$13)-V271</f>
        <v>0</v>
      </c>
      <c r="X271">
        <f t="shared" si="57"/>
        <v>1</v>
      </c>
    </row>
    <row r="272" spans="1:24" x14ac:dyDescent="0.25">
      <c r="A272" t="s">
        <v>920</v>
      </c>
      <c r="B272">
        <v>4031</v>
      </c>
      <c r="C272" t="s">
        <v>467</v>
      </c>
      <c r="D272" t="s">
        <v>471</v>
      </c>
      <c r="E272">
        <v>42530.421875</v>
      </c>
      <c r="F272">
        <v>42530.42260416667</v>
      </c>
      <c r="G272">
        <v>1</v>
      </c>
      <c r="H272" t="s">
        <v>480</v>
      </c>
      <c r="I272">
        <v>42530.444884259261</v>
      </c>
      <c r="J272">
        <v>0</v>
      </c>
      <c r="K272" t="str">
        <f t="shared" si="54"/>
        <v>4031/4032</v>
      </c>
      <c r="L272">
        <f t="shared" si="55"/>
        <v>2.2280092591245193E-2</v>
      </c>
      <c r="N272">
        <f>24*60*SUM($L272:$L272)</f>
        <v>32.083333331393078</v>
      </c>
      <c r="P272" t="s">
        <v>673</v>
      </c>
      <c r="Q272" t="b">
        <f t="shared" si="56"/>
        <v>0</v>
      </c>
      <c r="R272" t="s">
        <v>905</v>
      </c>
      <c r="S272">
        <f t="shared" si="58"/>
        <v>1.9118999999999999</v>
      </c>
      <c r="T272">
        <f t="shared" si="59"/>
        <v>23.3323</v>
      </c>
      <c r="U272">
        <f t="shared" si="60"/>
        <v>21.420400000000001</v>
      </c>
      <c r="V272">
        <f>COUNTIFS(xings_lookup!$D$2:$D$19, IF(Q272, "&lt;=","&gt;=") &amp; S272, xings_lookup!$D$2:$D$19, IF(Q272,"&gt;=","&lt;=") &amp; T272)</f>
        <v>12</v>
      </c>
      <c r="W272">
        <f>COUNTA([11]XINGS!$A$2:$A$13)-V272</f>
        <v>0</v>
      </c>
      <c r="X272">
        <f t="shared" si="57"/>
        <v>1</v>
      </c>
    </row>
    <row r="273" spans="1:24" x14ac:dyDescent="0.25">
      <c r="A273" t="s">
        <v>1241</v>
      </c>
      <c r="B273">
        <v>4030</v>
      </c>
      <c r="C273" t="s">
        <v>467</v>
      </c>
      <c r="D273" t="s">
        <v>1003</v>
      </c>
      <c r="E273">
        <v>42530.472256944442</v>
      </c>
      <c r="F273">
        <v>42530.473217592589</v>
      </c>
      <c r="G273">
        <v>1</v>
      </c>
      <c r="H273" t="s">
        <v>1242</v>
      </c>
      <c r="I273">
        <v>42530.47755787037</v>
      </c>
      <c r="J273">
        <v>0</v>
      </c>
      <c r="K273" t="str">
        <f t="shared" si="54"/>
        <v>4029/4030</v>
      </c>
      <c r="L273">
        <f t="shared" si="55"/>
        <v>4.3402777810115367E-3</v>
      </c>
      <c r="N273">
        <f>24*60*SUM($L273:$L273)</f>
        <v>6.2500000046566129</v>
      </c>
      <c r="P273" t="s">
        <v>1243</v>
      </c>
      <c r="Q273" t="b">
        <f t="shared" si="56"/>
        <v>1</v>
      </c>
      <c r="R273" t="s">
        <v>905</v>
      </c>
      <c r="S273">
        <f t="shared" si="58"/>
        <v>23.299099999999999</v>
      </c>
      <c r="T273">
        <f t="shared" si="59"/>
        <v>22.780100000000001</v>
      </c>
      <c r="U273">
        <f t="shared" si="60"/>
        <v>0.51899999999999835</v>
      </c>
      <c r="V273">
        <f>COUNTIFS(xings_lookup!$D$2:$D$19, IF(Q273, "&lt;=","&gt;=") &amp; S273, xings_lookup!$D$2:$D$19, IF(Q273,"&gt;=","&lt;=") &amp; T273)</f>
        <v>0</v>
      </c>
      <c r="W273">
        <f>COUNTA([11]XINGS!$A$2:$A$13)-V273</f>
        <v>12</v>
      </c>
      <c r="X273">
        <f t="shared" si="57"/>
        <v>0</v>
      </c>
    </row>
    <row r="274" spans="1:24" x14ac:dyDescent="0.25">
      <c r="A274" t="s">
        <v>1244</v>
      </c>
      <c r="B274">
        <v>4019</v>
      </c>
      <c r="C274" t="s">
        <v>467</v>
      </c>
      <c r="D274" t="s">
        <v>1057</v>
      </c>
      <c r="E274">
        <v>42530.784629629627</v>
      </c>
      <c r="F274">
        <v>42530.788402777776</v>
      </c>
      <c r="G274">
        <v>5</v>
      </c>
      <c r="H274" t="s">
        <v>1057</v>
      </c>
      <c r="I274">
        <v>42530.788402777776</v>
      </c>
      <c r="J274">
        <v>0</v>
      </c>
      <c r="K274" t="str">
        <f t="shared" si="54"/>
        <v>4019/4020</v>
      </c>
      <c r="L274">
        <f t="shared" si="55"/>
        <v>0</v>
      </c>
      <c r="N274">
        <v>1</v>
      </c>
      <c r="P274" t="s">
        <v>1243</v>
      </c>
      <c r="Q274" t="b">
        <f t="shared" si="56"/>
        <v>1</v>
      </c>
      <c r="R274" t="s">
        <v>905</v>
      </c>
      <c r="S274">
        <f t="shared" si="58"/>
        <v>23.297899999999998</v>
      </c>
      <c r="T274">
        <f t="shared" si="59"/>
        <v>23.297899999999998</v>
      </c>
      <c r="U274">
        <f t="shared" si="60"/>
        <v>0</v>
      </c>
      <c r="V274">
        <f>COUNTIFS(xings_lookup!$D$2:$D$19, IF(Q274, "&lt;=","&gt;=") &amp; S274, xings_lookup!$D$2:$D$19, IF(Q274,"&gt;=","&lt;=") &amp; T274)</f>
        <v>0</v>
      </c>
      <c r="W274">
        <f>COUNTA([11]XINGS!$A$2:$A$13)-V274</f>
        <v>12</v>
      </c>
      <c r="X274">
        <f t="shared" si="57"/>
        <v>0</v>
      </c>
    </row>
    <row r="275" spans="1:24" x14ac:dyDescent="0.25">
      <c r="A275" t="s">
        <v>921</v>
      </c>
      <c r="B275">
        <v>4018</v>
      </c>
      <c r="C275" t="s">
        <v>467</v>
      </c>
      <c r="D275" t="s">
        <v>525</v>
      </c>
      <c r="E275">
        <v>42530.964432870373</v>
      </c>
      <c r="F275">
        <v>42530.965428240743</v>
      </c>
      <c r="G275">
        <v>1</v>
      </c>
      <c r="H275" t="s">
        <v>922</v>
      </c>
      <c r="I275">
        <v>42530.995937500003</v>
      </c>
      <c r="J275">
        <v>0</v>
      </c>
      <c r="K275" t="str">
        <f t="shared" si="54"/>
        <v>4017/4018</v>
      </c>
      <c r="L275">
        <f t="shared" si="55"/>
        <v>3.050925926072523E-2</v>
      </c>
      <c r="N275">
        <f>24*60*SUM($L275:$L275)</f>
        <v>43.933333335444331</v>
      </c>
      <c r="P275" t="s">
        <v>645</v>
      </c>
      <c r="Q275" t="b">
        <f t="shared" si="56"/>
        <v>0</v>
      </c>
      <c r="R275" t="s">
        <v>905</v>
      </c>
      <c r="S275">
        <f t="shared" si="58"/>
        <v>4.6899999999999997E-2</v>
      </c>
      <c r="T275">
        <f t="shared" si="59"/>
        <v>10.569599999999999</v>
      </c>
      <c r="U275">
        <f t="shared" si="60"/>
        <v>10.522699999999999</v>
      </c>
      <c r="V275">
        <f>COUNTIFS(xings_lookup!$D$2:$D$19, IF(Q275, "&lt;=","&gt;=") &amp; S275, xings_lookup!$D$2:$D$19, IF(Q275,"&gt;=","&lt;=") &amp; T275)</f>
        <v>11</v>
      </c>
      <c r="W275">
        <f>COUNTA([11]XINGS!$A$2:$A$13)-V275</f>
        <v>1</v>
      </c>
      <c r="X275">
        <f t="shared" si="57"/>
        <v>0.91666666666666663</v>
      </c>
    </row>
    <row r="276" spans="1:24" x14ac:dyDescent="0.25">
      <c r="A276" t="s">
        <v>1052</v>
      </c>
      <c r="B276">
        <v>4023</v>
      </c>
      <c r="F276">
        <v>42531.057199074072</v>
      </c>
      <c r="I276">
        <v>42531.088703703703</v>
      </c>
      <c r="K276" t="str">
        <f t="shared" si="54"/>
        <v>4023/4024</v>
      </c>
      <c r="L276">
        <f t="shared" si="55"/>
        <v>3.1504629630944692E-2</v>
      </c>
      <c r="N276">
        <f>24*60*SUM($L276:$L276)</f>
        <v>45.366666668560356</v>
      </c>
      <c r="P276" t="s">
        <v>645</v>
      </c>
      <c r="Q276" t="b">
        <f t="shared" si="56"/>
        <v>1</v>
      </c>
      <c r="R276" t="s">
        <v>640</v>
      </c>
      <c r="S276" t="e">
        <f t="shared" si="58"/>
        <v>#VALUE!</v>
      </c>
      <c r="T276" t="e">
        <f t="shared" si="59"/>
        <v>#VALUE!</v>
      </c>
      <c r="U276" t="e">
        <f t="shared" si="60"/>
        <v>#VALUE!</v>
      </c>
      <c r="V276">
        <f>COUNTIFS(xings_lookup!$D$2:$D$19, IF(Q276, "&lt;=","&gt;=") &amp; S276, xings_lookup!$D$2:$D$19, IF(Q276,"&gt;=","&lt;=") &amp; T276)</f>
        <v>0</v>
      </c>
      <c r="W276">
        <f>COUNTA([11]XINGS!$A$2:$A$13)-V276</f>
        <v>12</v>
      </c>
      <c r="X276">
        <f t="shared" si="57"/>
        <v>0</v>
      </c>
    </row>
    <row r="277" spans="1:24" x14ac:dyDescent="0.25">
      <c r="A277" t="s">
        <v>1045</v>
      </c>
      <c r="B277">
        <v>4039</v>
      </c>
      <c r="C277" t="s">
        <v>467</v>
      </c>
      <c r="D277" t="s">
        <v>1030</v>
      </c>
      <c r="E277">
        <v>42531.318888888891</v>
      </c>
      <c r="F277">
        <v>42531.320752314816</v>
      </c>
      <c r="G277">
        <v>2</v>
      </c>
      <c r="H277" t="s">
        <v>980</v>
      </c>
      <c r="I277">
        <v>42531.320891203701</v>
      </c>
      <c r="J277">
        <v>0</v>
      </c>
      <c r="K277" t="str">
        <f t="shared" si="54"/>
        <v>4039/4040</v>
      </c>
      <c r="L277">
        <f t="shared" si="55"/>
        <v>1.3888888497604057E-4</v>
      </c>
      <c r="N277">
        <v>1</v>
      </c>
      <c r="P277" t="s">
        <v>1046</v>
      </c>
      <c r="Q277" t="b">
        <f t="shared" si="56"/>
        <v>1</v>
      </c>
      <c r="R277" t="s">
        <v>640</v>
      </c>
      <c r="S277">
        <f t="shared" si="58"/>
        <v>1.52E-2</v>
      </c>
      <c r="T277">
        <f t="shared" si="59"/>
        <v>1.5599999999999999E-2</v>
      </c>
      <c r="U277">
        <f t="shared" si="60"/>
        <v>3.9999999999999931E-4</v>
      </c>
      <c r="V277">
        <f>COUNTIFS(xings_lookup!$D$2:$D$19, IF(Q277, "&lt;=","&gt;=") &amp; S277, xings_lookup!$D$2:$D$19, IF(Q277,"&gt;=","&lt;=") &amp; T277)</f>
        <v>0</v>
      </c>
      <c r="W277">
        <f>COUNTA([11]XINGS!$A$2:$A$13)-V277</f>
        <v>12</v>
      </c>
      <c r="X277">
        <f t="shared" si="57"/>
        <v>0</v>
      </c>
    </row>
    <row r="278" spans="1:24" x14ac:dyDescent="0.25">
      <c r="A278" t="s">
        <v>637</v>
      </c>
      <c r="B278">
        <v>4020</v>
      </c>
      <c r="C278" t="s">
        <v>467</v>
      </c>
      <c r="D278" t="s">
        <v>537</v>
      </c>
      <c r="E278">
        <v>42531.330439814818</v>
      </c>
      <c r="F278">
        <v>42531.331342592595</v>
      </c>
      <c r="G278">
        <v>1</v>
      </c>
      <c r="H278" t="s">
        <v>638</v>
      </c>
      <c r="I278">
        <v>42531.348935185182</v>
      </c>
      <c r="J278">
        <v>1</v>
      </c>
      <c r="K278" t="str">
        <f t="shared" si="54"/>
        <v>4019/4020</v>
      </c>
      <c r="L278">
        <f t="shared" si="55"/>
        <v>1.7592592586879618E-2</v>
      </c>
      <c r="N278">
        <f>24*60*SUM($L278:$L279)</f>
        <v>47.649999990826473</v>
      </c>
      <c r="P278" t="s">
        <v>639</v>
      </c>
      <c r="Q278" t="b">
        <f t="shared" si="56"/>
        <v>0</v>
      </c>
      <c r="R278" t="s">
        <v>640</v>
      </c>
      <c r="S278">
        <f t="shared" si="58"/>
        <v>4.58E-2</v>
      </c>
      <c r="T278">
        <f t="shared" si="59"/>
        <v>8.6366999999999994</v>
      </c>
      <c r="U278">
        <f t="shared" si="60"/>
        <v>8.5908999999999995</v>
      </c>
      <c r="V278">
        <f>COUNTIFS(xings_lookup!$D$2:$D$19, IF(Q278, "&lt;=","&gt;=") &amp; S278, xings_lookup!$D$2:$D$19, IF(Q278,"&gt;=","&lt;=") &amp; T278)</f>
        <v>10</v>
      </c>
      <c r="W278">
        <f>COUNTA([11]XINGS!$A$2:$A$13)-V278</f>
        <v>2</v>
      </c>
      <c r="X278">
        <f t="shared" si="57"/>
        <v>0.83333333333333337</v>
      </c>
    </row>
    <row r="279" spans="1:24" x14ac:dyDescent="0.25">
      <c r="A279" t="s">
        <v>637</v>
      </c>
      <c r="B279">
        <v>4020</v>
      </c>
      <c r="C279" t="s">
        <v>467</v>
      </c>
      <c r="D279" t="s">
        <v>641</v>
      </c>
      <c r="E279">
        <v>42531.349930555552</v>
      </c>
      <c r="F279">
        <v>42531.351377314815</v>
      </c>
      <c r="G279">
        <v>2</v>
      </c>
      <c r="H279" t="s">
        <v>642</v>
      </c>
      <c r="I279">
        <v>42531.366875</v>
      </c>
      <c r="J279">
        <v>1</v>
      </c>
      <c r="K279" t="str">
        <f t="shared" si="54"/>
        <v>4019/4020</v>
      </c>
      <c r="L279">
        <f t="shared" si="55"/>
        <v>1.5497685184527654E-2</v>
      </c>
      <c r="Q279" t="b">
        <f t="shared" si="56"/>
        <v>0</v>
      </c>
      <c r="R279" t="s">
        <v>640</v>
      </c>
      <c r="S279">
        <f t="shared" si="58"/>
        <v>8.6365999999999996</v>
      </c>
      <c r="T279">
        <f t="shared" si="59"/>
        <v>23.331</v>
      </c>
      <c r="U279">
        <f t="shared" si="60"/>
        <v>14.6944</v>
      </c>
      <c r="V279">
        <f>COUNTIFS(xings_lookup!$D$2:$D$19, IF(Q279, "&lt;=","&gt;=") &amp; S279, xings_lookup!$D$2:$D$19, IF(Q279,"&gt;=","&lt;=") &amp; T279)</f>
        <v>2</v>
      </c>
      <c r="W279">
        <f>COUNTA([11]XINGS!$A$2:$A$13)-V279</f>
        <v>10</v>
      </c>
      <c r="X279">
        <f t="shared" si="57"/>
        <v>0.16666666666666666</v>
      </c>
    </row>
    <row r="280" spans="1:24" x14ac:dyDescent="0.25">
      <c r="A280" t="s">
        <v>1047</v>
      </c>
      <c r="B280">
        <v>4032</v>
      </c>
      <c r="C280" t="s">
        <v>467</v>
      </c>
      <c r="D280" t="s">
        <v>989</v>
      </c>
      <c r="E280">
        <v>42531.617766203701</v>
      </c>
      <c r="F280">
        <v>42531.619097222225</v>
      </c>
      <c r="G280">
        <v>1</v>
      </c>
      <c r="H280" t="s">
        <v>1048</v>
      </c>
      <c r="I280">
        <v>42531.638124999998</v>
      </c>
      <c r="J280">
        <v>0</v>
      </c>
      <c r="K280" t="str">
        <f t="shared" si="54"/>
        <v>4031/4032</v>
      </c>
      <c r="L280">
        <f t="shared" si="55"/>
        <v>1.9027777772862464E-2</v>
      </c>
      <c r="N280">
        <f>24*60*SUM($L280:$L281)</f>
        <v>35.833333327900618</v>
      </c>
      <c r="P280" t="s">
        <v>1049</v>
      </c>
      <c r="Q280" t="b">
        <f t="shared" si="56"/>
        <v>1</v>
      </c>
      <c r="R280" t="s">
        <v>640</v>
      </c>
      <c r="S280">
        <f t="shared" si="58"/>
        <v>23.299399999999999</v>
      </c>
      <c r="T280">
        <f t="shared" si="59"/>
        <v>11.1151</v>
      </c>
      <c r="U280">
        <f t="shared" si="60"/>
        <v>12.184299999999999</v>
      </c>
      <c r="V280">
        <f>COUNTIFS(xings_lookup!$D$2:$D$19, IF(Q280, "&lt;=","&gt;=") &amp; S280, xings_lookup!$D$2:$D$19, IF(Q280,"&gt;=","&lt;=") &amp; T280)</f>
        <v>0</v>
      </c>
      <c r="W280">
        <f>COUNTA([11]XINGS!$A$2:$A$13)-V280</f>
        <v>12</v>
      </c>
      <c r="X280">
        <f t="shared" si="57"/>
        <v>0</v>
      </c>
    </row>
    <row r="281" spans="1:24" x14ac:dyDescent="0.25">
      <c r="A281" t="s">
        <v>1047</v>
      </c>
      <c r="B281">
        <v>4032</v>
      </c>
      <c r="C281" t="s">
        <v>467</v>
      </c>
      <c r="D281" t="s">
        <v>1050</v>
      </c>
      <c r="E281">
        <v>42531.647511574076</v>
      </c>
      <c r="F281">
        <v>42531.648113425923</v>
      </c>
      <c r="G281">
        <v>0</v>
      </c>
      <c r="H281" t="s">
        <v>1051</v>
      </c>
      <c r="I281">
        <v>42531.653969907406</v>
      </c>
      <c r="J281">
        <v>2</v>
      </c>
      <c r="K281" t="str">
        <f t="shared" si="54"/>
        <v>4031/4032</v>
      </c>
      <c r="L281">
        <f t="shared" si="55"/>
        <v>5.8564814826240763E-3</v>
      </c>
      <c r="Q281" t="b">
        <f t="shared" si="56"/>
        <v>1</v>
      </c>
      <c r="R281" t="s">
        <v>640</v>
      </c>
      <c r="S281">
        <f t="shared" si="58"/>
        <v>3.6785000000000001</v>
      </c>
      <c r="T281">
        <f t="shared" si="59"/>
        <v>1.4847999999999999</v>
      </c>
      <c r="U281">
        <f t="shared" si="60"/>
        <v>2.1937000000000002</v>
      </c>
      <c r="V281">
        <f>COUNTIFS(xings_lookup!$D$2:$D$19, IF(Q281, "&lt;=","&gt;=") &amp; S281, xings_lookup!$D$2:$D$19, IF(Q281,"&gt;=","&lt;=") &amp; T281)</f>
        <v>3</v>
      </c>
      <c r="W281">
        <f>COUNTA([11]XINGS!$A$2:$A$13)-V281</f>
        <v>9</v>
      </c>
      <c r="X281">
        <f t="shared" si="57"/>
        <v>0.25</v>
      </c>
    </row>
    <row r="282" spans="1:24" x14ac:dyDescent="0.25">
      <c r="A282" t="s">
        <v>643</v>
      </c>
      <c r="B282">
        <v>4044</v>
      </c>
      <c r="C282" t="s">
        <v>467</v>
      </c>
      <c r="D282" t="s">
        <v>546</v>
      </c>
      <c r="E282">
        <v>42531.675393518519</v>
      </c>
      <c r="F282">
        <v>42531.676122685189</v>
      </c>
      <c r="G282">
        <v>1</v>
      </c>
      <c r="H282" t="s">
        <v>644</v>
      </c>
      <c r="I282">
        <v>42531.680150462962</v>
      </c>
      <c r="J282">
        <v>1</v>
      </c>
      <c r="K282" t="str">
        <f t="shared" si="54"/>
        <v>4043/4044</v>
      </c>
      <c r="L282">
        <f t="shared" si="55"/>
        <v>4.0277777734445408E-3</v>
      </c>
      <c r="N282">
        <f>24*60*SUM($L282:$L283)</f>
        <v>37.749999992083758</v>
      </c>
      <c r="P282" t="s">
        <v>645</v>
      </c>
      <c r="Q282" t="b">
        <f t="shared" si="56"/>
        <v>0</v>
      </c>
      <c r="R282" t="s">
        <v>640</v>
      </c>
      <c r="S282">
        <f t="shared" si="58"/>
        <v>4.4699999999999997E-2</v>
      </c>
      <c r="T282">
        <f t="shared" si="59"/>
        <v>0.20230000000000001</v>
      </c>
      <c r="U282">
        <f t="shared" si="60"/>
        <v>0.15760000000000002</v>
      </c>
      <c r="V282">
        <f>COUNTIFS(xings_lookup!$D$2:$D$19, IF(Q282, "&lt;=","&gt;=") &amp; S282, xings_lookup!$D$2:$D$19, IF(Q282,"&gt;=","&lt;=") &amp; T282)</f>
        <v>0</v>
      </c>
      <c r="W282">
        <f>COUNTA([11]XINGS!$A$2:$A$13)-V282</f>
        <v>12</v>
      </c>
      <c r="X282">
        <f t="shared" si="57"/>
        <v>0</v>
      </c>
    </row>
    <row r="283" spans="1:24" x14ac:dyDescent="0.25">
      <c r="A283" t="s">
        <v>643</v>
      </c>
      <c r="B283">
        <v>4044</v>
      </c>
      <c r="C283" t="s">
        <v>467</v>
      </c>
      <c r="D283" t="s">
        <v>471</v>
      </c>
      <c r="E283">
        <v>42531.682939814818</v>
      </c>
      <c r="F283">
        <v>42531.683703703704</v>
      </c>
      <c r="G283">
        <v>1</v>
      </c>
      <c r="H283" t="s">
        <v>474</v>
      </c>
      <c r="I283">
        <v>42531.705891203703</v>
      </c>
      <c r="J283">
        <v>1</v>
      </c>
      <c r="K283" t="str">
        <f t="shared" si="54"/>
        <v>4043/4044</v>
      </c>
      <c r="L283">
        <f t="shared" si="55"/>
        <v>2.2187499998835847E-2</v>
      </c>
      <c r="Q283" t="b">
        <f t="shared" si="56"/>
        <v>0</v>
      </c>
      <c r="R283" t="s">
        <v>640</v>
      </c>
      <c r="S283">
        <f t="shared" si="58"/>
        <v>1.9118999999999999</v>
      </c>
      <c r="T283">
        <f t="shared" si="59"/>
        <v>23.3308</v>
      </c>
      <c r="U283">
        <f t="shared" si="60"/>
        <v>21.418900000000001</v>
      </c>
      <c r="V283">
        <f>COUNTIFS(xings_lookup!$D$2:$D$19, IF(Q283, "&lt;=","&gt;=") &amp; S283, xings_lookup!$D$2:$D$19, IF(Q283,"&gt;=","&lt;=") &amp; T283)</f>
        <v>12</v>
      </c>
      <c r="W283">
        <f>COUNTA([11]XINGS!$A$2:$A$13)-V283</f>
        <v>0</v>
      </c>
      <c r="X283">
        <f t="shared" si="57"/>
        <v>1</v>
      </c>
    </row>
    <row r="284" spans="1:24" x14ac:dyDescent="0.25">
      <c r="A284" t="s">
        <v>646</v>
      </c>
      <c r="B284">
        <v>4020</v>
      </c>
      <c r="C284" t="s">
        <v>467</v>
      </c>
      <c r="D284" t="s">
        <v>498</v>
      </c>
      <c r="E284">
        <v>42531.766875000001</v>
      </c>
      <c r="F284">
        <v>42531.767592592594</v>
      </c>
      <c r="G284">
        <v>1</v>
      </c>
      <c r="H284" t="s">
        <v>647</v>
      </c>
      <c r="I284">
        <v>42531.779849537037</v>
      </c>
      <c r="J284">
        <v>0</v>
      </c>
      <c r="K284" t="str">
        <f t="shared" si="54"/>
        <v>4019/4020</v>
      </c>
      <c r="L284">
        <f t="shared" si="55"/>
        <v>1.2256944442924578E-2</v>
      </c>
      <c r="N284">
        <f>24*60*SUM($L284:$L285)</f>
        <v>40.450000005075708</v>
      </c>
      <c r="P284" t="s">
        <v>116</v>
      </c>
      <c r="Q284" t="b">
        <f t="shared" si="56"/>
        <v>0</v>
      </c>
      <c r="R284" t="s">
        <v>640</v>
      </c>
      <c r="S284">
        <f t="shared" si="58"/>
        <v>4.5699999999999998E-2</v>
      </c>
      <c r="T284">
        <f t="shared" si="59"/>
        <v>6.3239000000000001</v>
      </c>
      <c r="U284">
        <f t="shared" si="60"/>
        <v>6.2782</v>
      </c>
      <c r="V284">
        <f>COUNTIFS(xings_lookup!$D$2:$D$19, IF(Q284, "&lt;=","&gt;=") &amp; S284, xings_lookup!$D$2:$D$19, IF(Q284,"&gt;=","&lt;=") &amp; T284)</f>
        <v>9</v>
      </c>
      <c r="W284">
        <f>COUNTA([11]XINGS!$A$2:$A$13)-V284</f>
        <v>3</v>
      </c>
      <c r="X284">
        <f t="shared" si="57"/>
        <v>0.75</v>
      </c>
    </row>
    <row r="285" spans="1:24" x14ac:dyDescent="0.25">
      <c r="A285" t="s">
        <v>646</v>
      </c>
      <c r="B285">
        <v>4020</v>
      </c>
      <c r="C285" t="s">
        <v>467</v>
      </c>
      <c r="D285" t="s">
        <v>648</v>
      </c>
      <c r="E285">
        <v>42531.782337962963</v>
      </c>
      <c r="F285">
        <v>42531.783321759256</v>
      </c>
      <c r="G285">
        <v>1</v>
      </c>
      <c r="H285" t="s">
        <v>649</v>
      </c>
      <c r="I285">
        <v>42531.799155092594</v>
      </c>
      <c r="J285">
        <v>0</v>
      </c>
      <c r="K285" t="str">
        <f t="shared" si="54"/>
        <v>4019/4020</v>
      </c>
      <c r="L285">
        <f t="shared" si="55"/>
        <v>1.5833333338377997E-2</v>
      </c>
      <c r="Q285" t="b">
        <f t="shared" si="56"/>
        <v>0</v>
      </c>
      <c r="R285" t="s">
        <v>640</v>
      </c>
      <c r="S285">
        <f t="shared" si="58"/>
        <v>6.4687999999999999</v>
      </c>
      <c r="T285">
        <f t="shared" si="59"/>
        <v>23.330100000000002</v>
      </c>
      <c r="U285">
        <f t="shared" si="60"/>
        <v>16.8613</v>
      </c>
      <c r="V285">
        <f>COUNTIFS(xings_lookup!$D$2:$D$19, IF(Q285, "&lt;=","&gt;=") &amp; S285, xings_lookup!$D$2:$D$19, IF(Q285,"&gt;=","&lt;=") &amp; T285)</f>
        <v>3</v>
      </c>
      <c r="W285">
        <f>COUNTA([11]XINGS!$A$2:$A$13)-V285</f>
        <v>9</v>
      </c>
      <c r="X285">
        <f t="shared" si="57"/>
        <v>0.25</v>
      </c>
    </row>
    <row r="286" spans="1:24" x14ac:dyDescent="0.25">
      <c r="A286" t="s">
        <v>650</v>
      </c>
      <c r="B286">
        <v>4031</v>
      </c>
      <c r="C286" t="s">
        <v>467</v>
      </c>
      <c r="D286" t="s">
        <v>477</v>
      </c>
      <c r="E286">
        <v>42532.316817129627</v>
      </c>
      <c r="F286">
        <v>42532.317777777775</v>
      </c>
      <c r="G286">
        <v>1</v>
      </c>
      <c r="H286" t="s">
        <v>651</v>
      </c>
      <c r="I286">
        <v>42532.345520833333</v>
      </c>
      <c r="J286">
        <v>0</v>
      </c>
      <c r="K286" t="str">
        <f t="shared" si="54"/>
        <v>4031/4032</v>
      </c>
      <c r="L286">
        <f t="shared" si="55"/>
        <v>2.7743055557948537E-2</v>
      </c>
      <c r="N286">
        <f>24*60*SUM($L286:$L286)</f>
        <v>39.950000003445894</v>
      </c>
      <c r="P286" t="s">
        <v>652</v>
      </c>
      <c r="Q286" t="b">
        <f t="shared" si="56"/>
        <v>0</v>
      </c>
      <c r="R286" t="s">
        <v>653</v>
      </c>
      <c r="S286">
        <f t="shared" si="58"/>
        <v>4.6399999999999997E-2</v>
      </c>
      <c r="T286">
        <f t="shared" si="59"/>
        <v>21.442399999999999</v>
      </c>
      <c r="U286">
        <f t="shared" si="60"/>
        <v>21.396000000000001</v>
      </c>
      <c r="V286">
        <f>COUNTIFS(xings_lookup!$D$2:$D$19, IF(Q286, "&lt;=","&gt;=") &amp; S286, xings_lookup!$D$2:$D$19, IF(Q286,"&gt;=","&lt;=") &amp; T286)</f>
        <v>12</v>
      </c>
      <c r="W286">
        <f>COUNTA([11]XINGS!$A$2:$A$13)-V286</f>
        <v>0</v>
      </c>
      <c r="X286">
        <f t="shared" si="57"/>
        <v>1</v>
      </c>
    </row>
    <row r="287" spans="1:24" x14ac:dyDescent="0.25">
      <c r="A287" t="s">
        <v>1053</v>
      </c>
      <c r="B287">
        <v>4032</v>
      </c>
      <c r="C287" t="s">
        <v>467</v>
      </c>
      <c r="D287" t="s">
        <v>990</v>
      </c>
      <c r="E287">
        <v>42532.505196759259</v>
      </c>
      <c r="F287">
        <v>42532.506354166668</v>
      </c>
      <c r="G287">
        <v>1</v>
      </c>
      <c r="H287" t="s">
        <v>1054</v>
      </c>
      <c r="I287">
        <v>42532.53162037037</v>
      </c>
      <c r="J287">
        <v>0</v>
      </c>
      <c r="K287" t="str">
        <f t="shared" si="54"/>
        <v>4031/4032</v>
      </c>
      <c r="L287">
        <f t="shared" si="55"/>
        <v>2.5266203701903578E-2</v>
      </c>
      <c r="N287">
        <f>24*60*SUM($L287:$L287)</f>
        <v>36.383333330741152</v>
      </c>
      <c r="P287" t="s">
        <v>1055</v>
      </c>
      <c r="Q287" t="b">
        <f t="shared" si="56"/>
        <v>1</v>
      </c>
      <c r="R287" t="s">
        <v>653</v>
      </c>
      <c r="S287">
        <f t="shared" si="58"/>
        <v>23.2973</v>
      </c>
      <c r="T287">
        <f t="shared" si="59"/>
        <v>1.8766</v>
      </c>
      <c r="U287">
        <f t="shared" si="60"/>
        <v>21.4207</v>
      </c>
      <c r="V287">
        <f>COUNTIFS(xings_lookup!$D$2:$D$19, IF(Q287, "&lt;=","&gt;=") &amp; S287, xings_lookup!$D$2:$D$19, IF(Q287,"&gt;=","&lt;=") &amp; T287)</f>
        <v>12</v>
      </c>
      <c r="W287">
        <f>COUNTA([11]XINGS!$A$2:$A$13)-V287</f>
        <v>0</v>
      </c>
      <c r="X287">
        <f t="shared" si="57"/>
        <v>1</v>
      </c>
    </row>
    <row r="288" spans="1:24" x14ac:dyDescent="0.25">
      <c r="A288" t="s">
        <v>1056</v>
      </c>
      <c r="B288">
        <v>4039</v>
      </c>
      <c r="C288" t="s">
        <v>467</v>
      </c>
      <c r="D288" t="s">
        <v>1057</v>
      </c>
      <c r="E288">
        <v>42532.8905787037</v>
      </c>
      <c r="F288">
        <v>42532.891481481478</v>
      </c>
      <c r="G288">
        <v>1</v>
      </c>
      <c r="H288" t="s">
        <v>1058</v>
      </c>
      <c r="I288">
        <v>42532.905694444446</v>
      </c>
      <c r="J288">
        <v>1</v>
      </c>
      <c r="K288" t="str">
        <f t="shared" si="54"/>
        <v>4039/4040</v>
      </c>
      <c r="L288">
        <f t="shared" si="55"/>
        <v>1.4212962967576459E-2</v>
      </c>
      <c r="N288">
        <f>24*60*SUM($L288:$L289)</f>
        <v>35.066666670609266</v>
      </c>
      <c r="P288" t="s">
        <v>645</v>
      </c>
      <c r="Q288" t="b">
        <f t="shared" si="56"/>
        <v>1</v>
      </c>
      <c r="R288" t="s">
        <v>653</v>
      </c>
      <c r="S288">
        <f t="shared" si="58"/>
        <v>23.297899999999998</v>
      </c>
      <c r="T288">
        <f t="shared" si="59"/>
        <v>10.251300000000001</v>
      </c>
      <c r="U288">
        <f t="shared" si="60"/>
        <v>13.046599999999998</v>
      </c>
      <c r="V288">
        <f>COUNTIFS(xings_lookup!$D$2:$D$19, IF(Q288, "&lt;=","&gt;=") &amp; S288, xings_lookup!$D$2:$D$19, IF(Q288,"&gt;=","&lt;=") &amp; T288)</f>
        <v>2</v>
      </c>
      <c r="W288">
        <f>COUNTA([11]XINGS!$A$2:$A$13)-V288</f>
        <v>10</v>
      </c>
      <c r="X288">
        <f t="shared" si="57"/>
        <v>0.16666666666666666</v>
      </c>
    </row>
    <row r="289" spans="1:24" x14ac:dyDescent="0.25">
      <c r="A289" t="s">
        <v>1056</v>
      </c>
      <c r="B289">
        <v>4039</v>
      </c>
      <c r="C289" t="s">
        <v>467</v>
      </c>
      <c r="D289" t="s">
        <v>1059</v>
      </c>
      <c r="E289">
        <v>42532.909907407404</v>
      </c>
      <c r="F289">
        <v>42532.910671296297</v>
      </c>
      <c r="G289">
        <v>1</v>
      </c>
      <c r="H289" t="s">
        <v>1038</v>
      </c>
      <c r="I289">
        <v>42532.920810185184</v>
      </c>
      <c r="J289">
        <v>0</v>
      </c>
      <c r="K289" t="str">
        <f t="shared" si="54"/>
        <v>4039/4040</v>
      </c>
      <c r="L289">
        <f t="shared" si="55"/>
        <v>1.0138888887013309E-2</v>
      </c>
      <c r="Q289" t="b">
        <f t="shared" si="56"/>
        <v>1</v>
      </c>
      <c r="R289" t="s">
        <v>653</v>
      </c>
      <c r="S289">
        <f t="shared" si="58"/>
        <v>6.4169</v>
      </c>
      <c r="T289">
        <f t="shared" si="59"/>
        <v>1.49E-2</v>
      </c>
      <c r="U289">
        <f t="shared" si="60"/>
        <v>6.4020000000000001</v>
      </c>
      <c r="V289">
        <f>COUNTIFS(xings_lookup!$D$2:$D$19, IF(Q289, "&lt;=","&gt;=") &amp; S289, xings_lookup!$D$2:$D$19, IF(Q289,"&gt;=","&lt;=") &amp; T289)</f>
        <v>9</v>
      </c>
      <c r="W289">
        <f>COUNTA([11]XINGS!$A$2:$A$13)-V289</f>
        <v>3</v>
      </c>
      <c r="X289">
        <f t="shared" si="57"/>
        <v>0.75</v>
      </c>
    </row>
    <row r="290" spans="1:24" x14ac:dyDescent="0.25">
      <c r="A290" t="s">
        <v>654</v>
      </c>
      <c r="B290">
        <v>4040</v>
      </c>
      <c r="C290" t="s">
        <v>467</v>
      </c>
      <c r="D290" t="s">
        <v>537</v>
      </c>
      <c r="E290">
        <v>42532.930162037039</v>
      </c>
      <c r="F290">
        <v>42532.931284722225</v>
      </c>
      <c r="G290">
        <v>1</v>
      </c>
      <c r="H290" t="s">
        <v>642</v>
      </c>
      <c r="I290">
        <v>42532.932500000003</v>
      </c>
      <c r="J290">
        <v>0</v>
      </c>
      <c r="K290" t="str">
        <f t="shared" si="54"/>
        <v>4039/4040</v>
      </c>
      <c r="L290">
        <f t="shared" si="55"/>
        <v>1.2152777781011537E-3</v>
      </c>
      <c r="N290">
        <f>24*60*SUM($L290:$L290)</f>
        <v>1.7500000004656613</v>
      </c>
      <c r="P290" t="s">
        <v>116</v>
      </c>
      <c r="Q290" t="b">
        <f t="shared" si="56"/>
        <v>0</v>
      </c>
      <c r="R290" t="s">
        <v>653</v>
      </c>
      <c r="S290">
        <f t="shared" si="58"/>
        <v>4.58E-2</v>
      </c>
      <c r="T290">
        <f t="shared" si="59"/>
        <v>23.331</v>
      </c>
      <c r="U290">
        <f t="shared" si="60"/>
        <v>23.2852</v>
      </c>
      <c r="V290">
        <f>COUNTIFS(xings_lookup!$D$2:$D$19, IF(Q290, "&lt;=","&gt;=") &amp; S290, xings_lookup!$D$2:$D$19, IF(Q290,"&gt;=","&lt;=") &amp; T290)</f>
        <v>12</v>
      </c>
      <c r="W290">
        <f>COUNTA([11]XINGS!$A$2:$A$13)-V290</f>
        <v>0</v>
      </c>
      <c r="X290">
        <f t="shared" si="57"/>
        <v>1</v>
      </c>
    </row>
    <row r="291" spans="1:24" x14ac:dyDescent="0.25">
      <c r="A291" t="s">
        <v>1060</v>
      </c>
      <c r="B291">
        <v>4039</v>
      </c>
      <c r="C291" t="s">
        <v>467</v>
      </c>
      <c r="D291" t="s">
        <v>1036</v>
      </c>
      <c r="E291">
        <v>42532.973657407405</v>
      </c>
      <c r="F291">
        <v>42532.974548611113</v>
      </c>
      <c r="G291">
        <v>1</v>
      </c>
      <c r="H291" t="s">
        <v>1036</v>
      </c>
      <c r="I291">
        <v>42532.974548611113</v>
      </c>
      <c r="J291">
        <v>0</v>
      </c>
      <c r="K291" t="str">
        <f t="shared" si="54"/>
        <v>4039/4040</v>
      </c>
      <c r="L291">
        <f t="shared" si="55"/>
        <v>0</v>
      </c>
      <c r="N291">
        <v>1</v>
      </c>
      <c r="P291" t="s">
        <v>116</v>
      </c>
      <c r="Q291" t="b">
        <f t="shared" si="56"/>
        <v>1</v>
      </c>
      <c r="R291" t="s">
        <v>653</v>
      </c>
      <c r="S291">
        <f t="shared" si="58"/>
        <v>23.300599999999999</v>
      </c>
      <c r="T291">
        <f t="shared" si="59"/>
        <v>23.300599999999999</v>
      </c>
      <c r="U291">
        <f t="shared" si="60"/>
        <v>0</v>
      </c>
      <c r="V291">
        <f>COUNTIFS(xings_lookup!$D$2:$D$19, IF(Q291, "&lt;=","&gt;=") &amp; S291, xings_lookup!$D$2:$D$19, IF(Q291,"&gt;=","&lt;=") &amp; T291)</f>
        <v>0</v>
      </c>
      <c r="W291">
        <f>COUNTA([11]XINGS!$A$2:$A$13)-V291</f>
        <v>12</v>
      </c>
      <c r="X291">
        <f t="shared" si="57"/>
        <v>0</v>
      </c>
    </row>
    <row r="292" spans="1:24" x14ac:dyDescent="0.25">
      <c r="A292" t="s">
        <v>690</v>
      </c>
      <c r="B292">
        <v>4007</v>
      </c>
      <c r="C292" t="s">
        <v>467</v>
      </c>
      <c r="D292" t="s">
        <v>554</v>
      </c>
      <c r="E292">
        <v>42533.039629629631</v>
      </c>
      <c r="F292">
        <v>42533.040659722225</v>
      </c>
      <c r="G292">
        <v>1</v>
      </c>
      <c r="H292" t="s">
        <v>691</v>
      </c>
      <c r="I292">
        <v>42533.047280092593</v>
      </c>
      <c r="J292">
        <v>0</v>
      </c>
      <c r="K292" t="str">
        <f t="shared" si="54"/>
        <v>4007/4008</v>
      </c>
      <c r="L292">
        <f t="shared" si="55"/>
        <v>6.6203703681821935E-3</v>
      </c>
      <c r="N292">
        <f>24*60*SUM($L292:$L292)</f>
        <v>9.5333333301823586</v>
      </c>
      <c r="P292" t="s">
        <v>692</v>
      </c>
      <c r="Q292" t="b">
        <f t="shared" si="56"/>
        <v>0</v>
      </c>
      <c r="R292" t="s">
        <v>659</v>
      </c>
      <c r="S292">
        <f t="shared" si="58"/>
        <v>4.6699999999999998E-2</v>
      </c>
      <c r="T292">
        <f t="shared" si="59"/>
        <v>23.329799999999999</v>
      </c>
      <c r="U292">
        <f t="shared" si="60"/>
        <v>23.283099999999997</v>
      </c>
      <c r="V292">
        <f>COUNTIFS(xings_lookup!$D$2:$D$19, IF(Q292, "&lt;=","&gt;=") &amp; S292, xings_lookup!$D$2:$D$19, IF(Q292,"&gt;=","&lt;=") &amp; T292)</f>
        <v>12</v>
      </c>
      <c r="W292">
        <f>COUNTA([11]XINGS!$A$2:$A$13)-V292</f>
        <v>0</v>
      </c>
      <c r="X292">
        <f t="shared" si="57"/>
        <v>1</v>
      </c>
    </row>
    <row r="293" spans="1:24" x14ac:dyDescent="0.25">
      <c r="A293" t="s">
        <v>655</v>
      </c>
      <c r="B293">
        <v>4044</v>
      </c>
      <c r="C293" t="s">
        <v>467</v>
      </c>
      <c r="D293" t="s">
        <v>656</v>
      </c>
      <c r="E293">
        <v>42533.134687500002</v>
      </c>
      <c r="F293">
        <v>42533.135787037034</v>
      </c>
      <c r="G293">
        <v>1</v>
      </c>
      <c r="H293" t="s">
        <v>657</v>
      </c>
      <c r="I293">
        <v>42533.152002314811</v>
      </c>
      <c r="J293">
        <v>0</v>
      </c>
      <c r="K293" t="str">
        <f t="shared" si="54"/>
        <v>4043/4044</v>
      </c>
      <c r="L293">
        <f t="shared" si="55"/>
        <v>1.6215277777519077E-2</v>
      </c>
      <c r="N293">
        <f>24*60*SUM($L293:$L294)</f>
        <v>25.133333341218531</v>
      </c>
      <c r="P293" t="s">
        <v>658</v>
      </c>
      <c r="Q293" t="b">
        <f t="shared" si="56"/>
        <v>0</v>
      </c>
      <c r="R293" t="s">
        <v>659</v>
      </c>
      <c r="S293">
        <f t="shared" si="58"/>
        <v>7.7899999999999997E-2</v>
      </c>
      <c r="T293">
        <f t="shared" si="59"/>
        <v>6.2069999999999999</v>
      </c>
      <c r="U293">
        <f t="shared" si="60"/>
        <v>6.1291000000000002</v>
      </c>
      <c r="V293">
        <f>COUNTIFS(xings_lookup!$D$2:$D$19, IF(Q293, "&lt;=","&gt;=") &amp; S293, xings_lookup!$D$2:$D$19, IF(Q293,"&gt;=","&lt;=") &amp; T293)</f>
        <v>8</v>
      </c>
      <c r="W293">
        <f>COUNTA([11]XINGS!$A$2:$A$13)-V293</f>
        <v>4</v>
      </c>
      <c r="X293">
        <f t="shared" si="57"/>
        <v>0.66666666666666663</v>
      </c>
    </row>
    <row r="294" spans="1:24" x14ac:dyDescent="0.25">
      <c r="A294" t="s">
        <v>655</v>
      </c>
      <c r="B294">
        <v>4044</v>
      </c>
      <c r="C294" t="s">
        <v>467</v>
      </c>
      <c r="D294" t="s">
        <v>660</v>
      </c>
      <c r="E294">
        <v>42533.153958333336</v>
      </c>
      <c r="F294">
        <v>42533.154930555553</v>
      </c>
      <c r="G294">
        <v>1</v>
      </c>
      <c r="H294" t="s">
        <v>661</v>
      </c>
      <c r="I294">
        <v>42533.156168981484</v>
      </c>
      <c r="J294">
        <v>0</v>
      </c>
      <c r="K294" t="str">
        <f t="shared" si="54"/>
        <v>4043/4044</v>
      </c>
      <c r="L294">
        <f t="shared" si="55"/>
        <v>1.2384259316604584E-3</v>
      </c>
      <c r="Q294" t="b">
        <f t="shared" si="56"/>
        <v>0</v>
      </c>
      <c r="R294" t="s">
        <v>659</v>
      </c>
      <c r="S294">
        <f t="shared" si="58"/>
        <v>6.4771000000000001</v>
      </c>
      <c r="T294">
        <f t="shared" si="59"/>
        <v>6.7530999999999999</v>
      </c>
      <c r="U294">
        <f t="shared" si="60"/>
        <v>0.2759999999999998</v>
      </c>
      <c r="V294">
        <f>COUNTIFS(xings_lookup!$D$2:$D$19, IF(Q294, "&lt;=","&gt;=") &amp; S294, xings_lookup!$D$2:$D$19, IF(Q294,"&gt;=","&lt;=") &amp; T294)</f>
        <v>0</v>
      </c>
      <c r="W294">
        <f>COUNTA([11]XINGS!$A$2:$A$13)-V294</f>
        <v>12</v>
      </c>
      <c r="X294">
        <f t="shared" si="57"/>
        <v>0</v>
      </c>
    </row>
    <row r="295" spans="1:24" x14ac:dyDescent="0.25">
      <c r="A295" t="s">
        <v>662</v>
      </c>
      <c r="B295">
        <v>4024</v>
      </c>
      <c r="C295" t="s">
        <v>467</v>
      </c>
      <c r="D295" t="s">
        <v>663</v>
      </c>
      <c r="E295">
        <v>42533.249085648145</v>
      </c>
      <c r="F295">
        <v>42533.249780092592</v>
      </c>
      <c r="G295">
        <v>1</v>
      </c>
      <c r="H295" t="s">
        <v>664</v>
      </c>
      <c r="I295">
        <v>42533.267905092594</v>
      </c>
      <c r="J295">
        <v>1</v>
      </c>
      <c r="K295" t="str">
        <f t="shared" si="54"/>
        <v>4023/4024</v>
      </c>
      <c r="L295">
        <f t="shared" si="55"/>
        <v>1.8125000002328306E-2</v>
      </c>
      <c r="N295">
        <f t="shared" ref="N295:N302" si="61">24*60*SUM($L295:$L295)</f>
        <v>26.100000003352761</v>
      </c>
      <c r="P295" t="s">
        <v>645</v>
      </c>
      <c r="Q295" t="b">
        <f t="shared" si="56"/>
        <v>0</v>
      </c>
      <c r="R295" t="s">
        <v>659</v>
      </c>
      <c r="S295">
        <f t="shared" si="58"/>
        <v>7.3400000000000007E-2</v>
      </c>
      <c r="T295">
        <f t="shared" si="59"/>
        <v>12.7196</v>
      </c>
      <c r="U295">
        <f t="shared" si="60"/>
        <v>12.6462</v>
      </c>
      <c r="V295">
        <f>COUNTIFS(xings_lookup!$D$2:$D$19, IF(Q295, "&lt;=","&gt;=") &amp; S295, xings_lookup!$D$2:$D$19, IF(Q295,"&gt;=","&lt;=") &amp; T295)</f>
        <v>12</v>
      </c>
      <c r="W295">
        <f>COUNTA([11]XINGS!$A$2:$A$13)-V295</f>
        <v>0</v>
      </c>
      <c r="X295">
        <f t="shared" si="57"/>
        <v>1</v>
      </c>
    </row>
    <row r="296" spans="1:24" x14ac:dyDescent="0.25">
      <c r="A296" t="s">
        <v>665</v>
      </c>
      <c r="B296">
        <v>4011</v>
      </c>
      <c r="C296" t="s">
        <v>666</v>
      </c>
      <c r="D296" t="s">
        <v>667</v>
      </c>
      <c r="E296">
        <v>42533.388715277775</v>
      </c>
      <c r="F296">
        <v>42533.362858796296</v>
      </c>
      <c r="I296">
        <v>42533.376307870371</v>
      </c>
      <c r="K296" t="str">
        <f t="shared" si="54"/>
        <v>4011/4012</v>
      </c>
      <c r="L296">
        <f t="shared" si="55"/>
        <v>1.3449074074742384E-2</v>
      </c>
      <c r="N296">
        <f t="shared" si="61"/>
        <v>19.366666667629033</v>
      </c>
      <c r="P296" t="s">
        <v>116</v>
      </c>
      <c r="Q296" t="b">
        <f t="shared" si="56"/>
        <v>0</v>
      </c>
      <c r="R296" t="s">
        <v>659</v>
      </c>
      <c r="S296">
        <f t="shared" si="58"/>
        <v>23.297799999999999</v>
      </c>
      <c r="T296">
        <v>23.327999999999999</v>
      </c>
      <c r="U296">
        <f t="shared" si="60"/>
        <v>3.0200000000000671E-2</v>
      </c>
      <c r="V296">
        <f>COUNTIFS(xings_lookup!$D$2:$D$19, IF(Q296, "&lt;=","&gt;=") &amp; S296, xings_lookup!$D$2:$D$19, IF(Q296,"&gt;=","&lt;=") &amp; T296)</f>
        <v>0</v>
      </c>
      <c r="W296">
        <f>COUNTA([11]XINGS!$A$2:$A$13)-V296</f>
        <v>12</v>
      </c>
      <c r="X296">
        <f t="shared" si="57"/>
        <v>0</v>
      </c>
    </row>
    <row r="297" spans="1:24" x14ac:dyDescent="0.25">
      <c r="A297" t="s">
        <v>668</v>
      </c>
      <c r="B297">
        <v>4029</v>
      </c>
      <c r="C297" t="s">
        <v>467</v>
      </c>
      <c r="D297" t="s">
        <v>669</v>
      </c>
      <c r="E297">
        <v>42533.456296296295</v>
      </c>
      <c r="F297">
        <v>42533.457766203705</v>
      </c>
      <c r="G297">
        <v>2</v>
      </c>
      <c r="H297" t="s">
        <v>670</v>
      </c>
      <c r="I297">
        <v>42533.468900462962</v>
      </c>
      <c r="J297">
        <v>0</v>
      </c>
      <c r="K297" t="str">
        <f t="shared" si="54"/>
        <v>4029/4030</v>
      </c>
      <c r="L297">
        <f t="shared" si="55"/>
        <v>1.113425925723277E-2</v>
      </c>
      <c r="N297">
        <f t="shared" si="61"/>
        <v>16.033333330415189</v>
      </c>
      <c r="P297" t="s">
        <v>116</v>
      </c>
      <c r="Q297" t="b">
        <f t="shared" si="56"/>
        <v>0</v>
      </c>
      <c r="R297" t="s">
        <v>659</v>
      </c>
      <c r="S297">
        <f t="shared" si="58"/>
        <v>4.6199999999999998E-2</v>
      </c>
      <c r="T297">
        <f t="shared" ref="T297:T339" si="62">RIGHT(H297,LEN(H297)-4)/10000</f>
        <v>6.2324000000000002</v>
      </c>
      <c r="U297">
        <f t="shared" si="60"/>
        <v>6.1862000000000004</v>
      </c>
      <c r="V297">
        <f>COUNTIFS(xings_lookup!$D$2:$D$19, IF(Q297, "&lt;=","&gt;=") &amp; S297, xings_lookup!$D$2:$D$19, IF(Q297,"&gt;=","&lt;=") &amp; T297)</f>
        <v>8</v>
      </c>
      <c r="W297">
        <f>COUNTA([11]XINGS!$A$2:$A$13)-V297</f>
        <v>4</v>
      </c>
      <c r="X297">
        <f t="shared" si="57"/>
        <v>0.66666666666666663</v>
      </c>
    </row>
    <row r="298" spans="1:24" x14ac:dyDescent="0.25">
      <c r="A298" t="s">
        <v>671</v>
      </c>
      <c r="B298">
        <v>4011</v>
      </c>
      <c r="C298" t="s">
        <v>467</v>
      </c>
      <c r="D298" t="s">
        <v>540</v>
      </c>
      <c r="E298">
        <v>42533.499074074076</v>
      </c>
      <c r="F298">
        <v>42533.500393518516</v>
      </c>
      <c r="G298">
        <v>1</v>
      </c>
      <c r="H298" t="s">
        <v>672</v>
      </c>
      <c r="I298">
        <v>42533.52548611111</v>
      </c>
      <c r="J298">
        <v>1</v>
      </c>
      <c r="K298" t="str">
        <f t="shared" si="54"/>
        <v>4011/4012</v>
      </c>
      <c r="L298">
        <f t="shared" si="55"/>
        <v>2.5092592593864538E-2</v>
      </c>
      <c r="N298">
        <f t="shared" si="61"/>
        <v>36.133333335164934</v>
      </c>
      <c r="P298" t="s">
        <v>673</v>
      </c>
      <c r="Q298" t="b">
        <f t="shared" si="56"/>
        <v>0</v>
      </c>
      <c r="R298" t="s">
        <v>659</v>
      </c>
      <c r="S298">
        <f t="shared" si="58"/>
        <v>1.9117</v>
      </c>
      <c r="T298">
        <f t="shared" si="62"/>
        <v>23.328399999999998</v>
      </c>
      <c r="U298">
        <f t="shared" si="60"/>
        <v>21.416699999999999</v>
      </c>
      <c r="V298">
        <f>COUNTIFS(xings_lookup!$D$2:$D$19, IF(Q298, "&lt;=","&gt;=") &amp; S298, xings_lookup!$D$2:$D$19, IF(Q298,"&gt;=","&lt;=") &amp; T298)</f>
        <v>12</v>
      </c>
      <c r="W298">
        <f>COUNTA([11]XINGS!$A$2:$A$13)-V298</f>
        <v>0</v>
      </c>
      <c r="X298">
        <f t="shared" si="57"/>
        <v>1</v>
      </c>
    </row>
    <row r="299" spans="1:24" x14ac:dyDescent="0.25">
      <c r="A299" t="s">
        <v>1061</v>
      </c>
      <c r="B299">
        <v>4030</v>
      </c>
      <c r="F299">
        <v>42533.50508101852</v>
      </c>
      <c r="I299">
        <v>42533.505833333336</v>
      </c>
      <c r="K299" t="str">
        <f t="shared" si="54"/>
        <v>4029/4030</v>
      </c>
      <c r="L299">
        <f t="shared" si="55"/>
        <v>7.5231481605442241E-4</v>
      </c>
      <c r="N299">
        <f t="shared" si="61"/>
        <v>1.0833333351183683</v>
      </c>
      <c r="P299" t="s">
        <v>673</v>
      </c>
      <c r="Q299" t="b">
        <f t="shared" si="56"/>
        <v>1</v>
      </c>
      <c r="R299" t="s">
        <v>659</v>
      </c>
      <c r="S299" t="e">
        <f t="shared" si="58"/>
        <v>#VALUE!</v>
      </c>
      <c r="T299" t="e">
        <f t="shared" si="62"/>
        <v>#VALUE!</v>
      </c>
      <c r="U299" t="e">
        <f t="shared" si="60"/>
        <v>#VALUE!</v>
      </c>
      <c r="V299">
        <f>COUNTIFS(xings_lookup!$D$2:$D$19, IF(Q299, "&lt;=","&gt;=") &amp; S299, xings_lookup!$D$2:$D$19, IF(Q299,"&gt;=","&lt;=") &amp; T299)</f>
        <v>0</v>
      </c>
      <c r="W299">
        <f>COUNTA([11]XINGS!$A$2:$A$13)-V299</f>
        <v>12</v>
      </c>
      <c r="X299">
        <f t="shared" si="57"/>
        <v>0</v>
      </c>
    </row>
    <row r="300" spans="1:24" x14ac:dyDescent="0.25">
      <c r="A300" t="s">
        <v>1062</v>
      </c>
      <c r="B300">
        <v>4012</v>
      </c>
      <c r="C300" t="s">
        <v>467</v>
      </c>
      <c r="D300" t="s">
        <v>1063</v>
      </c>
      <c r="E300">
        <v>42533.528611111113</v>
      </c>
      <c r="F300">
        <v>42533.531921296293</v>
      </c>
      <c r="G300">
        <v>4</v>
      </c>
      <c r="H300" t="s">
        <v>1064</v>
      </c>
      <c r="I300">
        <v>42533.557824074072</v>
      </c>
      <c r="J300">
        <v>1</v>
      </c>
      <c r="K300" t="str">
        <f t="shared" si="54"/>
        <v>4011/4012</v>
      </c>
      <c r="L300">
        <f t="shared" si="55"/>
        <v>2.5902777779265307E-2</v>
      </c>
      <c r="N300">
        <f t="shared" si="61"/>
        <v>37.300000002142042</v>
      </c>
      <c r="P300" t="s">
        <v>1065</v>
      </c>
      <c r="Q300" t="b">
        <f t="shared" si="56"/>
        <v>1</v>
      </c>
      <c r="R300" t="s">
        <v>659</v>
      </c>
      <c r="S300">
        <f t="shared" ref="S300:S331" si="63">RIGHT(D300,LEN(D300)-4)/10000</f>
        <v>23.296900000000001</v>
      </c>
      <c r="T300">
        <f t="shared" si="62"/>
        <v>6.4173999999999998</v>
      </c>
      <c r="U300">
        <f t="shared" ref="U300:U331" si="64">ABS(T300-S300)</f>
        <v>16.8795</v>
      </c>
      <c r="V300">
        <f>COUNTIFS(xings_lookup!$D$2:$D$19, IF(Q300, "&lt;=","&gt;=") &amp; S300, xings_lookup!$D$2:$D$19, IF(Q300,"&gt;=","&lt;=") &amp; T300)</f>
        <v>3</v>
      </c>
      <c r="W300">
        <f>COUNTA([11]XINGS!$A$2:$A$13)-V300</f>
        <v>9</v>
      </c>
      <c r="X300">
        <f t="shared" si="57"/>
        <v>0.25</v>
      </c>
    </row>
    <row r="301" spans="1:24" x14ac:dyDescent="0.25">
      <c r="A301" t="s">
        <v>674</v>
      </c>
      <c r="B301">
        <v>4016</v>
      </c>
      <c r="C301" t="s">
        <v>467</v>
      </c>
      <c r="D301" t="s">
        <v>675</v>
      </c>
      <c r="E301">
        <v>42533.5859837963</v>
      </c>
      <c r="F301">
        <v>42533.586724537039</v>
      </c>
      <c r="G301">
        <v>1</v>
      </c>
      <c r="H301" t="s">
        <v>676</v>
      </c>
      <c r="I301">
        <v>42533.614479166667</v>
      </c>
      <c r="J301">
        <v>2</v>
      </c>
      <c r="K301" t="str">
        <f t="shared" si="54"/>
        <v>4015/4016</v>
      </c>
      <c r="L301">
        <f t="shared" si="55"/>
        <v>2.7754629627452232E-2</v>
      </c>
      <c r="N301">
        <f t="shared" si="61"/>
        <v>39.966666663531214</v>
      </c>
      <c r="P301" t="s">
        <v>673</v>
      </c>
      <c r="Q301" t="b">
        <f t="shared" si="56"/>
        <v>0</v>
      </c>
      <c r="R301" t="s">
        <v>659</v>
      </c>
      <c r="S301">
        <f t="shared" si="63"/>
        <v>1.9125000000000001</v>
      </c>
      <c r="T301">
        <f t="shared" si="62"/>
        <v>23.334499999999998</v>
      </c>
      <c r="U301">
        <f t="shared" si="64"/>
        <v>21.421999999999997</v>
      </c>
      <c r="V301">
        <f>COUNTIFS(xings_lookup!$D$2:$D$19, IF(Q301, "&lt;=","&gt;=") &amp; S301, xings_lookup!$D$2:$D$19, IF(Q301,"&gt;=","&lt;=") &amp; T301)</f>
        <v>12</v>
      </c>
      <c r="W301">
        <f>COUNTA([11]XINGS!$A$2:$A$13)-V301</f>
        <v>0</v>
      </c>
      <c r="X301">
        <f t="shared" si="57"/>
        <v>1</v>
      </c>
    </row>
    <row r="302" spans="1:24" x14ac:dyDescent="0.25">
      <c r="A302" t="s">
        <v>677</v>
      </c>
      <c r="B302">
        <v>4024</v>
      </c>
      <c r="C302" t="s">
        <v>467</v>
      </c>
      <c r="D302" t="s">
        <v>549</v>
      </c>
      <c r="E302">
        <v>42533.590763888889</v>
      </c>
      <c r="F302">
        <v>42533.594039351854</v>
      </c>
      <c r="G302">
        <v>4</v>
      </c>
      <c r="H302" t="s">
        <v>678</v>
      </c>
      <c r="I302">
        <v>42533.599016203705</v>
      </c>
      <c r="J302">
        <v>0</v>
      </c>
      <c r="K302" t="str">
        <f t="shared" si="54"/>
        <v>4023/4024</v>
      </c>
      <c r="L302">
        <f t="shared" si="55"/>
        <v>4.9768518510973081E-3</v>
      </c>
      <c r="N302">
        <f t="shared" si="61"/>
        <v>7.1666666655801237</v>
      </c>
      <c r="P302" t="s">
        <v>116</v>
      </c>
      <c r="Q302" t="b">
        <f t="shared" si="56"/>
        <v>0</v>
      </c>
      <c r="R302" t="s">
        <v>659</v>
      </c>
      <c r="S302">
        <f t="shared" si="63"/>
        <v>4.53E-2</v>
      </c>
      <c r="T302">
        <f t="shared" si="62"/>
        <v>23.343399999999999</v>
      </c>
      <c r="U302">
        <f t="shared" si="64"/>
        <v>23.298099999999998</v>
      </c>
      <c r="V302">
        <f>COUNTIFS(xings_lookup!$D$2:$D$19, IF(Q302, "&lt;=","&gt;=") &amp; S302, xings_lookup!$D$2:$D$19, IF(Q302,"&gt;=","&lt;=") &amp; T302)</f>
        <v>12</v>
      </c>
      <c r="W302">
        <f>COUNTA([11]XINGS!$A$2:$A$13)-V302</f>
        <v>0</v>
      </c>
      <c r="X302">
        <f t="shared" si="57"/>
        <v>1</v>
      </c>
    </row>
    <row r="303" spans="1:24" x14ac:dyDescent="0.25">
      <c r="A303" t="s">
        <v>679</v>
      </c>
      <c r="B303">
        <v>4029</v>
      </c>
      <c r="C303" t="s">
        <v>467</v>
      </c>
      <c r="D303" t="s">
        <v>552</v>
      </c>
      <c r="E303">
        <v>42533.61241898148</v>
      </c>
      <c r="F303">
        <v>42533.613240740742</v>
      </c>
      <c r="G303">
        <v>1</v>
      </c>
      <c r="H303" t="s">
        <v>562</v>
      </c>
      <c r="I303">
        <v>42533.618425925924</v>
      </c>
      <c r="J303">
        <v>0</v>
      </c>
      <c r="K303" t="str">
        <f t="shared" si="54"/>
        <v>4029/4030</v>
      </c>
      <c r="L303">
        <f t="shared" si="55"/>
        <v>5.1851851821993478E-3</v>
      </c>
      <c r="N303">
        <f>24*60*SUM($L303:$L304)</f>
        <v>42.399999999906868</v>
      </c>
      <c r="P303" t="s">
        <v>673</v>
      </c>
      <c r="Q303" t="b">
        <f t="shared" si="56"/>
        <v>0</v>
      </c>
      <c r="R303" t="s">
        <v>659</v>
      </c>
      <c r="S303">
        <f t="shared" si="63"/>
        <v>4.4600000000000001E-2</v>
      </c>
      <c r="T303">
        <f t="shared" si="62"/>
        <v>1.9133</v>
      </c>
      <c r="U303">
        <f t="shared" si="64"/>
        <v>1.8687</v>
      </c>
      <c r="V303">
        <f>COUNTIFS(xings_lookup!$D$2:$D$19, IF(Q303, "&lt;=","&gt;=") &amp; S303, xings_lookup!$D$2:$D$19, IF(Q303,"&gt;=","&lt;=") &amp; T303)</f>
        <v>0</v>
      </c>
      <c r="W303">
        <f>COUNTA([11]XINGS!$A$2:$A$13)-V303</f>
        <v>12</v>
      </c>
      <c r="X303">
        <f t="shared" si="57"/>
        <v>0</v>
      </c>
    </row>
    <row r="304" spans="1:24" x14ac:dyDescent="0.25">
      <c r="A304" t="s">
        <v>679</v>
      </c>
      <c r="B304">
        <v>4029</v>
      </c>
      <c r="C304" t="s">
        <v>467</v>
      </c>
      <c r="D304" t="s">
        <v>562</v>
      </c>
      <c r="E304">
        <v>42533.618622685186</v>
      </c>
      <c r="F304">
        <v>42533.619490740741</v>
      </c>
      <c r="G304">
        <v>1</v>
      </c>
      <c r="H304" t="s">
        <v>649</v>
      </c>
      <c r="I304">
        <v>42533.643750000003</v>
      </c>
      <c r="J304">
        <v>0</v>
      </c>
      <c r="K304" t="str">
        <f t="shared" si="54"/>
        <v>4029/4030</v>
      </c>
      <c r="L304">
        <f t="shared" si="55"/>
        <v>2.4259259262180422E-2</v>
      </c>
      <c r="Q304" t="b">
        <f t="shared" si="56"/>
        <v>0</v>
      </c>
      <c r="R304" t="s">
        <v>659</v>
      </c>
      <c r="S304">
        <f t="shared" si="63"/>
        <v>1.9133</v>
      </c>
      <c r="T304">
        <f t="shared" si="62"/>
        <v>23.330100000000002</v>
      </c>
      <c r="U304">
        <f t="shared" si="64"/>
        <v>21.416800000000002</v>
      </c>
      <c r="V304">
        <f>COUNTIFS(xings_lookup!$D$2:$D$19, IF(Q304, "&lt;=","&gt;=") &amp; S304, xings_lookup!$D$2:$D$19, IF(Q304,"&gt;=","&lt;=") &amp; T304)</f>
        <v>12</v>
      </c>
      <c r="W304">
        <f>COUNTA([11]XINGS!$A$2:$A$13)-V304</f>
        <v>0</v>
      </c>
      <c r="X304">
        <f t="shared" si="57"/>
        <v>1</v>
      </c>
    </row>
    <row r="305" spans="1:24" x14ac:dyDescent="0.25">
      <c r="A305" t="s">
        <v>680</v>
      </c>
      <c r="B305">
        <v>4018</v>
      </c>
      <c r="F305">
        <v>42533.631967592592</v>
      </c>
      <c r="I305">
        <v>42533.635381944441</v>
      </c>
      <c r="K305" t="str">
        <f t="shared" si="54"/>
        <v>4017/4018</v>
      </c>
      <c r="L305">
        <f t="shared" si="55"/>
        <v>3.4143518496421166E-3</v>
      </c>
      <c r="N305">
        <v>1</v>
      </c>
      <c r="P305" t="s">
        <v>673</v>
      </c>
      <c r="Q305" t="b">
        <f t="shared" si="56"/>
        <v>0</v>
      </c>
      <c r="R305" t="s">
        <v>659</v>
      </c>
      <c r="S305" t="e">
        <f t="shared" si="63"/>
        <v>#VALUE!</v>
      </c>
      <c r="T305" t="e">
        <f t="shared" si="62"/>
        <v>#VALUE!</v>
      </c>
      <c r="U305" t="e">
        <f t="shared" si="64"/>
        <v>#VALUE!</v>
      </c>
      <c r="V305">
        <f>COUNTIFS(xings_lookup!$D$2:$D$19, IF(Q305, "&lt;=","&gt;=") &amp; S305, xings_lookup!$D$2:$D$19, IF(Q305,"&gt;=","&lt;=") &amp; T305)</f>
        <v>0</v>
      </c>
      <c r="W305">
        <f>COUNTA([11]XINGS!$A$2:$A$13)-V305</f>
        <v>12</v>
      </c>
      <c r="X305">
        <f t="shared" si="57"/>
        <v>0</v>
      </c>
    </row>
    <row r="306" spans="1:24" x14ac:dyDescent="0.25">
      <c r="A306" t="s">
        <v>1066</v>
      </c>
      <c r="B306">
        <v>4030</v>
      </c>
      <c r="C306" t="s">
        <v>467</v>
      </c>
      <c r="D306" t="s">
        <v>989</v>
      </c>
      <c r="E306">
        <v>42533.721331018518</v>
      </c>
      <c r="F306">
        <v>42533.722349537034</v>
      </c>
      <c r="G306">
        <v>1</v>
      </c>
      <c r="H306" t="s">
        <v>1067</v>
      </c>
      <c r="I306">
        <v>42533.737060185187</v>
      </c>
      <c r="J306">
        <v>0</v>
      </c>
      <c r="K306" t="str">
        <f t="shared" si="54"/>
        <v>4029/4030</v>
      </c>
      <c r="L306">
        <f t="shared" si="55"/>
        <v>1.471064815268619E-2</v>
      </c>
      <c r="N306">
        <f>24*60*SUM($L306:$L307)</f>
        <v>23.566666675033048</v>
      </c>
      <c r="P306" t="s">
        <v>1068</v>
      </c>
      <c r="Q306" t="b">
        <f t="shared" si="56"/>
        <v>1</v>
      </c>
      <c r="R306" t="s">
        <v>659</v>
      </c>
      <c r="S306">
        <f t="shared" si="63"/>
        <v>23.299399999999999</v>
      </c>
      <c r="T306">
        <f t="shared" si="62"/>
        <v>12.786</v>
      </c>
      <c r="U306">
        <f t="shared" si="64"/>
        <v>10.513399999999999</v>
      </c>
      <c r="V306">
        <f>COUNTIFS(xings_lookup!$D$2:$D$19, IF(Q306, "&lt;=","&gt;=") &amp; S306, xings_lookup!$D$2:$D$19, IF(Q306,"&gt;=","&lt;=") &amp; T306)</f>
        <v>0</v>
      </c>
      <c r="W306">
        <f>COUNTA([11]XINGS!$A$2:$A$13)-V306</f>
        <v>12</v>
      </c>
      <c r="X306">
        <f t="shared" si="57"/>
        <v>0</v>
      </c>
    </row>
    <row r="307" spans="1:24" x14ac:dyDescent="0.25">
      <c r="A307" t="s">
        <v>1070</v>
      </c>
      <c r="B307">
        <v>4019</v>
      </c>
      <c r="F307">
        <v>42533.736956018518</v>
      </c>
      <c r="I307">
        <v>42533.738611111112</v>
      </c>
      <c r="K307" t="str">
        <f t="shared" si="54"/>
        <v>4019/4020</v>
      </c>
      <c r="L307">
        <f t="shared" si="55"/>
        <v>1.6550925938645378E-3</v>
      </c>
      <c r="N307">
        <f>24*60*SUM($L307:$L307)</f>
        <v>2.3833333351649344</v>
      </c>
      <c r="P307" t="s">
        <v>116</v>
      </c>
      <c r="Q307" t="b">
        <f t="shared" si="56"/>
        <v>1</v>
      </c>
      <c r="R307" t="s">
        <v>659</v>
      </c>
      <c r="S307" t="e">
        <f t="shared" si="63"/>
        <v>#VALUE!</v>
      </c>
      <c r="T307" t="e">
        <f t="shared" si="62"/>
        <v>#VALUE!</v>
      </c>
      <c r="U307" t="e">
        <f t="shared" si="64"/>
        <v>#VALUE!</v>
      </c>
      <c r="V307">
        <f>COUNTIFS(xings_lookup!$D$2:$D$19, IF(Q307, "&lt;=","&gt;=") &amp; S307, xings_lookup!$D$2:$D$19, IF(Q307,"&gt;=","&lt;=") &amp; T307)</f>
        <v>0</v>
      </c>
      <c r="W307">
        <f>COUNTA([11]XINGS!$A$2:$A$13)-V307</f>
        <v>12</v>
      </c>
      <c r="X307">
        <f t="shared" si="57"/>
        <v>0</v>
      </c>
    </row>
    <row r="308" spans="1:24" x14ac:dyDescent="0.25">
      <c r="A308" t="s">
        <v>1066</v>
      </c>
      <c r="B308">
        <v>4030</v>
      </c>
      <c r="C308" t="s">
        <v>467</v>
      </c>
      <c r="D308" t="s">
        <v>1069</v>
      </c>
      <c r="E308">
        <v>42533.737187500003</v>
      </c>
      <c r="F308">
        <v>42533.738217592596</v>
      </c>
      <c r="G308">
        <v>1</v>
      </c>
      <c r="H308" t="s">
        <v>1015</v>
      </c>
      <c r="I308">
        <v>42533.754942129628</v>
      </c>
      <c r="J308">
        <v>1</v>
      </c>
      <c r="K308" t="str">
        <f t="shared" si="54"/>
        <v>4029/4030</v>
      </c>
      <c r="L308">
        <f t="shared" si="55"/>
        <v>1.6724537032132503E-2</v>
      </c>
      <c r="Q308" t="b">
        <f t="shared" si="56"/>
        <v>1</v>
      </c>
      <c r="R308" t="s">
        <v>659</v>
      </c>
      <c r="S308">
        <f t="shared" si="63"/>
        <v>12.786300000000001</v>
      </c>
      <c r="T308">
        <f t="shared" si="62"/>
        <v>1.4999999999999999E-2</v>
      </c>
      <c r="U308">
        <f t="shared" si="64"/>
        <v>12.7713</v>
      </c>
      <c r="V308">
        <f>COUNTIFS(xings_lookup!$D$2:$D$19, IF(Q308, "&lt;=","&gt;=") &amp; S308, xings_lookup!$D$2:$D$19, IF(Q308,"&gt;=","&lt;=") &amp; T308)</f>
        <v>12</v>
      </c>
      <c r="W308">
        <f>COUNTA([11]XINGS!$A$2:$A$13)-V308</f>
        <v>0</v>
      </c>
      <c r="X308">
        <f t="shared" si="57"/>
        <v>1</v>
      </c>
    </row>
    <row r="309" spans="1:24" x14ac:dyDescent="0.25">
      <c r="A309" t="s">
        <v>681</v>
      </c>
      <c r="B309">
        <v>4016</v>
      </c>
      <c r="C309" t="s">
        <v>467</v>
      </c>
      <c r="D309" t="s">
        <v>682</v>
      </c>
      <c r="E309">
        <v>42533.749201388891</v>
      </c>
      <c r="F309">
        <v>42533.750254629631</v>
      </c>
      <c r="G309">
        <v>1</v>
      </c>
      <c r="H309" t="s">
        <v>683</v>
      </c>
      <c r="I309">
        <v>42533.782476851855</v>
      </c>
      <c r="J309">
        <v>0</v>
      </c>
      <c r="K309" t="str">
        <f t="shared" si="54"/>
        <v>4015/4016</v>
      </c>
      <c r="L309">
        <f t="shared" si="55"/>
        <v>3.2222222223936114E-2</v>
      </c>
      <c r="N309">
        <f>24*60*SUM($L309:$L309)</f>
        <v>46.400000002468005</v>
      </c>
      <c r="P309" t="s">
        <v>673</v>
      </c>
      <c r="Q309" t="b">
        <f t="shared" si="56"/>
        <v>0</v>
      </c>
      <c r="R309" t="s">
        <v>659</v>
      </c>
      <c r="S309">
        <f t="shared" si="63"/>
        <v>1.9148000000000001</v>
      </c>
      <c r="T309">
        <f t="shared" si="62"/>
        <v>23.331900000000001</v>
      </c>
      <c r="U309">
        <f t="shared" si="64"/>
        <v>21.417100000000001</v>
      </c>
      <c r="V309">
        <f>COUNTIFS(xings_lookup!$D$2:$D$19, IF(Q309, "&lt;=","&gt;=") &amp; S309, xings_lookup!$D$2:$D$19, IF(Q309,"&gt;=","&lt;=") &amp; T309)</f>
        <v>12</v>
      </c>
      <c r="W309">
        <f>COUNTA([11]XINGS!$A$2:$A$13)-V309</f>
        <v>0</v>
      </c>
      <c r="X309">
        <f t="shared" si="57"/>
        <v>1</v>
      </c>
    </row>
    <row r="310" spans="1:24" x14ac:dyDescent="0.25">
      <c r="A310" t="s">
        <v>1071</v>
      </c>
      <c r="B310">
        <v>4012</v>
      </c>
      <c r="F310">
        <v>42533.824537037035</v>
      </c>
      <c r="I310">
        <v>42533.826203703706</v>
      </c>
      <c r="K310" t="str">
        <f t="shared" si="54"/>
        <v>4011/4012</v>
      </c>
      <c r="L310">
        <f t="shared" si="55"/>
        <v>1.6666666706441902E-3</v>
      </c>
      <c r="N310">
        <f>24*60*SUM($L310:$L310)</f>
        <v>2.4000000057276338</v>
      </c>
      <c r="P310" t="s">
        <v>116</v>
      </c>
      <c r="Q310" t="b">
        <f t="shared" si="56"/>
        <v>1</v>
      </c>
      <c r="R310" t="s">
        <v>659</v>
      </c>
      <c r="S310" t="e">
        <f t="shared" si="63"/>
        <v>#VALUE!</v>
      </c>
      <c r="T310" t="e">
        <f t="shared" si="62"/>
        <v>#VALUE!</v>
      </c>
      <c r="U310" t="e">
        <f t="shared" si="64"/>
        <v>#VALUE!</v>
      </c>
      <c r="V310">
        <f>COUNTIFS(xings_lookup!$D$2:$D$19, IF(Q310, "&lt;=","&gt;=") &amp; S310, xings_lookup!$D$2:$D$19, IF(Q310,"&gt;=","&lt;=") &amp; T310)</f>
        <v>0</v>
      </c>
      <c r="W310">
        <f>COUNTA([11]XINGS!$A$2:$A$13)-V310</f>
        <v>12</v>
      </c>
      <c r="X310">
        <f t="shared" si="57"/>
        <v>0</v>
      </c>
    </row>
    <row r="311" spans="1:24" x14ac:dyDescent="0.25">
      <c r="A311" t="s">
        <v>684</v>
      </c>
      <c r="B311">
        <v>4016</v>
      </c>
      <c r="C311" t="s">
        <v>467</v>
      </c>
      <c r="D311" t="s">
        <v>494</v>
      </c>
      <c r="E311">
        <v>42533.88417824074</v>
      </c>
      <c r="F311">
        <v>42533.885324074072</v>
      </c>
      <c r="G311">
        <v>1</v>
      </c>
      <c r="H311" t="s">
        <v>550</v>
      </c>
      <c r="I311">
        <v>42533.897152777776</v>
      </c>
      <c r="J311">
        <v>0</v>
      </c>
      <c r="K311" t="str">
        <f t="shared" si="54"/>
        <v>4015/4016</v>
      </c>
      <c r="L311">
        <f t="shared" si="55"/>
        <v>1.1828703703940846E-2</v>
      </c>
      <c r="N311">
        <f>24*60*SUM($L311:$L312)</f>
        <v>50.516666667535901</v>
      </c>
      <c r="P311" t="s">
        <v>645</v>
      </c>
      <c r="Q311" t="b">
        <f t="shared" si="56"/>
        <v>0</v>
      </c>
      <c r="R311" t="s">
        <v>659</v>
      </c>
      <c r="S311">
        <f t="shared" si="63"/>
        <v>4.6600000000000003E-2</v>
      </c>
      <c r="T311">
        <f t="shared" si="62"/>
        <v>0.12529999999999999</v>
      </c>
      <c r="U311">
        <f t="shared" si="64"/>
        <v>7.8699999999999992E-2</v>
      </c>
      <c r="V311">
        <f>COUNTIFS(xings_lookup!$D$2:$D$19, IF(Q311, "&lt;=","&gt;=") &amp; S311, xings_lookup!$D$2:$D$19, IF(Q311,"&gt;=","&lt;=") &amp; T311)</f>
        <v>0</v>
      </c>
      <c r="W311">
        <f>COUNTA([11]XINGS!$A$2:$A$13)-V311</f>
        <v>12</v>
      </c>
      <c r="X311">
        <f t="shared" si="57"/>
        <v>0</v>
      </c>
    </row>
    <row r="312" spans="1:24" x14ac:dyDescent="0.25">
      <c r="A312" t="s">
        <v>684</v>
      </c>
      <c r="B312">
        <v>4016</v>
      </c>
      <c r="C312" t="s">
        <v>467</v>
      </c>
      <c r="D312" t="s">
        <v>685</v>
      </c>
      <c r="E312">
        <v>42533.903796296298</v>
      </c>
      <c r="F312">
        <v>42533.90488425926</v>
      </c>
      <c r="G312">
        <v>1</v>
      </c>
      <c r="H312" t="s">
        <v>536</v>
      </c>
      <c r="I312">
        <v>42533.928136574075</v>
      </c>
      <c r="J312">
        <v>0</v>
      </c>
      <c r="K312" t="str">
        <f t="shared" si="54"/>
        <v>4015/4016</v>
      </c>
      <c r="L312">
        <f t="shared" si="55"/>
        <v>2.3252314815181307E-2</v>
      </c>
      <c r="Q312" t="b">
        <f t="shared" si="56"/>
        <v>0</v>
      </c>
      <c r="R312" t="s">
        <v>659</v>
      </c>
      <c r="S312">
        <f t="shared" si="63"/>
        <v>3.7778999999999998</v>
      </c>
      <c r="T312">
        <f t="shared" si="62"/>
        <v>23.331399999999999</v>
      </c>
      <c r="U312">
        <f t="shared" si="64"/>
        <v>19.5535</v>
      </c>
      <c r="V312">
        <f>COUNTIFS(xings_lookup!$D$2:$D$19, IF(Q312, "&lt;=","&gt;=") &amp; S312, xings_lookup!$D$2:$D$19, IF(Q312,"&gt;=","&lt;=") &amp; T312)</f>
        <v>9</v>
      </c>
      <c r="W312">
        <f>COUNTA([11]XINGS!$A$2:$A$13)-V312</f>
        <v>3</v>
      </c>
      <c r="X312">
        <f t="shared" si="57"/>
        <v>0.75</v>
      </c>
    </row>
    <row r="313" spans="1:24" x14ac:dyDescent="0.25">
      <c r="A313" t="s">
        <v>686</v>
      </c>
      <c r="B313">
        <v>4016</v>
      </c>
      <c r="C313" t="s">
        <v>467</v>
      </c>
      <c r="D313" t="s">
        <v>687</v>
      </c>
      <c r="E313">
        <v>42533.967523148145</v>
      </c>
      <c r="F313">
        <v>42533.969166666669</v>
      </c>
      <c r="G313">
        <v>2</v>
      </c>
      <c r="H313" t="s">
        <v>688</v>
      </c>
      <c r="I313">
        <v>42533.970393518517</v>
      </c>
      <c r="J313">
        <v>0</v>
      </c>
      <c r="K313" t="str">
        <f t="shared" si="54"/>
        <v>4015/4016</v>
      </c>
      <c r="L313">
        <f t="shared" si="55"/>
        <v>1.2268518476048484E-3</v>
      </c>
      <c r="N313">
        <f>24*60*SUM($L313:$L313)</f>
        <v>1.7666666605509818</v>
      </c>
      <c r="P313" t="s">
        <v>116</v>
      </c>
      <c r="Q313" t="b">
        <f t="shared" si="56"/>
        <v>0</v>
      </c>
      <c r="R313" t="s">
        <v>659</v>
      </c>
      <c r="S313">
        <f t="shared" si="63"/>
        <v>4.9500000000000002E-2</v>
      </c>
      <c r="T313">
        <f t="shared" si="62"/>
        <v>5.1499999999999997E-2</v>
      </c>
      <c r="U313">
        <f t="shared" si="64"/>
        <v>1.9999999999999948E-3</v>
      </c>
      <c r="V313">
        <f>COUNTIFS(xings_lookup!$D$2:$D$19, IF(Q313, "&lt;=","&gt;=") &amp; S313, xings_lookup!$D$2:$D$19, IF(Q313,"&gt;=","&lt;=") &amp; T313)</f>
        <v>0</v>
      </c>
      <c r="W313">
        <f>COUNTA([11]XINGS!$A$2:$A$13)-V313</f>
        <v>12</v>
      </c>
      <c r="X313">
        <f t="shared" si="57"/>
        <v>0</v>
      </c>
    </row>
    <row r="314" spans="1:24" x14ac:dyDescent="0.25">
      <c r="A314" t="s">
        <v>1072</v>
      </c>
      <c r="B314">
        <v>4017</v>
      </c>
      <c r="C314" t="s">
        <v>467</v>
      </c>
      <c r="D314" t="s">
        <v>967</v>
      </c>
      <c r="E314">
        <v>42533.974236111113</v>
      </c>
      <c r="F314">
        <v>42533.975358796299</v>
      </c>
      <c r="G314">
        <v>1</v>
      </c>
      <c r="H314" t="s">
        <v>946</v>
      </c>
      <c r="I314">
        <v>42533.976446759261</v>
      </c>
      <c r="J314">
        <v>0</v>
      </c>
      <c r="K314" t="str">
        <f t="shared" si="54"/>
        <v>4017/4018</v>
      </c>
      <c r="L314">
        <f t="shared" si="55"/>
        <v>1.0879629626288079E-3</v>
      </c>
      <c r="N314">
        <f>24*60*SUM($L314:$L314)</f>
        <v>1.5666666661854833</v>
      </c>
      <c r="P314" t="s">
        <v>116</v>
      </c>
      <c r="Q314" t="b">
        <f t="shared" si="56"/>
        <v>1</v>
      </c>
      <c r="R314" t="s">
        <v>659</v>
      </c>
      <c r="S314">
        <f t="shared" si="63"/>
        <v>23.3</v>
      </c>
      <c r="T314">
        <f t="shared" si="62"/>
        <v>1.6299999999999999E-2</v>
      </c>
      <c r="U314">
        <f t="shared" si="64"/>
        <v>23.2837</v>
      </c>
      <c r="V314">
        <f>COUNTIFS(xings_lookup!$D$2:$D$19, IF(Q314, "&lt;=","&gt;=") &amp; S314, xings_lookup!$D$2:$D$19, IF(Q314,"&gt;=","&lt;=") &amp; T314)</f>
        <v>12</v>
      </c>
      <c r="W314">
        <f>COUNTA([11]XINGS!$A$2:$A$13)-V314</f>
        <v>0</v>
      </c>
      <c r="X314">
        <f t="shared" si="57"/>
        <v>1</v>
      </c>
    </row>
    <row r="315" spans="1:24" x14ac:dyDescent="0.25">
      <c r="A315" t="s">
        <v>689</v>
      </c>
      <c r="B315">
        <v>4029</v>
      </c>
      <c r="F315">
        <v>42533.994074074071</v>
      </c>
      <c r="I315">
        <v>42533.995740740742</v>
      </c>
      <c r="K315" t="str">
        <f t="shared" si="54"/>
        <v>4029/4030</v>
      </c>
      <c r="L315">
        <f t="shared" si="55"/>
        <v>1.6666666706441902E-3</v>
      </c>
      <c r="N315">
        <f>24*60*SUM($L315:$L315)</f>
        <v>2.4000000057276338</v>
      </c>
      <c r="P315" t="s">
        <v>116</v>
      </c>
      <c r="Q315" t="b">
        <f t="shared" si="56"/>
        <v>0</v>
      </c>
      <c r="R315" t="s">
        <v>659</v>
      </c>
      <c r="S315" t="e">
        <f t="shared" si="63"/>
        <v>#VALUE!</v>
      </c>
      <c r="T315" t="e">
        <f t="shared" si="62"/>
        <v>#VALUE!</v>
      </c>
      <c r="U315" t="e">
        <f t="shared" si="64"/>
        <v>#VALUE!</v>
      </c>
      <c r="V315">
        <f>COUNTIFS(xings_lookup!$D$2:$D$19, IF(Q315, "&lt;=","&gt;=") &amp; S315, xings_lookup!$D$2:$D$19, IF(Q315,"&gt;=","&lt;=") &amp; T315)</f>
        <v>0</v>
      </c>
      <c r="W315">
        <f>COUNTA([11]XINGS!$A$2:$A$13)-V315</f>
        <v>12</v>
      </c>
      <c r="X315">
        <f t="shared" si="57"/>
        <v>0</v>
      </c>
    </row>
    <row r="316" spans="1:24" x14ac:dyDescent="0.25">
      <c r="A316" t="s">
        <v>693</v>
      </c>
      <c r="B316">
        <v>4011</v>
      </c>
      <c r="C316" t="s">
        <v>467</v>
      </c>
      <c r="D316" t="s">
        <v>669</v>
      </c>
      <c r="E316">
        <v>42534.190023148149</v>
      </c>
      <c r="F316">
        <v>42534.191076388888</v>
      </c>
      <c r="G316">
        <v>1</v>
      </c>
      <c r="H316" t="s">
        <v>694</v>
      </c>
      <c r="I316">
        <v>42534.206967592596</v>
      </c>
      <c r="J316">
        <v>0</v>
      </c>
      <c r="K316" t="str">
        <f t="shared" si="54"/>
        <v>4011/4012</v>
      </c>
      <c r="L316">
        <f t="shared" si="55"/>
        <v>1.5891203707724344E-2</v>
      </c>
      <c r="N316">
        <f>24*60*SUM($L316:$L317)</f>
        <v>50.283333342522383</v>
      </c>
      <c r="P316" t="s">
        <v>695</v>
      </c>
      <c r="Q316" t="b">
        <f t="shared" si="56"/>
        <v>0</v>
      </c>
      <c r="R316" t="s">
        <v>696</v>
      </c>
      <c r="S316">
        <f t="shared" si="63"/>
        <v>4.6199999999999998E-2</v>
      </c>
      <c r="T316">
        <f t="shared" si="62"/>
        <v>6.1761999999999997</v>
      </c>
      <c r="U316">
        <f t="shared" si="64"/>
        <v>6.13</v>
      </c>
      <c r="V316">
        <f>COUNTIFS(xings_lookup!$D$2:$D$19, IF(Q316, "&lt;=","&gt;=") &amp; S316, xings_lookup!$D$2:$D$19, IF(Q316,"&gt;=","&lt;=") &amp; T316)</f>
        <v>8</v>
      </c>
      <c r="W316">
        <f>COUNTA([11]XINGS!$A$2:$A$13)-V316</f>
        <v>4</v>
      </c>
      <c r="X316">
        <f t="shared" si="57"/>
        <v>0.66666666666666663</v>
      </c>
    </row>
    <row r="317" spans="1:24" x14ac:dyDescent="0.25">
      <c r="A317" t="s">
        <v>693</v>
      </c>
      <c r="B317">
        <v>4011</v>
      </c>
      <c r="C317" t="s">
        <v>467</v>
      </c>
      <c r="D317" t="s">
        <v>697</v>
      </c>
      <c r="E317">
        <v>42534.209618055553</v>
      </c>
      <c r="F317">
        <v>42534.210682870369</v>
      </c>
      <c r="G317">
        <v>1</v>
      </c>
      <c r="H317" t="s">
        <v>698</v>
      </c>
      <c r="I317">
        <v>42534.229710648149</v>
      </c>
      <c r="J317">
        <v>1</v>
      </c>
      <c r="K317" t="str">
        <f t="shared" si="54"/>
        <v>4011/4012</v>
      </c>
      <c r="L317">
        <f t="shared" si="55"/>
        <v>1.9027777780138422E-2</v>
      </c>
      <c r="Q317" t="b">
        <f t="shared" si="56"/>
        <v>0</v>
      </c>
      <c r="R317" t="s">
        <v>696</v>
      </c>
      <c r="S317">
        <f t="shared" si="63"/>
        <v>6.4711999999999996</v>
      </c>
      <c r="T317">
        <f t="shared" si="62"/>
        <v>23.333100000000002</v>
      </c>
      <c r="U317">
        <f t="shared" si="64"/>
        <v>16.861900000000002</v>
      </c>
      <c r="V317">
        <f>COUNTIFS(xings_lookup!$D$2:$D$19, IF(Q317, "&lt;=","&gt;=") &amp; S317, xings_lookup!$D$2:$D$19, IF(Q317,"&gt;=","&lt;=") &amp; T317)</f>
        <v>3</v>
      </c>
      <c r="W317">
        <f>COUNTA([11]XINGS!$A$2:$A$13)-V317</f>
        <v>9</v>
      </c>
      <c r="X317">
        <f t="shared" si="57"/>
        <v>0.25</v>
      </c>
    </row>
    <row r="318" spans="1:24" x14ac:dyDescent="0.25">
      <c r="A318" t="s">
        <v>1073</v>
      </c>
      <c r="B318">
        <v>4043</v>
      </c>
      <c r="C318" t="s">
        <v>467</v>
      </c>
      <c r="D318" t="s">
        <v>990</v>
      </c>
      <c r="E318">
        <v>42534.266423611109</v>
      </c>
      <c r="F318">
        <v>42534.26734953704</v>
      </c>
      <c r="G318">
        <v>1</v>
      </c>
      <c r="H318" t="s">
        <v>1074</v>
      </c>
      <c r="I318">
        <v>42534.282916666663</v>
      </c>
      <c r="J318">
        <v>1</v>
      </c>
      <c r="K318" t="str">
        <f t="shared" si="54"/>
        <v>4043/4044</v>
      </c>
      <c r="L318">
        <f t="shared" si="55"/>
        <v>1.5567129623377696E-2</v>
      </c>
      <c r="N318">
        <f>24*60*SUM($L318:$L319)</f>
        <v>42.349999988218769</v>
      </c>
      <c r="P318" t="s">
        <v>645</v>
      </c>
      <c r="Q318" t="b">
        <f t="shared" si="56"/>
        <v>1</v>
      </c>
      <c r="R318" t="s">
        <v>696</v>
      </c>
      <c r="S318">
        <f t="shared" si="63"/>
        <v>23.2973</v>
      </c>
      <c r="T318">
        <f t="shared" si="62"/>
        <v>9.2638999999999996</v>
      </c>
      <c r="U318">
        <f t="shared" si="64"/>
        <v>14.0334</v>
      </c>
      <c r="V318">
        <f>COUNTIFS(xings_lookup!$D$2:$D$19, IF(Q318, "&lt;=","&gt;=") &amp; S318, xings_lookup!$D$2:$D$19, IF(Q318,"&gt;=","&lt;=") &amp; T318)</f>
        <v>2</v>
      </c>
      <c r="W318">
        <f>COUNTA([11]XINGS!$A$2:$A$13)-V318</f>
        <v>10</v>
      </c>
      <c r="X318">
        <f t="shared" si="57"/>
        <v>0.16666666666666666</v>
      </c>
    </row>
    <row r="319" spans="1:24" x14ac:dyDescent="0.25">
      <c r="A319" t="s">
        <v>1073</v>
      </c>
      <c r="B319">
        <v>4043</v>
      </c>
      <c r="C319" t="s">
        <v>467</v>
      </c>
      <c r="D319" t="s">
        <v>1075</v>
      </c>
      <c r="E319">
        <v>42534.286215277774</v>
      </c>
      <c r="F319">
        <v>42534.286944444444</v>
      </c>
      <c r="G319">
        <v>1</v>
      </c>
      <c r="H319" t="s">
        <v>1030</v>
      </c>
      <c r="I319">
        <v>42534.300787037035</v>
      </c>
      <c r="J319">
        <v>1</v>
      </c>
      <c r="K319" t="str">
        <f t="shared" si="54"/>
        <v>4043/4044</v>
      </c>
      <c r="L319">
        <f t="shared" si="55"/>
        <v>1.3842592590663116E-2</v>
      </c>
      <c r="Q319" t="b">
        <f t="shared" si="56"/>
        <v>1</v>
      </c>
      <c r="R319" t="s">
        <v>696</v>
      </c>
      <c r="S319">
        <f t="shared" si="63"/>
        <v>6.4158999999999997</v>
      </c>
      <c r="T319">
        <f t="shared" si="62"/>
        <v>1.52E-2</v>
      </c>
      <c r="U319">
        <f t="shared" si="64"/>
        <v>6.4006999999999996</v>
      </c>
      <c r="V319">
        <f>COUNTIFS(xings_lookup!$D$2:$D$19, IF(Q319, "&lt;=","&gt;=") &amp; S319, xings_lookup!$D$2:$D$19, IF(Q319,"&gt;=","&lt;=") &amp; T319)</f>
        <v>9</v>
      </c>
      <c r="W319">
        <f>COUNTA([11]XINGS!$A$2:$A$13)-V319</f>
        <v>3</v>
      </c>
      <c r="X319">
        <f t="shared" si="57"/>
        <v>0.75</v>
      </c>
    </row>
    <row r="320" spans="1:24" x14ac:dyDescent="0.25">
      <c r="A320" t="s">
        <v>1076</v>
      </c>
      <c r="B320">
        <v>4043</v>
      </c>
      <c r="C320" t="s">
        <v>467</v>
      </c>
      <c r="D320" t="s">
        <v>1031</v>
      </c>
      <c r="E320">
        <v>42534.338460648149</v>
      </c>
      <c r="F320">
        <v>42534.33965277778</v>
      </c>
      <c r="G320">
        <v>1</v>
      </c>
      <c r="H320" t="s">
        <v>1077</v>
      </c>
      <c r="I320">
        <v>42534.365567129629</v>
      </c>
      <c r="J320">
        <v>0</v>
      </c>
      <c r="K320" t="str">
        <f t="shared" si="54"/>
        <v>4043/4044</v>
      </c>
      <c r="L320">
        <f t="shared" si="55"/>
        <v>2.5914351848769002E-2</v>
      </c>
      <c r="N320">
        <f>24*60*SUM($L320:$L320)</f>
        <v>37.316666662227362</v>
      </c>
      <c r="P320" t="s">
        <v>701</v>
      </c>
      <c r="Q320" t="b">
        <f t="shared" si="56"/>
        <v>1</v>
      </c>
      <c r="R320" t="s">
        <v>696</v>
      </c>
      <c r="S320">
        <f t="shared" si="63"/>
        <v>23.298100000000002</v>
      </c>
      <c r="T320">
        <f t="shared" si="62"/>
        <v>2.2444999999999999</v>
      </c>
      <c r="U320">
        <f t="shared" si="64"/>
        <v>21.053600000000003</v>
      </c>
      <c r="V320">
        <f>COUNTIFS(xings_lookup!$D$2:$D$19, IF(Q320, "&lt;=","&gt;=") &amp; S320, xings_lookup!$D$2:$D$19, IF(Q320,"&gt;=","&lt;=") &amp; T320)</f>
        <v>12</v>
      </c>
      <c r="W320">
        <f>COUNTA([11]XINGS!$A$2:$A$13)-V320</f>
        <v>0</v>
      </c>
      <c r="X320">
        <f t="shared" si="57"/>
        <v>1</v>
      </c>
    </row>
    <row r="321" spans="1:24" x14ac:dyDescent="0.25">
      <c r="A321" t="s">
        <v>1078</v>
      </c>
      <c r="B321">
        <v>4026</v>
      </c>
      <c r="C321" t="s">
        <v>467</v>
      </c>
      <c r="D321" t="s">
        <v>1079</v>
      </c>
      <c r="E321">
        <v>42534.344236111108</v>
      </c>
      <c r="F321">
        <v>42534.345138888886</v>
      </c>
      <c r="G321">
        <v>1</v>
      </c>
      <c r="H321" t="s">
        <v>1080</v>
      </c>
      <c r="I321">
        <v>42534.376157407409</v>
      </c>
      <c r="J321">
        <v>0</v>
      </c>
      <c r="K321" t="str">
        <f t="shared" si="54"/>
        <v>4025/4026</v>
      </c>
      <c r="L321">
        <f t="shared" si="55"/>
        <v>3.1018518522614613E-2</v>
      </c>
      <c r="N321">
        <f>24*60*SUM($L321:$L321)</f>
        <v>44.666666672565043</v>
      </c>
      <c r="P321" t="s">
        <v>701</v>
      </c>
      <c r="Q321" t="b">
        <f t="shared" si="56"/>
        <v>1</v>
      </c>
      <c r="R321" t="s">
        <v>696</v>
      </c>
      <c r="S321">
        <f t="shared" si="63"/>
        <v>23.295300000000001</v>
      </c>
      <c r="T321">
        <f t="shared" si="62"/>
        <v>2.3881999999999999</v>
      </c>
      <c r="U321">
        <f t="shared" si="64"/>
        <v>20.9071</v>
      </c>
      <c r="V321">
        <f>COUNTIFS(xings_lookup!$D$2:$D$19, IF(Q321, "&lt;=","&gt;=") &amp; S321, xings_lookup!$D$2:$D$19, IF(Q321,"&gt;=","&lt;=") &amp; T321)</f>
        <v>12</v>
      </c>
      <c r="W321">
        <f>COUNTA([11]XINGS!$A$2:$A$13)-V321</f>
        <v>0</v>
      </c>
      <c r="X321">
        <f t="shared" si="57"/>
        <v>1</v>
      </c>
    </row>
    <row r="322" spans="1:24" x14ac:dyDescent="0.25">
      <c r="A322" t="s">
        <v>1081</v>
      </c>
      <c r="B322">
        <v>4010</v>
      </c>
      <c r="C322" t="s">
        <v>467</v>
      </c>
      <c r="D322" t="s">
        <v>1031</v>
      </c>
      <c r="E322">
        <v>42534.359560185185</v>
      </c>
      <c r="F322">
        <v>42534.360833333332</v>
      </c>
      <c r="G322">
        <v>1</v>
      </c>
      <c r="H322" t="s">
        <v>1082</v>
      </c>
      <c r="I322">
        <v>42534.384618055556</v>
      </c>
      <c r="J322">
        <v>0</v>
      </c>
      <c r="K322" t="str">
        <f t="shared" ref="K322:K385" si="65">IF(ISEVEN(B322),(B322-1)&amp;"/"&amp;B322,B322&amp;"/"&amp;(B322+1))</f>
        <v>4009/4010</v>
      </c>
      <c r="L322">
        <f t="shared" ref="L322:L385" si="66">I322-F322</f>
        <v>2.3784722223354038E-2</v>
      </c>
      <c r="N322">
        <f>24*60*SUM($L322:$L322)</f>
        <v>34.250000001629815</v>
      </c>
      <c r="P322" t="s">
        <v>701</v>
      </c>
      <c r="Q322" t="b">
        <f t="shared" ref="Q322:Q385" si="67">ISEVEN(LEFT(A322,3))</f>
        <v>1</v>
      </c>
      <c r="R322" t="s">
        <v>696</v>
      </c>
      <c r="S322">
        <f t="shared" si="63"/>
        <v>23.298100000000002</v>
      </c>
      <c r="T322">
        <f t="shared" si="62"/>
        <v>2.665</v>
      </c>
      <c r="U322">
        <f t="shared" si="64"/>
        <v>20.633100000000002</v>
      </c>
      <c r="V322">
        <f>COUNTIFS(xings_lookup!$D$2:$D$19, IF(Q322, "&lt;=","&gt;=") &amp; S322, xings_lookup!$D$2:$D$19, IF(Q322,"&gt;=","&lt;=") &amp; T322)</f>
        <v>12</v>
      </c>
      <c r="W322">
        <f>COUNTA([11]XINGS!$A$2:$A$13)-V322</f>
        <v>0</v>
      </c>
      <c r="X322">
        <f t="shared" si="57"/>
        <v>1</v>
      </c>
    </row>
    <row r="323" spans="1:24" x14ac:dyDescent="0.25">
      <c r="A323" t="s">
        <v>699</v>
      </c>
      <c r="B323">
        <v>4031</v>
      </c>
      <c r="C323" t="s">
        <v>467</v>
      </c>
      <c r="D323" t="s">
        <v>700</v>
      </c>
      <c r="E323">
        <v>42534.361226851855</v>
      </c>
      <c r="F323">
        <v>42534.362430555557</v>
      </c>
      <c r="G323">
        <v>1</v>
      </c>
      <c r="H323" t="s">
        <v>531</v>
      </c>
      <c r="I323">
        <v>42534.375474537039</v>
      </c>
      <c r="J323">
        <v>0</v>
      </c>
      <c r="K323" t="str">
        <f t="shared" si="65"/>
        <v>4031/4032</v>
      </c>
      <c r="L323">
        <f t="shared" si="66"/>
        <v>1.3043981482042E-2</v>
      </c>
      <c r="N323">
        <f>24*60*SUM($L323:$L323)</f>
        <v>18.78333333414048</v>
      </c>
      <c r="P323" t="s">
        <v>701</v>
      </c>
      <c r="Q323" t="b">
        <f t="shared" si="67"/>
        <v>0</v>
      </c>
      <c r="R323" t="s">
        <v>696</v>
      </c>
      <c r="S323">
        <f t="shared" si="63"/>
        <v>4.7699999999999999E-2</v>
      </c>
      <c r="T323">
        <f t="shared" si="62"/>
        <v>1.9140999999999999</v>
      </c>
      <c r="U323">
        <f t="shared" si="64"/>
        <v>1.8663999999999998</v>
      </c>
      <c r="V323">
        <f>COUNTIFS(xings_lookup!$D$2:$D$19, IF(Q323, "&lt;=","&gt;=") &amp; S323, xings_lookup!$D$2:$D$19, IF(Q323,"&gt;=","&lt;=") &amp; T323)</f>
        <v>0</v>
      </c>
      <c r="W323">
        <f>COUNTA([11]XINGS!$A$2:$A$13)-V323</f>
        <v>12</v>
      </c>
      <c r="X323">
        <f t="shared" ref="X323:X386" si="68">V323/SUM(V323:W323)</f>
        <v>0</v>
      </c>
    </row>
    <row r="324" spans="1:24" x14ac:dyDescent="0.25">
      <c r="A324" t="s">
        <v>702</v>
      </c>
      <c r="B324">
        <v>4044</v>
      </c>
      <c r="C324" t="s">
        <v>467</v>
      </c>
      <c r="D324" t="s">
        <v>554</v>
      </c>
      <c r="E324">
        <v>42534.373877314814</v>
      </c>
      <c r="F324">
        <v>42534.374895833331</v>
      </c>
      <c r="G324">
        <v>1</v>
      </c>
      <c r="H324" t="s">
        <v>703</v>
      </c>
      <c r="I324">
        <v>42534.377303240741</v>
      </c>
      <c r="J324">
        <v>0</v>
      </c>
      <c r="K324" t="str">
        <f t="shared" si="65"/>
        <v>4043/4044</v>
      </c>
      <c r="L324">
        <f t="shared" si="66"/>
        <v>2.4074074099189602E-3</v>
      </c>
      <c r="N324">
        <f>24*60*SUM($L324:$L326)</f>
        <v>22.016666679410264</v>
      </c>
      <c r="P324" t="s">
        <v>704</v>
      </c>
      <c r="Q324" t="b">
        <f t="shared" si="67"/>
        <v>0</v>
      </c>
      <c r="R324" t="s">
        <v>696</v>
      </c>
      <c r="S324">
        <f t="shared" si="63"/>
        <v>4.6699999999999998E-2</v>
      </c>
      <c r="T324">
        <f t="shared" si="62"/>
        <v>0.5615</v>
      </c>
      <c r="U324">
        <f t="shared" si="64"/>
        <v>0.51480000000000004</v>
      </c>
      <c r="V324">
        <f>COUNTIFS(xings_lookup!$D$2:$D$19, IF(Q324, "&lt;=","&gt;=") &amp; S324, xings_lookup!$D$2:$D$19, IF(Q324,"&gt;=","&lt;=") &amp; T324)</f>
        <v>0</v>
      </c>
      <c r="W324">
        <f>COUNTA([11]XINGS!$A$2:$A$13)-V324</f>
        <v>12</v>
      </c>
      <c r="X324">
        <f t="shared" si="68"/>
        <v>0</v>
      </c>
    </row>
    <row r="325" spans="1:24" x14ac:dyDescent="0.25">
      <c r="A325" t="s">
        <v>702</v>
      </c>
      <c r="B325">
        <v>4044</v>
      </c>
      <c r="C325" t="s">
        <v>467</v>
      </c>
      <c r="D325" t="s">
        <v>705</v>
      </c>
      <c r="E325">
        <v>42534.381585648145</v>
      </c>
      <c r="F325">
        <v>42534.382488425923</v>
      </c>
      <c r="G325">
        <v>1</v>
      </c>
      <c r="H325" t="s">
        <v>706</v>
      </c>
      <c r="I325">
        <v>42534.383356481485</v>
      </c>
      <c r="J325">
        <v>0</v>
      </c>
      <c r="K325" t="str">
        <f t="shared" si="65"/>
        <v>4043/4044</v>
      </c>
      <c r="L325">
        <f t="shared" si="66"/>
        <v>8.6805556202307343E-4</v>
      </c>
      <c r="Q325" t="b">
        <f t="shared" si="67"/>
        <v>0</v>
      </c>
      <c r="R325" t="s">
        <v>696</v>
      </c>
      <c r="S325">
        <f t="shared" si="63"/>
        <v>1.9137999999999999</v>
      </c>
      <c r="T325">
        <f t="shared" si="62"/>
        <v>1.9766999999999999</v>
      </c>
      <c r="U325">
        <f t="shared" si="64"/>
        <v>6.2899999999999956E-2</v>
      </c>
      <c r="V325">
        <f>COUNTIFS(xings_lookup!$D$2:$D$19, IF(Q325, "&lt;=","&gt;=") &amp; S325, xings_lookup!$D$2:$D$19, IF(Q325,"&gt;=","&lt;=") &amp; T325)</f>
        <v>0</v>
      </c>
      <c r="W325">
        <f>COUNTA([11]XINGS!$A$2:$A$13)-V325</f>
        <v>12</v>
      </c>
      <c r="X325">
        <f t="shared" si="68"/>
        <v>0</v>
      </c>
    </row>
    <row r="326" spans="1:24" x14ac:dyDescent="0.25">
      <c r="A326" t="s">
        <v>702</v>
      </c>
      <c r="B326">
        <v>4044</v>
      </c>
      <c r="C326" t="s">
        <v>467</v>
      </c>
      <c r="D326" t="s">
        <v>707</v>
      </c>
      <c r="E326">
        <v>42534.394895833335</v>
      </c>
      <c r="F326">
        <v>42534.39570601852</v>
      </c>
      <c r="G326">
        <v>1</v>
      </c>
      <c r="H326" t="s">
        <v>708</v>
      </c>
      <c r="I326">
        <v>42534.407719907409</v>
      </c>
      <c r="J326">
        <v>0</v>
      </c>
      <c r="K326" t="str">
        <f t="shared" si="65"/>
        <v>4043/4044</v>
      </c>
      <c r="L326">
        <f t="shared" si="66"/>
        <v>1.2013888888759539E-2</v>
      </c>
      <c r="Q326" t="b">
        <f t="shared" si="67"/>
        <v>0</v>
      </c>
      <c r="R326" t="s">
        <v>696</v>
      </c>
      <c r="S326">
        <f t="shared" si="63"/>
        <v>10.4697</v>
      </c>
      <c r="T326">
        <f t="shared" si="62"/>
        <v>23.330300000000001</v>
      </c>
      <c r="U326">
        <f t="shared" si="64"/>
        <v>12.860600000000002</v>
      </c>
      <c r="V326">
        <f>COUNTIFS(xings_lookup!$D$2:$D$19, IF(Q326, "&lt;=","&gt;=") &amp; S326, xings_lookup!$D$2:$D$19, IF(Q326,"&gt;=","&lt;=") &amp; T326)</f>
        <v>1</v>
      </c>
      <c r="W326">
        <f>COUNTA([11]XINGS!$A$2:$A$13)-V326</f>
        <v>11</v>
      </c>
      <c r="X326">
        <f t="shared" si="68"/>
        <v>8.3333333333333329E-2</v>
      </c>
    </row>
    <row r="327" spans="1:24" x14ac:dyDescent="0.25">
      <c r="A327" t="s">
        <v>709</v>
      </c>
      <c r="B327">
        <v>4024</v>
      </c>
      <c r="C327" t="s">
        <v>467</v>
      </c>
      <c r="D327" t="s">
        <v>710</v>
      </c>
      <c r="E327">
        <v>42534.494745370372</v>
      </c>
      <c r="F327">
        <v>42534.495740740742</v>
      </c>
      <c r="G327">
        <v>1</v>
      </c>
      <c r="H327" t="s">
        <v>711</v>
      </c>
      <c r="I327">
        <v>42534.515879629631</v>
      </c>
      <c r="J327">
        <v>0</v>
      </c>
      <c r="K327" t="str">
        <f t="shared" si="65"/>
        <v>4023/4024</v>
      </c>
      <c r="L327">
        <f t="shared" si="66"/>
        <v>2.0138888889050577E-2</v>
      </c>
      <c r="N327">
        <f>24*60*SUM($L327:$L328)</f>
        <v>39.883333331672475</v>
      </c>
      <c r="P327" t="s">
        <v>712</v>
      </c>
      <c r="Q327" t="b">
        <f t="shared" si="67"/>
        <v>0</v>
      </c>
      <c r="R327" t="s">
        <v>696</v>
      </c>
      <c r="S327">
        <f t="shared" si="63"/>
        <v>4.2200000000000001E-2</v>
      </c>
      <c r="T327">
        <f t="shared" si="62"/>
        <v>10.081</v>
      </c>
      <c r="U327">
        <f t="shared" si="64"/>
        <v>10.0388</v>
      </c>
      <c r="V327">
        <f>COUNTIFS(xings_lookup!$D$2:$D$19, IF(Q327, "&lt;=","&gt;=") &amp; S327, xings_lookup!$D$2:$D$19, IF(Q327,"&gt;=","&lt;=") &amp; T327)</f>
        <v>10</v>
      </c>
      <c r="W327">
        <f>COUNTA([11]XINGS!$A$2:$A$13)-V327</f>
        <v>2</v>
      </c>
      <c r="X327">
        <f t="shared" si="68"/>
        <v>0.83333333333333337</v>
      </c>
    </row>
    <row r="328" spans="1:24" x14ac:dyDescent="0.25">
      <c r="A328" t="s">
        <v>709</v>
      </c>
      <c r="B328">
        <v>4024</v>
      </c>
      <c r="C328" t="s">
        <v>467</v>
      </c>
      <c r="D328" t="s">
        <v>713</v>
      </c>
      <c r="E328">
        <v>42534.522372685184</v>
      </c>
      <c r="F328">
        <v>42534.524722222224</v>
      </c>
      <c r="G328">
        <v>3</v>
      </c>
      <c r="H328" t="s">
        <v>714</v>
      </c>
      <c r="I328">
        <v>42534.532280092593</v>
      </c>
      <c r="J328">
        <v>1</v>
      </c>
      <c r="K328" t="str">
        <f t="shared" si="65"/>
        <v>4023/4024</v>
      </c>
      <c r="L328">
        <f t="shared" si="66"/>
        <v>7.5578703690553084E-3</v>
      </c>
      <c r="Q328" t="b">
        <f t="shared" si="67"/>
        <v>0</v>
      </c>
      <c r="R328" t="s">
        <v>696</v>
      </c>
      <c r="S328">
        <f t="shared" si="63"/>
        <v>15.381600000000001</v>
      </c>
      <c r="T328">
        <f t="shared" si="62"/>
        <v>23.3263</v>
      </c>
      <c r="U328">
        <f t="shared" si="64"/>
        <v>7.9446999999999992</v>
      </c>
      <c r="V328">
        <f>COUNTIFS(xings_lookup!$D$2:$D$19, IF(Q328, "&lt;=","&gt;=") &amp; S328, xings_lookup!$D$2:$D$19, IF(Q328,"&gt;=","&lt;=") &amp; T328)</f>
        <v>0</v>
      </c>
      <c r="W328">
        <f>COUNTA([11]XINGS!$A$2:$A$13)-V328</f>
        <v>12</v>
      </c>
      <c r="X328">
        <f t="shared" si="68"/>
        <v>0</v>
      </c>
    </row>
    <row r="329" spans="1:24" x14ac:dyDescent="0.25">
      <c r="A329" t="s">
        <v>236</v>
      </c>
      <c r="B329">
        <v>4032</v>
      </c>
      <c r="C329" t="s">
        <v>467</v>
      </c>
      <c r="D329" t="s">
        <v>989</v>
      </c>
      <c r="E329">
        <v>42534.692650462966</v>
      </c>
      <c r="F329">
        <v>42534.693680555552</v>
      </c>
      <c r="G329">
        <v>1</v>
      </c>
      <c r="H329" t="s">
        <v>1083</v>
      </c>
      <c r="I329">
        <v>42534.728877314818</v>
      </c>
      <c r="J329">
        <v>0</v>
      </c>
      <c r="K329" t="str">
        <f t="shared" si="65"/>
        <v>4031/4032</v>
      </c>
      <c r="L329">
        <f t="shared" si="66"/>
        <v>3.5196759265090805E-2</v>
      </c>
      <c r="N329">
        <f t="shared" ref="N329:N334" si="69">24*60*SUM($L329:$L329)</f>
        <v>50.683333341730759</v>
      </c>
      <c r="P329" t="s">
        <v>1084</v>
      </c>
      <c r="Q329" t="b">
        <f t="shared" si="67"/>
        <v>1</v>
      </c>
      <c r="R329" t="s">
        <v>696</v>
      </c>
      <c r="S329">
        <f t="shared" si="63"/>
        <v>23.299399999999999</v>
      </c>
      <c r="T329">
        <f t="shared" si="62"/>
        <v>23.224499999999999</v>
      </c>
      <c r="U329">
        <f t="shared" si="64"/>
        <v>7.4899999999999523E-2</v>
      </c>
      <c r="V329">
        <f>COUNTIFS(xings_lookup!$D$2:$D$19, IF(Q329, "&lt;=","&gt;=") &amp; S329, xings_lookup!$D$2:$D$19, IF(Q329,"&gt;=","&lt;=") &amp; T329)</f>
        <v>0</v>
      </c>
      <c r="W329">
        <f>COUNTA([11]XINGS!$A$2:$A$13)-V329</f>
        <v>12</v>
      </c>
      <c r="X329">
        <f t="shared" si="68"/>
        <v>0</v>
      </c>
    </row>
    <row r="330" spans="1:24" x14ac:dyDescent="0.25">
      <c r="A330" t="s">
        <v>715</v>
      </c>
      <c r="B330">
        <v>4024</v>
      </c>
      <c r="C330" t="s">
        <v>467</v>
      </c>
      <c r="D330" t="s">
        <v>622</v>
      </c>
      <c r="E330">
        <v>42534.718912037039</v>
      </c>
      <c r="F330">
        <v>42534.72011574074</v>
      </c>
      <c r="G330">
        <v>1</v>
      </c>
      <c r="H330" t="s">
        <v>716</v>
      </c>
      <c r="I330">
        <v>42534.721145833333</v>
      </c>
      <c r="J330">
        <v>0</v>
      </c>
      <c r="K330" t="str">
        <f t="shared" si="65"/>
        <v>4023/4024</v>
      </c>
      <c r="L330">
        <f t="shared" si="66"/>
        <v>1.0300925932824612E-3</v>
      </c>
      <c r="N330">
        <f t="shared" si="69"/>
        <v>1.4833333343267441</v>
      </c>
      <c r="P330" t="s">
        <v>717</v>
      </c>
      <c r="Q330" t="b">
        <f t="shared" si="67"/>
        <v>0</v>
      </c>
      <c r="R330" t="s">
        <v>696</v>
      </c>
      <c r="S330">
        <f t="shared" si="63"/>
        <v>4.3299999999999998E-2</v>
      </c>
      <c r="T330">
        <f t="shared" si="62"/>
        <v>23.327000000000002</v>
      </c>
      <c r="U330">
        <f t="shared" si="64"/>
        <v>23.283700000000003</v>
      </c>
      <c r="V330">
        <f>COUNTIFS(xings_lookup!$D$2:$D$19, IF(Q330, "&lt;=","&gt;=") &amp; S330, xings_lookup!$D$2:$D$19, IF(Q330,"&gt;=","&lt;=") &amp; T330)</f>
        <v>12</v>
      </c>
      <c r="W330">
        <f>COUNTA([11]XINGS!$A$2:$A$13)-V330</f>
        <v>0</v>
      </c>
      <c r="X330">
        <f t="shared" si="68"/>
        <v>1</v>
      </c>
    </row>
    <row r="331" spans="1:24" x14ac:dyDescent="0.25">
      <c r="A331" t="s">
        <v>718</v>
      </c>
      <c r="B331">
        <v>4018</v>
      </c>
      <c r="C331" t="s">
        <v>467</v>
      </c>
      <c r="D331" t="s">
        <v>572</v>
      </c>
      <c r="E331">
        <v>42534.794560185182</v>
      </c>
      <c r="F331">
        <v>42534.795717592591</v>
      </c>
      <c r="G331">
        <v>1</v>
      </c>
      <c r="H331" t="s">
        <v>719</v>
      </c>
      <c r="I331">
        <v>42534.803981481484</v>
      </c>
      <c r="J331">
        <v>0</v>
      </c>
      <c r="K331" t="str">
        <f t="shared" si="65"/>
        <v>4017/4018</v>
      </c>
      <c r="L331">
        <f t="shared" si="66"/>
        <v>8.2638888925430365E-3</v>
      </c>
      <c r="N331">
        <f t="shared" si="69"/>
        <v>11.900000005261973</v>
      </c>
      <c r="P331" t="s">
        <v>720</v>
      </c>
      <c r="Q331" t="b">
        <f t="shared" si="67"/>
        <v>0</v>
      </c>
      <c r="R331" t="s">
        <v>696</v>
      </c>
      <c r="S331">
        <f t="shared" si="63"/>
        <v>4.7800000000000002E-2</v>
      </c>
      <c r="T331">
        <f t="shared" si="62"/>
        <v>4.9194000000000004</v>
      </c>
      <c r="U331">
        <f t="shared" si="64"/>
        <v>4.8716000000000008</v>
      </c>
      <c r="V331">
        <f>COUNTIFS(xings_lookup!$D$2:$D$19, IF(Q331, "&lt;=","&gt;=") &amp; S331, xings_lookup!$D$2:$D$19, IF(Q331,"&gt;=","&lt;=") &amp; T331)</f>
        <v>5</v>
      </c>
      <c r="W331">
        <f>COUNTA([11]XINGS!$A$2:$A$13)-V331</f>
        <v>7</v>
      </c>
      <c r="X331">
        <f t="shared" si="68"/>
        <v>0.41666666666666669</v>
      </c>
    </row>
    <row r="332" spans="1:24" x14ac:dyDescent="0.25">
      <c r="A332" t="s">
        <v>1085</v>
      </c>
      <c r="B332">
        <v>4019</v>
      </c>
      <c r="C332" t="s">
        <v>467</v>
      </c>
      <c r="D332" t="s">
        <v>1086</v>
      </c>
      <c r="E332">
        <v>42534.805428240739</v>
      </c>
      <c r="F332">
        <v>42534.806400462963</v>
      </c>
      <c r="G332">
        <v>1</v>
      </c>
      <c r="H332" t="s">
        <v>1087</v>
      </c>
      <c r="I332">
        <v>42534.837581018517</v>
      </c>
      <c r="J332">
        <v>0</v>
      </c>
      <c r="K332" t="str">
        <f t="shared" si="65"/>
        <v>4019/4020</v>
      </c>
      <c r="L332">
        <f t="shared" si="66"/>
        <v>3.1180555553874001E-2</v>
      </c>
      <c r="N332">
        <f t="shared" si="69"/>
        <v>44.899999997578561</v>
      </c>
      <c r="P332" t="s">
        <v>720</v>
      </c>
      <c r="Q332" t="b">
        <f t="shared" si="67"/>
        <v>1</v>
      </c>
      <c r="R332" t="s">
        <v>696</v>
      </c>
      <c r="S332">
        <f t="shared" ref="S332:S345" si="70">RIGHT(D332,LEN(D332)-4)/10000</f>
        <v>23.267900000000001</v>
      </c>
      <c r="T332">
        <f t="shared" si="62"/>
        <v>17.009499999999999</v>
      </c>
      <c r="U332">
        <f t="shared" ref="U332:U363" si="71">ABS(T332-S332)</f>
        <v>6.2584000000000017</v>
      </c>
      <c r="V332">
        <f>COUNTIFS(xings_lookup!$D$2:$D$19, IF(Q332, "&lt;=","&gt;=") &amp; S332, xings_lookup!$D$2:$D$19, IF(Q332,"&gt;=","&lt;=") &amp; T332)</f>
        <v>0</v>
      </c>
      <c r="W332">
        <f>COUNTA([11]XINGS!$A$2:$A$13)-V332</f>
        <v>12</v>
      </c>
      <c r="X332">
        <f t="shared" si="68"/>
        <v>0</v>
      </c>
    </row>
    <row r="333" spans="1:24" x14ac:dyDescent="0.25">
      <c r="A333" t="s">
        <v>243</v>
      </c>
      <c r="B333">
        <v>4044</v>
      </c>
      <c r="C333" t="s">
        <v>467</v>
      </c>
      <c r="D333" t="s">
        <v>721</v>
      </c>
      <c r="E333">
        <v>42534.806967592594</v>
      </c>
      <c r="F333">
        <v>42534.80810185185</v>
      </c>
      <c r="G333">
        <v>1</v>
      </c>
      <c r="H333" t="s">
        <v>722</v>
      </c>
      <c r="I333">
        <v>42534.854988425926</v>
      </c>
      <c r="J333">
        <v>0</v>
      </c>
      <c r="K333" t="str">
        <f t="shared" si="65"/>
        <v>4043/4044</v>
      </c>
      <c r="L333">
        <f t="shared" si="66"/>
        <v>4.6886574076779652E-2</v>
      </c>
      <c r="N333">
        <f t="shared" si="69"/>
        <v>67.516666670562699</v>
      </c>
      <c r="P333" t="s">
        <v>720</v>
      </c>
      <c r="Q333" t="b">
        <f t="shared" si="67"/>
        <v>0</v>
      </c>
      <c r="R333" t="s">
        <v>696</v>
      </c>
      <c r="S333">
        <f t="shared" si="70"/>
        <v>6.7000000000000004E-2</v>
      </c>
      <c r="T333">
        <f t="shared" si="62"/>
        <v>12.8271</v>
      </c>
      <c r="U333">
        <f t="shared" si="71"/>
        <v>12.7601</v>
      </c>
      <c r="V333">
        <f>COUNTIFS(xings_lookup!$D$2:$D$19, IF(Q333, "&lt;=","&gt;=") &amp; S333, xings_lookup!$D$2:$D$19, IF(Q333,"&gt;=","&lt;=") &amp; T333)</f>
        <v>12</v>
      </c>
      <c r="W333">
        <f>COUNTA([11]XINGS!$A$2:$A$13)-V333</f>
        <v>0</v>
      </c>
      <c r="X333">
        <f t="shared" si="68"/>
        <v>1</v>
      </c>
    </row>
    <row r="334" spans="1:24" x14ac:dyDescent="0.25">
      <c r="A334" t="s">
        <v>242</v>
      </c>
      <c r="B334">
        <v>4017</v>
      </c>
      <c r="C334" t="s">
        <v>467</v>
      </c>
      <c r="D334" t="s">
        <v>1067</v>
      </c>
      <c r="E334">
        <v>42534.846597222226</v>
      </c>
      <c r="F334">
        <v>42534.847534722219</v>
      </c>
      <c r="G334">
        <v>1</v>
      </c>
      <c r="H334" t="s">
        <v>1038</v>
      </c>
      <c r="I334">
        <v>42534.869930555556</v>
      </c>
      <c r="J334">
        <v>1</v>
      </c>
      <c r="K334" t="str">
        <f t="shared" si="65"/>
        <v>4017/4018</v>
      </c>
      <c r="L334">
        <f t="shared" si="66"/>
        <v>2.2395833337213844E-2</v>
      </c>
      <c r="N334">
        <f t="shared" si="69"/>
        <v>32.250000005587935</v>
      </c>
      <c r="P334" t="s">
        <v>720</v>
      </c>
      <c r="Q334" t="b">
        <f t="shared" si="67"/>
        <v>1</v>
      </c>
      <c r="R334" t="s">
        <v>696</v>
      </c>
      <c r="S334">
        <f t="shared" si="70"/>
        <v>12.786</v>
      </c>
      <c r="T334">
        <f t="shared" si="62"/>
        <v>1.49E-2</v>
      </c>
      <c r="U334">
        <f t="shared" si="71"/>
        <v>12.771099999999999</v>
      </c>
      <c r="V334">
        <f>COUNTIFS(xings_lookup!$D$2:$D$19, IF(Q334, "&lt;=","&gt;=") &amp; S334, xings_lookup!$D$2:$D$19, IF(Q334,"&gt;=","&lt;=") &amp; T334)</f>
        <v>12</v>
      </c>
      <c r="W334">
        <f>COUNTA([11]XINGS!$A$2:$A$13)-V334</f>
        <v>0</v>
      </c>
      <c r="X334">
        <f t="shared" si="68"/>
        <v>1</v>
      </c>
    </row>
    <row r="335" spans="1:24" x14ac:dyDescent="0.25">
      <c r="A335" t="s">
        <v>730</v>
      </c>
      <c r="B335">
        <v>4009</v>
      </c>
      <c r="C335" t="s">
        <v>467</v>
      </c>
      <c r="D335" t="s">
        <v>731</v>
      </c>
      <c r="E335">
        <v>42534.854837962965</v>
      </c>
      <c r="F335">
        <v>42534.855567129627</v>
      </c>
      <c r="G335">
        <v>1</v>
      </c>
      <c r="H335" t="s">
        <v>732</v>
      </c>
      <c r="I335">
        <v>42534.856921296298</v>
      </c>
      <c r="J335">
        <v>0</v>
      </c>
      <c r="K335" t="str">
        <f t="shared" si="65"/>
        <v>4009/4010</v>
      </c>
      <c r="L335">
        <f t="shared" si="66"/>
        <v>1.3541666703531519E-3</v>
      </c>
      <c r="N335">
        <f>24*60*SUM($L335:$L336)</f>
        <v>32.75000000721775</v>
      </c>
      <c r="P335" t="s">
        <v>720</v>
      </c>
      <c r="Q335" t="b">
        <f t="shared" si="67"/>
        <v>0</v>
      </c>
      <c r="R335" t="s">
        <v>696</v>
      </c>
      <c r="S335">
        <f t="shared" si="70"/>
        <v>6.6600000000000006E-2</v>
      </c>
      <c r="T335">
        <f t="shared" si="62"/>
        <v>0.12690000000000001</v>
      </c>
      <c r="U335">
        <f t="shared" si="71"/>
        <v>6.0300000000000006E-2</v>
      </c>
      <c r="V335">
        <f>COUNTIFS(xings_lookup!$D$2:$D$19, IF(Q335, "&lt;=","&gt;=") &amp; S335, xings_lookup!$D$2:$D$19, IF(Q335,"&gt;=","&lt;=") &amp; T335)</f>
        <v>0</v>
      </c>
      <c r="W335">
        <f>COUNTA([11]XINGS!$A$2:$A$13)-V335</f>
        <v>12</v>
      </c>
      <c r="X335">
        <f t="shared" si="68"/>
        <v>0</v>
      </c>
    </row>
    <row r="336" spans="1:24" x14ac:dyDescent="0.25">
      <c r="A336" t="s">
        <v>244</v>
      </c>
      <c r="B336">
        <v>4043</v>
      </c>
      <c r="C336" t="s">
        <v>467</v>
      </c>
      <c r="D336" t="s">
        <v>1088</v>
      </c>
      <c r="E336">
        <v>42534.856736111113</v>
      </c>
      <c r="F336">
        <v>42534.857916666668</v>
      </c>
      <c r="G336">
        <v>1</v>
      </c>
      <c r="H336" t="s">
        <v>1089</v>
      </c>
      <c r="I336">
        <v>42534.879305555558</v>
      </c>
      <c r="J336">
        <v>1</v>
      </c>
      <c r="K336" t="str">
        <f t="shared" si="65"/>
        <v>4043/4044</v>
      </c>
      <c r="L336">
        <f t="shared" si="66"/>
        <v>2.138888889021473E-2</v>
      </c>
      <c r="N336">
        <f>24*60*SUM($L336:$L336)</f>
        <v>30.800000001909211</v>
      </c>
      <c r="P336" t="s">
        <v>720</v>
      </c>
      <c r="Q336" t="b">
        <f t="shared" si="67"/>
        <v>1</v>
      </c>
      <c r="R336" t="s">
        <v>696</v>
      </c>
      <c r="S336">
        <f t="shared" si="70"/>
        <v>12.801500000000001</v>
      </c>
      <c r="T336">
        <f t="shared" si="62"/>
        <v>3.5099999999999999E-2</v>
      </c>
      <c r="U336">
        <f t="shared" si="71"/>
        <v>12.766400000000001</v>
      </c>
      <c r="V336">
        <f>COUNTIFS(xings_lookup!$D$2:$D$19, IF(Q336, "&lt;=","&gt;=") &amp; S336, xings_lookup!$D$2:$D$19, IF(Q336,"&gt;=","&lt;=") &amp; T336)</f>
        <v>12</v>
      </c>
      <c r="W336">
        <f>COUNTA([11]XINGS!$A$2:$A$13)-V336</f>
        <v>0</v>
      </c>
      <c r="X336">
        <f t="shared" si="68"/>
        <v>1</v>
      </c>
    </row>
    <row r="337" spans="1:24" x14ac:dyDescent="0.25">
      <c r="A337" t="s">
        <v>730</v>
      </c>
      <c r="B337">
        <v>4009</v>
      </c>
      <c r="C337" t="s">
        <v>467</v>
      </c>
      <c r="D337" t="s">
        <v>608</v>
      </c>
      <c r="E337">
        <v>42534.857418981483</v>
      </c>
      <c r="F337">
        <v>42534.861041666663</v>
      </c>
      <c r="G337">
        <v>5</v>
      </c>
      <c r="H337" t="s">
        <v>608</v>
      </c>
      <c r="I337">
        <v>42534.861041666663</v>
      </c>
      <c r="J337">
        <v>0</v>
      </c>
      <c r="K337" t="str">
        <f t="shared" si="65"/>
        <v>4009/4010</v>
      </c>
      <c r="L337">
        <f t="shared" si="66"/>
        <v>0</v>
      </c>
      <c r="Q337" t="b">
        <f t="shared" si="67"/>
        <v>0</v>
      </c>
      <c r="R337" t="s">
        <v>696</v>
      </c>
      <c r="S337">
        <f t="shared" si="70"/>
        <v>1.9128000000000001</v>
      </c>
      <c r="T337">
        <f t="shared" si="62"/>
        <v>1.9128000000000001</v>
      </c>
      <c r="U337">
        <f t="shared" si="71"/>
        <v>0</v>
      </c>
      <c r="V337">
        <f>COUNTIFS(xings_lookup!$D$2:$D$19, IF(Q337, "&lt;=","&gt;=") &amp; S337, xings_lookup!$D$2:$D$19, IF(Q337,"&gt;=","&lt;=") &amp; T337)</f>
        <v>0</v>
      </c>
      <c r="W337">
        <f>COUNTA([11]XINGS!$A$2:$A$13)-V337</f>
        <v>12</v>
      </c>
      <c r="X337">
        <f t="shared" si="68"/>
        <v>0</v>
      </c>
    </row>
    <row r="338" spans="1:24" x14ac:dyDescent="0.25">
      <c r="A338" t="s">
        <v>723</v>
      </c>
      <c r="B338">
        <v>4009</v>
      </c>
      <c r="C338" t="s">
        <v>467</v>
      </c>
      <c r="D338" t="s">
        <v>724</v>
      </c>
      <c r="E338">
        <v>42534.862164351849</v>
      </c>
      <c r="F338">
        <v>42534.863425925927</v>
      </c>
      <c r="G338">
        <v>1</v>
      </c>
      <c r="H338" t="s">
        <v>725</v>
      </c>
      <c r="I338">
        <v>42534.880833333336</v>
      </c>
      <c r="J338">
        <v>0</v>
      </c>
      <c r="K338" t="str">
        <f t="shared" si="65"/>
        <v>4009/4010</v>
      </c>
      <c r="L338">
        <f t="shared" si="66"/>
        <v>1.7407407409336884E-2</v>
      </c>
      <c r="N338">
        <f t="shared" ref="N338:N343" si="72">24*60*SUM($L338:$L338)</f>
        <v>25.066666669445112</v>
      </c>
      <c r="P338" t="s">
        <v>720</v>
      </c>
      <c r="Q338" t="b">
        <f t="shared" si="67"/>
        <v>0</v>
      </c>
      <c r="R338" t="s">
        <v>696</v>
      </c>
      <c r="S338">
        <f t="shared" si="70"/>
        <v>1.9121999999999999</v>
      </c>
      <c r="T338">
        <f t="shared" si="62"/>
        <v>12.8264</v>
      </c>
      <c r="U338">
        <f t="shared" si="71"/>
        <v>10.914199999999999</v>
      </c>
      <c r="V338">
        <f>COUNTIFS(xings_lookup!$D$2:$D$19, IF(Q338, "&lt;=","&gt;=") &amp; S338, xings_lookup!$D$2:$D$19, IF(Q338,"&gt;=","&lt;=") &amp; T338)</f>
        <v>12</v>
      </c>
      <c r="W338">
        <f>COUNTA([11]XINGS!$A$2:$A$13)-V338</f>
        <v>0</v>
      </c>
      <c r="X338">
        <f t="shared" si="68"/>
        <v>1</v>
      </c>
    </row>
    <row r="339" spans="1:24" x14ac:dyDescent="0.25">
      <c r="A339" t="s">
        <v>726</v>
      </c>
      <c r="B339">
        <v>4018</v>
      </c>
      <c r="C339" t="s">
        <v>467</v>
      </c>
      <c r="D339" t="s">
        <v>687</v>
      </c>
      <c r="E339">
        <v>42534.876087962963</v>
      </c>
      <c r="F339">
        <v>42534.877546296295</v>
      </c>
      <c r="G339">
        <v>2</v>
      </c>
      <c r="H339" t="s">
        <v>561</v>
      </c>
      <c r="I339">
        <v>42534.906805555554</v>
      </c>
      <c r="J339">
        <v>0</v>
      </c>
      <c r="K339" t="str">
        <f t="shared" si="65"/>
        <v>4017/4018</v>
      </c>
      <c r="L339">
        <f t="shared" si="66"/>
        <v>2.9259259259561077E-2</v>
      </c>
      <c r="N339">
        <f t="shared" si="72"/>
        <v>42.133333333767951</v>
      </c>
      <c r="P339" t="s">
        <v>720</v>
      </c>
      <c r="Q339" t="b">
        <f t="shared" si="67"/>
        <v>0</v>
      </c>
      <c r="R339" t="s">
        <v>696</v>
      </c>
      <c r="S339">
        <f t="shared" si="70"/>
        <v>4.9500000000000002E-2</v>
      </c>
      <c r="T339">
        <f t="shared" si="62"/>
        <v>15.4429</v>
      </c>
      <c r="U339">
        <f t="shared" si="71"/>
        <v>15.3934</v>
      </c>
      <c r="V339">
        <f>COUNTIFS(xings_lookup!$D$2:$D$19, IF(Q339, "&lt;=","&gt;=") &amp; S339, xings_lookup!$D$2:$D$19, IF(Q339,"&gt;=","&lt;=") &amp; T339)</f>
        <v>12</v>
      </c>
      <c r="W339">
        <f>COUNTA([11]XINGS!$A$2:$A$13)-V339</f>
        <v>0</v>
      </c>
      <c r="X339">
        <f t="shared" si="68"/>
        <v>1</v>
      </c>
    </row>
    <row r="340" spans="1:24" x14ac:dyDescent="0.25">
      <c r="A340" t="s">
        <v>1090</v>
      </c>
      <c r="B340">
        <v>4010</v>
      </c>
      <c r="C340" t="s">
        <v>467</v>
      </c>
      <c r="D340" t="s">
        <v>1091</v>
      </c>
      <c r="E340">
        <v>42534.883877314816</v>
      </c>
      <c r="F340">
        <v>42534.884895833333</v>
      </c>
      <c r="G340">
        <v>1</v>
      </c>
      <c r="H340" t="s">
        <v>1092</v>
      </c>
      <c r="I340">
        <v>42534.908391203702</v>
      </c>
      <c r="J340">
        <v>3</v>
      </c>
      <c r="K340" t="str">
        <f t="shared" si="65"/>
        <v>4009/4010</v>
      </c>
      <c r="L340">
        <f t="shared" si="66"/>
        <v>2.3495370369346347E-2</v>
      </c>
      <c r="N340">
        <f t="shared" si="72"/>
        <v>33.833333331858739</v>
      </c>
      <c r="P340" t="s">
        <v>720</v>
      </c>
      <c r="Q340" t="b">
        <f t="shared" si="67"/>
        <v>1</v>
      </c>
      <c r="R340" t="s">
        <v>696</v>
      </c>
      <c r="S340">
        <f t="shared" si="70"/>
        <v>12.8012</v>
      </c>
      <c r="T340">
        <v>3.6499999999999998E-2</v>
      </c>
      <c r="U340">
        <f t="shared" si="71"/>
        <v>12.764699999999999</v>
      </c>
      <c r="V340">
        <f>COUNTIFS(xings_lookup!$D$2:$D$19, IF(Q340, "&lt;=","&gt;=") &amp; S340, xings_lookup!$D$2:$D$19, IF(Q340,"&gt;=","&lt;=") &amp; T340)</f>
        <v>12</v>
      </c>
      <c r="W340">
        <f>COUNTA([11]XINGS!$A$2:$A$13)-V340</f>
        <v>0</v>
      </c>
      <c r="X340">
        <f t="shared" si="68"/>
        <v>1</v>
      </c>
    </row>
    <row r="341" spans="1:24" x14ac:dyDescent="0.25">
      <c r="A341" t="s">
        <v>727</v>
      </c>
      <c r="B341">
        <v>4044</v>
      </c>
      <c r="C341" t="s">
        <v>467</v>
      </c>
      <c r="D341" t="s">
        <v>728</v>
      </c>
      <c r="E341">
        <v>42534.888993055552</v>
      </c>
      <c r="F341">
        <v>42534.88994212963</v>
      </c>
      <c r="G341">
        <v>1</v>
      </c>
      <c r="H341" t="s">
        <v>729</v>
      </c>
      <c r="I341">
        <v>42534.915983796294</v>
      </c>
      <c r="J341">
        <v>1</v>
      </c>
      <c r="K341" t="str">
        <f t="shared" si="65"/>
        <v>4043/4044</v>
      </c>
      <c r="L341">
        <f t="shared" si="66"/>
        <v>2.6041666664241347E-2</v>
      </c>
      <c r="N341">
        <f t="shared" si="72"/>
        <v>37.49999999650754</v>
      </c>
      <c r="P341" t="s">
        <v>720</v>
      </c>
      <c r="Q341" t="b">
        <f t="shared" si="67"/>
        <v>0</v>
      </c>
      <c r="R341" t="s">
        <v>696</v>
      </c>
      <c r="S341">
        <f t="shared" si="70"/>
        <v>6.5000000000000002E-2</v>
      </c>
      <c r="T341">
        <f>RIGHT(H341,LEN(H341)-4)/10000</f>
        <v>12.8276</v>
      </c>
      <c r="U341">
        <f t="shared" si="71"/>
        <v>12.762600000000001</v>
      </c>
      <c r="V341">
        <f>COUNTIFS(xings_lookup!$D$2:$D$19, IF(Q341, "&lt;=","&gt;=") &amp; S341, xings_lookup!$D$2:$D$19, IF(Q341,"&gt;=","&lt;=") &amp; T341)</f>
        <v>12</v>
      </c>
      <c r="W341">
        <f>COUNTA([11]XINGS!$A$2:$A$13)-V341</f>
        <v>0</v>
      </c>
      <c r="X341">
        <f t="shared" si="68"/>
        <v>1</v>
      </c>
    </row>
    <row r="342" spans="1:24" x14ac:dyDescent="0.25">
      <c r="A342" t="s">
        <v>1093</v>
      </c>
      <c r="B342">
        <v>4019</v>
      </c>
      <c r="C342" t="s">
        <v>467</v>
      </c>
      <c r="D342" t="s">
        <v>1094</v>
      </c>
      <c r="E342">
        <v>42534.900381944448</v>
      </c>
      <c r="F342">
        <v>42534.901226851849</v>
      </c>
      <c r="G342">
        <v>1</v>
      </c>
      <c r="H342" t="s">
        <v>980</v>
      </c>
      <c r="I342">
        <v>42534.922905092593</v>
      </c>
      <c r="J342">
        <v>1</v>
      </c>
      <c r="K342" t="str">
        <f t="shared" si="65"/>
        <v>4019/4020</v>
      </c>
      <c r="L342">
        <f t="shared" si="66"/>
        <v>2.1678240744222421E-2</v>
      </c>
      <c r="N342">
        <f t="shared" si="72"/>
        <v>31.216666671680287</v>
      </c>
      <c r="P342" t="s">
        <v>720</v>
      </c>
      <c r="Q342" t="b">
        <f t="shared" si="67"/>
        <v>1</v>
      </c>
      <c r="R342" t="s">
        <v>696</v>
      </c>
      <c r="S342">
        <f t="shared" si="70"/>
        <v>15.401300000000001</v>
      </c>
      <c r="T342">
        <f>RIGHT(H342,LEN(H342)-4)/10000</f>
        <v>1.5599999999999999E-2</v>
      </c>
      <c r="U342">
        <f t="shared" si="71"/>
        <v>15.385700000000002</v>
      </c>
      <c r="V342">
        <f>COUNTIFS(xings_lookup!$D$2:$D$19, IF(Q342, "&lt;=","&gt;=") &amp; S342, xings_lookup!$D$2:$D$19, IF(Q342,"&gt;=","&lt;=") &amp; T342)</f>
        <v>12</v>
      </c>
      <c r="W342">
        <f>COUNTA([11]XINGS!$A$2:$A$13)-V342</f>
        <v>0</v>
      </c>
      <c r="X342">
        <f t="shared" si="68"/>
        <v>1</v>
      </c>
    </row>
    <row r="343" spans="1:24" x14ac:dyDescent="0.25">
      <c r="A343" t="s">
        <v>1095</v>
      </c>
      <c r="B343">
        <v>4043</v>
      </c>
      <c r="C343" t="s">
        <v>467</v>
      </c>
      <c r="D343" t="s">
        <v>1096</v>
      </c>
      <c r="E343">
        <v>42534.919305555559</v>
      </c>
      <c r="F343">
        <v>42534.920451388891</v>
      </c>
      <c r="G343">
        <v>1</v>
      </c>
      <c r="H343" t="s">
        <v>1097</v>
      </c>
      <c r="I343">
        <v>42534.940682870372</v>
      </c>
      <c r="J343">
        <v>1</v>
      </c>
      <c r="K343" t="str">
        <f t="shared" si="65"/>
        <v>4043/4044</v>
      </c>
      <c r="L343">
        <f t="shared" si="66"/>
        <v>2.0231481481459923E-2</v>
      </c>
      <c r="N343">
        <f t="shared" si="72"/>
        <v>29.133333333302289</v>
      </c>
      <c r="P343" t="s">
        <v>720</v>
      </c>
      <c r="Q343" t="b">
        <f t="shared" si="67"/>
        <v>1</v>
      </c>
      <c r="R343" t="s">
        <v>696</v>
      </c>
      <c r="S343">
        <f t="shared" si="70"/>
        <v>12.8032</v>
      </c>
      <c r="T343">
        <f>RIGHT(H343,LEN(H343)-4)/10000</f>
        <v>3.6499999999999998E-2</v>
      </c>
      <c r="U343">
        <f t="shared" si="71"/>
        <v>12.7667</v>
      </c>
      <c r="V343">
        <f>COUNTIFS(xings_lookup!$D$2:$D$19, IF(Q343, "&lt;=","&gt;=") &amp; S343, xings_lookup!$D$2:$D$19, IF(Q343,"&gt;=","&lt;=") &amp; T343)</f>
        <v>12</v>
      </c>
      <c r="W343">
        <f>COUNTA([11]XINGS!$A$2:$A$13)-V343</f>
        <v>0</v>
      </c>
      <c r="X343">
        <f t="shared" si="68"/>
        <v>1</v>
      </c>
    </row>
    <row r="344" spans="1:24" x14ac:dyDescent="0.25">
      <c r="A344" t="s">
        <v>1098</v>
      </c>
      <c r="B344">
        <v>4010</v>
      </c>
      <c r="C344" t="s">
        <v>467</v>
      </c>
      <c r="D344" t="s">
        <v>1003</v>
      </c>
      <c r="E344">
        <v>42534.950567129628</v>
      </c>
      <c r="F344">
        <v>42534.951655092591</v>
      </c>
      <c r="G344">
        <v>1</v>
      </c>
      <c r="H344" t="s">
        <v>1092</v>
      </c>
      <c r="I344">
        <v>42534.967222222222</v>
      </c>
      <c r="J344">
        <v>0</v>
      </c>
      <c r="K344" t="str">
        <f t="shared" si="65"/>
        <v>4009/4010</v>
      </c>
      <c r="L344">
        <f t="shared" si="66"/>
        <v>1.5567129630653653E-2</v>
      </c>
      <c r="N344">
        <f>24*60*SUM($L344:$L345)</f>
        <v>55.166666664881632</v>
      </c>
      <c r="P344" t="s">
        <v>720</v>
      </c>
      <c r="Q344" t="b">
        <f t="shared" si="67"/>
        <v>1</v>
      </c>
      <c r="R344" t="s">
        <v>696</v>
      </c>
      <c r="S344">
        <f t="shared" si="70"/>
        <v>23.299099999999999</v>
      </c>
      <c r="T344">
        <f>RIGHT(H344,LEN(H344)-4)/10000</f>
        <v>15.402100000000001</v>
      </c>
      <c r="U344">
        <f t="shared" si="71"/>
        <v>7.8969999999999985</v>
      </c>
      <c r="V344">
        <f>COUNTIFS(xings_lookup!$D$2:$D$19, IF(Q344, "&lt;=","&gt;=") &amp; S344, xings_lookup!$D$2:$D$19, IF(Q344,"&gt;=","&lt;=") &amp; T344)</f>
        <v>0</v>
      </c>
      <c r="W344">
        <f>COUNTA([11]XINGS!$A$2:$A$13)-V344</f>
        <v>12</v>
      </c>
      <c r="X344">
        <f t="shared" si="68"/>
        <v>0</v>
      </c>
    </row>
    <row r="345" spans="1:24" x14ac:dyDescent="0.25">
      <c r="A345" t="s">
        <v>1098</v>
      </c>
      <c r="B345">
        <v>4010</v>
      </c>
      <c r="C345" t="s">
        <v>467</v>
      </c>
      <c r="D345" t="s">
        <v>979</v>
      </c>
      <c r="E345">
        <v>42534.967314814814</v>
      </c>
      <c r="F345">
        <v>42534.968124999999</v>
      </c>
      <c r="G345">
        <v>1</v>
      </c>
      <c r="H345" t="s">
        <v>1030</v>
      </c>
      <c r="I345">
        <v>42534.990868055553</v>
      </c>
      <c r="J345">
        <v>0</v>
      </c>
      <c r="K345" t="str">
        <f t="shared" si="65"/>
        <v>4009/4010</v>
      </c>
      <c r="L345">
        <f t="shared" si="66"/>
        <v>2.2743055553291924E-2</v>
      </c>
      <c r="Q345" t="b">
        <f t="shared" si="67"/>
        <v>1</v>
      </c>
      <c r="R345" t="s">
        <v>696</v>
      </c>
      <c r="S345">
        <f t="shared" si="70"/>
        <v>15.401</v>
      </c>
      <c r="T345">
        <f>RIGHT(H345,LEN(H345)-4)/10000</f>
        <v>1.52E-2</v>
      </c>
      <c r="U345">
        <f t="shared" si="71"/>
        <v>15.3858</v>
      </c>
      <c r="V345">
        <f>COUNTIFS(xings_lookup!$D$2:$D$19, IF(Q345, "&lt;=","&gt;=") &amp; S345, xings_lookup!$D$2:$D$19, IF(Q345,"&gt;=","&lt;=") &amp; T345)</f>
        <v>12</v>
      </c>
      <c r="W345">
        <f>COUNTA([11]XINGS!$A$2:$A$13)-V345</f>
        <v>0</v>
      </c>
      <c r="X345">
        <f t="shared" si="68"/>
        <v>1</v>
      </c>
    </row>
    <row r="346" spans="1:24" x14ac:dyDescent="0.25">
      <c r="A346" t="s">
        <v>1103</v>
      </c>
      <c r="B346">
        <v>4019</v>
      </c>
      <c r="C346" t="s">
        <v>467</v>
      </c>
      <c r="D346" t="s">
        <v>477</v>
      </c>
      <c r="E346">
        <v>42535.011562500003</v>
      </c>
      <c r="F346">
        <v>42535.055983796294</v>
      </c>
      <c r="I346">
        <v>42535.057615740741</v>
      </c>
      <c r="K346" t="str">
        <f t="shared" si="65"/>
        <v>4019/4020</v>
      </c>
      <c r="L346">
        <f t="shared" si="66"/>
        <v>1.6319444475811906E-3</v>
      </c>
      <c r="N346">
        <f>24*60*SUM($L346:$L346)</f>
        <v>2.3500000045169145</v>
      </c>
      <c r="P346" t="s">
        <v>116</v>
      </c>
      <c r="Q346" t="b">
        <f t="shared" si="67"/>
        <v>1</v>
      </c>
      <c r="R346" t="s">
        <v>736</v>
      </c>
      <c r="U346">
        <f t="shared" si="71"/>
        <v>0</v>
      </c>
      <c r="V346">
        <f>COUNTIFS(xings_lookup!$D$2:$D$19, IF(Q346, "&lt;=","&gt;=") &amp; S346, xings_lookup!$D$2:$D$19, IF(Q346,"&gt;=","&lt;=") &amp; T346)</f>
        <v>0</v>
      </c>
      <c r="W346">
        <f>COUNTA([11]XINGS!$A$2:$A$13)-V346</f>
        <v>12</v>
      </c>
      <c r="X346">
        <f t="shared" si="68"/>
        <v>0</v>
      </c>
    </row>
    <row r="347" spans="1:24" x14ac:dyDescent="0.25">
      <c r="A347" t="s">
        <v>733</v>
      </c>
      <c r="B347">
        <v>4009</v>
      </c>
      <c r="C347" t="s">
        <v>467</v>
      </c>
      <c r="D347" t="s">
        <v>546</v>
      </c>
      <c r="E347">
        <v>42535.174861111111</v>
      </c>
      <c r="F347">
        <v>42535.176122685189</v>
      </c>
      <c r="G347">
        <v>1</v>
      </c>
      <c r="H347" t="s">
        <v>734</v>
      </c>
      <c r="I347">
        <v>42535.211782407408</v>
      </c>
      <c r="J347">
        <v>1</v>
      </c>
      <c r="K347" t="str">
        <f t="shared" si="65"/>
        <v>4009/4010</v>
      </c>
      <c r="L347">
        <f t="shared" si="66"/>
        <v>3.5659722219861578E-2</v>
      </c>
      <c r="N347">
        <f>24*60*SUM($L347:$L347)</f>
        <v>51.349999996600673</v>
      </c>
      <c r="P347" t="s">
        <v>735</v>
      </c>
      <c r="Q347" t="b">
        <f t="shared" si="67"/>
        <v>0</v>
      </c>
      <c r="R347" t="s">
        <v>736</v>
      </c>
      <c r="S347">
        <f t="shared" ref="S347:S378" si="73">RIGHT(D347,LEN(D347)-4)/10000</f>
        <v>4.4699999999999997E-2</v>
      </c>
      <c r="T347">
        <f t="shared" ref="T347:T378" si="74">RIGHT(H347,LEN(H347)-4)/10000</f>
        <v>22.9436</v>
      </c>
      <c r="U347">
        <f t="shared" si="71"/>
        <v>22.898900000000001</v>
      </c>
      <c r="V347">
        <f>COUNTIFS(xings_lookup!$D$2:$D$19, IF(Q347, "&lt;=","&gt;=") &amp; S347, xings_lookup!$D$2:$D$19, IF(Q347,"&gt;=","&lt;=") &amp; T347)</f>
        <v>12</v>
      </c>
      <c r="W347">
        <f>COUNTA([11]XINGS!$A$2:$A$13)-V347</f>
        <v>0</v>
      </c>
      <c r="X347">
        <f t="shared" si="68"/>
        <v>1</v>
      </c>
    </row>
    <row r="348" spans="1:24" x14ac:dyDescent="0.25">
      <c r="A348" t="s">
        <v>737</v>
      </c>
      <c r="B348">
        <v>4020</v>
      </c>
      <c r="C348" t="s">
        <v>467</v>
      </c>
      <c r="D348" t="s">
        <v>738</v>
      </c>
      <c r="E348">
        <v>42535.189432870371</v>
      </c>
      <c r="F348">
        <v>42535.191967592589</v>
      </c>
      <c r="G348">
        <v>3</v>
      </c>
      <c r="H348" t="s">
        <v>739</v>
      </c>
      <c r="I348">
        <v>42535.192557870374</v>
      </c>
      <c r="J348">
        <v>0</v>
      </c>
      <c r="K348" t="str">
        <f t="shared" si="65"/>
        <v>4019/4020</v>
      </c>
      <c r="L348">
        <f t="shared" si="66"/>
        <v>5.9027778479503468E-4</v>
      </c>
      <c r="N348">
        <f>24*60*SUM($L348:$L349)</f>
        <v>1.9166666746605188</v>
      </c>
      <c r="P348" t="s">
        <v>717</v>
      </c>
      <c r="Q348" t="b">
        <f t="shared" si="67"/>
        <v>0</v>
      </c>
      <c r="R348" t="s">
        <v>736</v>
      </c>
      <c r="S348">
        <f t="shared" si="73"/>
        <v>4.2599999999999999E-2</v>
      </c>
      <c r="T348">
        <f t="shared" si="74"/>
        <v>4.1599999999999998E-2</v>
      </c>
      <c r="U348">
        <f t="shared" si="71"/>
        <v>1.0000000000000009E-3</v>
      </c>
      <c r="V348">
        <f>COUNTIFS(xings_lookup!$D$2:$D$19, IF(Q348, "&lt;=","&gt;=") &amp; S348, xings_lookup!$D$2:$D$19, IF(Q348,"&gt;=","&lt;=") &amp; T348)</f>
        <v>0</v>
      </c>
      <c r="W348">
        <f>COUNTA([11]XINGS!$A$2:$A$13)-V348</f>
        <v>12</v>
      </c>
      <c r="X348">
        <f t="shared" si="68"/>
        <v>0</v>
      </c>
    </row>
    <row r="349" spans="1:24" x14ac:dyDescent="0.25">
      <c r="A349" t="s">
        <v>737</v>
      </c>
      <c r="B349">
        <v>4020</v>
      </c>
      <c r="C349" t="s">
        <v>467</v>
      </c>
      <c r="D349" t="s">
        <v>590</v>
      </c>
      <c r="E349">
        <v>42535.192719907405</v>
      </c>
      <c r="F349">
        <v>42535.193784722222</v>
      </c>
      <c r="G349">
        <v>1</v>
      </c>
      <c r="H349" t="s">
        <v>740</v>
      </c>
      <c r="I349">
        <v>42535.194525462961</v>
      </c>
      <c r="J349">
        <v>0</v>
      </c>
      <c r="K349" t="str">
        <f t="shared" si="65"/>
        <v>4019/4020</v>
      </c>
      <c r="L349">
        <f t="shared" si="66"/>
        <v>7.4074073927477002E-4</v>
      </c>
      <c r="Q349" t="b">
        <f t="shared" si="67"/>
        <v>0</v>
      </c>
      <c r="R349" t="s">
        <v>736</v>
      </c>
      <c r="S349">
        <f t="shared" si="73"/>
        <v>4.4400000000000002E-2</v>
      </c>
      <c r="T349">
        <f t="shared" si="74"/>
        <v>4.3999999999999997E-2</v>
      </c>
      <c r="U349">
        <f t="shared" si="71"/>
        <v>4.0000000000000452E-4</v>
      </c>
      <c r="V349">
        <f>COUNTIFS(xings_lookup!$D$2:$D$19, IF(Q349, "&lt;=","&gt;=") &amp; S349, xings_lookup!$D$2:$D$19, IF(Q349,"&gt;=","&lt;=") &amp; T349)</f>
        <v>0</v>
      </c>
      <c r="W349">
        <f>COUNTA([11]XINGS!$A$2:$A$13)-V349</f>
        <v>12</v>
      </c>
      <c r="X349">
        <f t="shared" si="68"/>
        <v>0</v>
      </c>
    </row>
    <row r="350" spans="1:24" x14ac:dyDescent="0.25">
      <c r="A350" t="s">
        <v>1099</v>
      </c>
      <c r="B350">
        <v>4015</v>
      </c>
      <c r="C350" t="s">
        <v>467</v>
      </c>
      <c r="D350" t="s">
        <v>1100</v>
      </c>
      <c r="E350">
        <v>42535.360335648147</v>
      </c>
      <c r="F350">
        <v>42535.361296296294</v>
      </c>
      <c r="G350">
        <v>1</v>
      </c>
      <c r="H350" t="s">
        <v>1015</v>
      </c>
      <c r="I350">
        <v>42535.366354166668</v>
      </c>
      <c r="J350">
        <v>1</v>
      </c>
      <c r="K350" t="str">
        <f t="shared" si="65"/>
        <v>4015/4016</v>
      </c>
      <c r="L350">
        <f t="shared" si="66"/>
        <v>5.0578703740029596E-3</v>
      </c>
      <c r="N350">
        <f>24*60*SUM($L350:$L350)</f>
        <v>7.2833333385642618</v>
      </c>
      <c r="P350" t="s">
        <v>717</v>
      </c>
      <c r="Q350" t="b">
        <f t="shared" si="67"/>
        <v>1</v>
      </c>
      <c r="R350" t="s">
        <v>736</v>
      </c>
      <c r="S350">
        <f t="shared" si="73"/>
        <v>23.296099999999999</v>
      </c>
      <c r="T350">
        <f t="shared" si="74"/>
        <v>1.4999999999999999E-2</v>
      </c>
      <c r="U350">
        <f t="shared" si="71"/>
        <v>23.281099999999999</v>
      </c>
      <c r="V350">
        <f>COUNTIFS(xings_lookup!$D$2:$D$19, IF(Q350, "&lt;=","&gt;=") &amp; S350, xings_lookup!$D$2:$D$19, IF(Q350,"&gt;=","&lt;=") &amp; T350)</f>
        <v>12</v>
      </c>
      <c r="W350">
        <f>COUNTA([11]XINGS!$A$2:$A$13)-V350</f>
        <v>0</v>
      </c>
      <c r="X350">
        <f t="shared" si="68"/>
        <v>1</v>
      </c>
    </row>
    <row r="351" spans="1:24" x14ac:dyDescent="0.25">
      <c r="A351" t="s">
        <v>1101</v>
      </c>
      <c r="B351">
        <v>4023</v>
      </c>
      <c r="C351" t="s">
        <v>467</v>
      </c>
      <c r="D351" t="s">
        <v>992</v>
      </c>
      <c r="E351">
        <v>42535.47179398148</v>
      </c>
      <c r="F351">
        <v>42535.473252314812</v>
      </c>
      <c r="G351">
        <v>2</v>
      </c>
      <c r="H351" t="s">
        <v>1102</v>
      </c>
      <c r="I351">
        <v>42535.477407407408</v>
      </c>
      <c r="J351">
        <v>0</v>
      </c>
      <c r="K351" t="str">
        <f t="shared" si="65"/>
        <v>4023/4024</v>
      </c>
      <c r="L351">
        <f t="shared" si="66"/>
        <v>4.1550925961928442E-3</v>
      </c>
      <c r="N351">
        <f>24*60*SUM($L351:$L351)</f>
        <v>5.9833333385176957</v>
      </c>
      <c r="P351" t="s">
        <v>717</v>
      </c>
      <c r="Q351" t="b">
        <f t="shared" si="67"/>
        <v>1</v>
      </c>
      <c r="R351" t="s">
        <v>736</v>
      </c>
      <c r="S351">
        <f t="shared" si="73"/>
        <v>23.3002</v>
      </c>
      <c r="T351">
        <f t="shared" si="74"/>
        <v>22.831199999999999</v>
      </c>
      <c r="U351">
        <f t="shared" si="71"/>
        <v>0.46900000000000119</v>
      </c>
      <c r="V351">
        <f>COUNTIFS(xings_lookup!$D$2:$D$19, IF(Q351, "&lt;=","&gt;=") &amp; S351, xings_lookup!$D$2:$D$19, IF(Q351,"&gt;=","&lt;=") &amp; T351)</f>
        <v>0</v>
      </c>
      <c r="W351">
        <f>COUNTA([11]XINGS!$A$2:$A$13)-V351</f>
        <v>12</v>
      </c>
      <c r="X351">
        <f t="shared" si="68"/>
        <v>0</v>
      </c>
    </row>
    <row r="352" spans="1:24" x14ac:dyDescent="0.25">
      <c r="A352" t="s">
        <v>741</v>
      </c>
      <c r="B352">
        <v>4040</v>
      </c>
      <c r="C352" t="s">
        <v>467</v>
      </c>
      <c r="D352" t="s">
        <v>604</v>
      </c>
      <c r="E352">
        <v>42535.502141203702</v>
      </c>
      <c r="F352">
        <v>42535.503171296295</v>
      </c>
      <c r="G352">
        <v>1</v>
      </c>
      <c r="H352" t="s">
        <v>742</v>
      </c>
      <c r="I352">
        <v>42535.511747685188</v>
      </c>
      <c r="J352">
        <v>0</v>
      </c>
      <c r="K352" t="str">
        <f t="shared" si="65"/>
        <v>4039/4040</v>
      </c>
      <c r="L352">
        <f t="shared" si="66"/>
        <v>8.5763888928340748E-3</v>
      </c>
      <c r="N352">
        <f>24*60*SUM($L352:$L353)</f>
        <v>41.916666679317132</v>
      </c>
      <c r="P352" t="s">
        <v>743</v>
      </c>
      <c r="Q352" t="b">
        <f t="shared" si="67"/>
        <v>0</v>
      </c>
      <c r="R352" t="s">
        <v>736</v>
      </c>
      <c r="S352">
        <f t="shared" si="73"/>
        <v>4.7500000000000001E-2</v>
      </c>
      <c r="T352">
        <f t="shared" si="74"/>
        <v>9.8000000000000004E-2</v>
      </c>
      <c r="U352">
        <f t="shared" si="71"/>
        <v>5.0500000000000003E-2</v>
      </c>
      <c r="V352">
        <f>COUNTIFS(xings_lookup!$D$2:$D$19, IF(Q352, "&lt;=","&gt;=") &amp; S352, xings_lookup!$D$2:$D$19, IF(Q352,"&gt;=","&lt;=") &amp; T352)</f>
        <v>0</v>
      </c>
      <c r="W352">
        <f>COUNTA([11]XINGS!$A$2:$A$13)-V352</f>
        <v>12</v>
      </c>
      <c r="X352">
        <f t="shared" si="68"/>
        <v>0</v>
      </c>
    </row>
    <row r="353" spans="1:24" x14ac:dyDescent="0.25">
      <c r="A353" t="s">
        <v>741</v>
      </c>
      <c r="B353">
        <v>4040</v>
      </c>
      <c r="C353" t="s">
        <v>467</v>
      </c>
      <c r="D353" t="s">
        <v>744</v>
      </c>
      <c r="E353">
        <v>42535.518136574072</v>
      </c>
      <c r="F353">
        <v>42535.519074074073</v>
      </c>
      <c r="G353">
        <v>1</v>
      </c>
      <c r="H353" t="s">
        <v>745</v>
      </c>
      <c r="I353">
        <v>42535.539606481485</v>
      </c>
      <c r="J353">
        <v>0</v>
      </c>
      <c r="K353" t="str">
        <f t="shared" si="65"/>
        <v>4039/4040</v>
      </c>
      <c r="L353">
        <f t="shared" si="66"/>
        <v>2.0532407412247267E-2</v>
      </c>
      <c r="Q353" t="b">
        <f t="shared" si="67"/>
        <v>0</v>
      </c>
      <c r="R353" t="s">
        <v>736</v>
      </c>
      <c r="S353">
        <f t="shared" si="73"/>
        <v>3.7193000000000001</v>
      </c>
      <c r="T353">
        <f t="shared" si="74"/>
        <v>23.332799999999999</v>
      </c>
      <c r="U353">
        <f t="shared" si="71"/>
        <v>19.613499999999998</v>
      </c>
      <c r="V353">
        <f>COUNTIFS(xings_lookup!$D$2:$D$19, IF(Q353, "&lt;=","&gt;=") &amp; S353, xings_lookup!$D$2:$D$19, IF(Q353,"&gt;=","&lt;=") &amp; T353)</f>
        <v>9</v>
      </c>
      <c r="W353">
        <f>COUNTA([11]XINGS!$A$2:$A$13)-V353</f>
        <v>3</v>
      </c>
      <c r="X353">
        <f t="shared" si="68"/>
        <v>0.75</v>
      </c>
    </row>
    <row r="354" spans="1:24" x14ac:dyDescent="0.25">
      <c r="A354" t="s">
        <v>746</v>
      </c>
      <c r="B354">
        <v>4024</v>
      </c>
      <c r="C354" t="s">
        <v>467</v>
      </c>
      <c r="D354" t="s">
        <v>747</v>
      </c>
      <c r="E354">
        <v>42535.567523148151</v>
      </c>
      <c r="F354">
        <v>42535.568888888891</v>
      </c>
      <c r="G354">
        <v>1</v>
      </c>
      <c r="H354" t="s">
        <v>500</v>
      </c>
      <c r="I354">
        <v>42535.590856481482</v>
      </c>
      <c r="J354">
        <v>0</v>
      </c>
      <c r="K354" t="str">
        <f t="shared" si="65"/>
        <v>4023/4024</v>
      </c>
      <c r="L354">
        <f t="shared" si="66"/>
        <v>2.1967592590954155E-2</v>
      </c>
      <c r="N354">
        <f>24*60*SUM($L354:$L354)</f>
        <v>31.633333330973983</v>
      </c>
      <c r="P354" t="s">
        <v>748</v>
      </c>
      <c r="Q354" t="b">
        <f t="shared" si="67"/>
        <v>0</v>
      </c>
      <c r="R354" t="s">
        <v>736</v>
      </c>
      <c r="S354">
        <f t="shared" si="73"/>
        <v>1.9818</v>
      </c>
      <c r="T354">
        <f t="shared" si="74"/>
        <v>23.330400000000001</v>
      </c>
      <c r="U354">
        <f t="shared" si="71"/>
        <v>21.348600000000001</v>
      </c>
      <c r="V354">
        <f>COUNTIFS(xings_lookup!$D$2:$D$19, IF(Q354, "&lt;=","&gt;=") &amp; S354, xings_lookup!$D$2:$D$19, IF(Q354,"&gt;=","&lt;=") &amp; T354)</f>
        <v>12</v>
      </c>
      <c r="W354">
        <f>COUNTA([11]XINGS!$A$2:$A$13)-V354</f>
        <v>0</v>
      </c>
      <c r="X354">
        <f t="shared" si="68"/>
        <v>1</v>
      </c>
    </row>
    <row r="355" spans="1:24" x14ac:dyDescent="0.25">
      <c r="A355" t="s">
        <v>749</v>
      </c>
      <c r="B355">
        <v>4016</v>
      </c>
      <c r="C355" t="s">
        <v>467</v>
      </c>
      <c r="D355" t="s">
        <v>750</v>
      </c>
      <c r="E355">
        <v>42535.612581018519</v>
      </c>
      <c r="F355">
        <v>42535.613530092596</v>
      </c>
      <c r="G355">
        <v>1</v>
      </c>
      <c r="H355" t="s">
        <v>607</v>
      </c>
      <c r="I355">
        <v>42535.614386574074</v>
      </c>
      <c r="J355">
        <v>1</v>
      </c>
      <c r="K355" t="str">
        <f t="shared" si="65"/>
        <v>4015/4016</v>
      </c>
      <c r="L355">
        <f t="shared" si="66"/>
        <v>8.5648147796746343E-4</v>
      </c>
      <c r="N355">
        <f>24*60*SUM($L355:$L355)</f>
        <v>1.2333333282731473</v>
      </c>
      <c r="P355" t="s">
        <v>717</v>
      </c>
      <c r="Q355" t="b">
        <f t="shared" si="67"/>
        <v>0</v>
      </c>
      <c r="R355" t="s">
        <v>736</v>
      </c>
      <c r="S355">
        <f t="shared" si="73"/>
        <v>3.9113000000000002</v>
      </c>
      <c r="T355">
        <f t="shared" si="74"/>
        <v>23.3293</v>
      </c>
      <c r="U355">
        <f t="shared" si="71"/>
        <v>19.417999999999999</v>
      </c>
      <c r="V355">
        <f>COUNTIFS(xings_lookup!$D$2:$D$19, IF(Q355, "&lt;=","&gt;=") &amp; S355, xings_lookup!$D$2:$D$19, IF(Q355,"&gt;=","&lt;=") &amp; T355)</f>
        <v>9</v>
      </c>
      <c r="W355">
        <f>COUNTA([11]XINGS!$A$2:$A$13)-V355</f>
        <v>3</v>
      </c>
      <c r="X355">
        <f t="shared" si="68"/>
        <v>0.75</v>
      </c>
    </row>
    <row r="356" spans="1:24" x14ac:dyDescent="0.25">
      <c r="A356" t="s">
        <v>751</v>
      </c>
      <c r="B356">
        <v>4044</v>
      </c>
      <c r="C356" t="s">
        <v>467</v>
      </c>
      <c r="D356" t="s">
        <v>669</v>
      </c>
      <c r="E356">
        <v>42535.666273148148</v>
      </c>
      <c r="F356">
        <v>42535.667488425926</v>
      </c>
      <c r="G356">
        <v>1</v>
      </c>
      <c r="H356" t="s">
        <v>752</v>
      </c>
      <c r="I356">
        <v>42535.668796296297</v>
      </c>
      <c r="J356">
        <v>0</v>
      </c>
      <c r="K356" t="str">
        <f t="shared" si="65"/>
        <v>4043/4044</v>
      </c>
      <c r="L356">
        <f t="shared" si="66"/>
        <v>1.3078703705104999E-3</v>
      </c>
      <c r="N356">
        <f>24*60*SUM($L356:$L357)</f>
        <v>42.683333326131105</v>
      </c>
      <c r="P356" t="s">
        <v>673</v>
      </c>
      <c r="Q356" t="b">
        <f t="shared" si="67"/>
        <v>0</v>
      </c>
      <c r="R356" t="s">
        <v>736</v>
      </c>
      <c r="S356">
        <f t="shared" si="73"/>
        <v>4.6199999999999998E-2</v>
      </c>
      <c r="T356">
        <f t="shared" si="74"/>
        <v>0.24340000000000001</v>
      </c>
      <c r="U356">
        <f t="shared" si="71"/>
        <v>0.19720000000000001</v>
      </c>
      <c r="V356">
        <f>COUNTIFS(xings_lookup!$D$2:$D$19, IF(Q356, "&lt;=","&gt;=") &amp; S356, xings_lookup!$D$2:$D$19, IF(Q356,"&gt;=","&lt;=") &amp; T356)</f>
        <v>0</v>
      </c>
      <c r="W356">
        <f>COUNTA([11]XINGS!$A$2:$A$13)-V356</f>
        <v>12</v>
      </c>
      <c r="X356">
        <f t="shared" si="68"/>
        <v>0</v>
      </c>
    </row>
    <row r="357" spans="1:24" x14ac:dyDescent="0.25">
      <c r="A357" t="s">
        <v>751</v>
      </c>
      <c r="B357">
        <v>4044</v>
      </c>
      <c r="C357" t="s">
        <v>467</v>
      </c>
      <c r="D357" t="s">
        <v>753</v>
      </c>
      <c r="E357">
        <v>42535.669849537036</v>
      </c>
      <c r="F357">
        <v>42535.670451388891</v>
      </c>
      <c r="G357">
        <v>0</v>
      </c>
      <c r="H357" t="s">
        <v>708</v>
      </c>
      <c r="I357">
        <v>42535.698784722219</v>
      </c>
      <c r="J357">
        <v>0</v>
      </c>
      <c r="K357" t="str">
        <f t="shared" si="65"/>
        <v>4043/4044</v>
      </c>
      <c r="L357">
        <f t="shared" si="66"/>
        <v>2.8333333328191657E-2</v>
      </c>
      <c r="Q357" t="b">
        <f t="shared" si="67"/>
        <v>0</v>
      </c>
      <c r="R357" t="s">
        <v>736</v>
      </c>
      <c r="S357">
        <f t="shared" si="73"/>
        <v>0.56469999999999998</v>
      </c>
      <c r="T357">
        <f t="shared" si="74"/>
        <v>23.330300000000001</v>
      </c>
      <c r="U357">
        <f t="shared" si="71"/>
        <v>22.765600000000003</v>
      </c>
      <c r="V357">
        <f>COUNTIFS(xings_lookup!$D$2:$D$19, IF(Q357, "&lt;=","&gt;=") &amp; S357, xings_lookup!$D$2:$D$19, IF(Q357,"&gt;=","&lt;=") &amp; T357)</f>
        <v>12</v>
      </c>
      <c r="W357">
        <f>COUNTA([11]XINGS!$A$2:$A$13)-V357</f>
        <v>0</v>
      </c>
      <c r="X357">
        <f t="shared" si="68"/>
        <v>1</v>
      </c>
    </row>
    <row r="358" spans="1:24" x14ac:dyDescent="0.25">
      <c r="A358" t="s">
        <v>1104</v>
      </c>
      <c r="B358">
        <v>4032</v>
      </c>
      <c r="F358">
        <v>42536.170659722222</v>
      </c>
      <c r="I358">
        <v>42536.171111111114</v>
      </c>
      <c r="K358" t="str">
        <f t="shared" si="65"/>
        <v>4031/4032</v>
      </c>
      <c r="L358">
        <f t="shared" si="66"/>
        <v>4.5138889254303649E-4</v>
      </c>
      <c r="N358">
        <f>24*60*SUM($L358:$L358)</f>
        <v>0.65000000526197255</v>
      </c>
      <c r="P358" t="s">
        <v>1105</v>
      </c>
      <c r="Q358" t="b">
        <f t="shared" si="67"/>
        <v>1</v>
      </c>
      <c r="R358" t="s">
        <v>756</v>
      </c>
      <c r="S358" t="e">
        <f t="shared" si="73"/>
        <v>#VALUE!</v>
      </c>
      <c r="T358" t="e">
        <f t="shared" si="74"/>
        <v>#VALUE!</v>
      </c>
      <c r="U358" t="e">
        <f t="shared" si="71"/>
        <v>#VALUE!</v>
      </c>
      <c r="V358">
        <f>COUNTIFS(xings_lookup!$D$2:$D$19, IF(Q358, "&lt;=","&gt;=") &amp; S358, xings_lookup!$D$2:$D$19, IF(Q358,"&gt;=","&lt;=") &amp; T358)</f>
        <v>0</v>
      </c>
      <c r="W358">
        <f>COUNTA([11]XINGS!$A$2:$A$13)-V358</f>
        <v>12</v>
      </c>
      <c r="X358">
        <f t="shared" si="68"/>
        <v>0</v>
      </c>
    </row>
    <row r="359" spans="1:24" x14ac:dyDescent="0.25">
      <c r="A359" t="s">
        <v>1106</v>
      </c>
      <c r="B359">
        <v>4032</v>
      </c>
      <c r="C359" t="s">
        <v>467</v>
      </c>
      <c r="D359" t="s">
        <v>1019</v>
      </c>
      <c r="E359">
        <v>42536.324791666666</v>
      </c>
      <c r="F359">
        <v>42536.325752314813</v>
      </c>
      <c r="G359">
        <v>1</v>
      </c>
      <c r="H359" t="s">
        <v>1075</v>
      </c>
      <c r="I359">
        <v>42536.34715277778</v>
      </c>
      <c r="J359">
        <v>0</v>
      </c>
      <c r="K359" t="str">
        <f t="shared" si="65"/>
        <v>4031/4032</v>
      </c>
      <c r="L359">
        <f t="shared" si="66"/>
        <v>2.1400462966994382E-2</v>
      </c>
      <c r="N359">
        <f>24*60*SUM($L359:$L359)</f>
        <v>30.816666672471911</v>
      </c>
      <c r="P359" t="s">
        <v>816</v>
      </c>
      <c r="Q359" t="b">
        <f t="shared" si="67"/>
        <v>1</v>
      </c>
      <c r="R359" t="s">
        <v>756</v>
      </c>
      <c r="S359">
        <f t="shared" si="73"/>
        <v>23.297499999999999</v>
      </c>
      <c r="T359">
        <f t="shared" si="74"/>
        <v>6.4158999999999997</v>
      </c>
      <c r="U359">
        <f t="shared" si="71"/>
        <v>16.881599999999999</v>
      </c>
      <c r="V359">
        <f>COUNTIFS(xings_lookup!$D$2:$D$19, IF(Q359, "&lt;=","&gt;=") &amp; S359, xings_lookup!$D$2:$D$19, IF(Q359,"&gt;=","&lt;=") &amp; T359)</f>
        <v>3</v>
      </c>
      <c r="W359">
        <f>COUNTA([11]XINGS!$A$2:$A$13)-V359</f>
        <v>9</v>
      </c>
      <c r="X359">
        <f t="shared" si="68"/>
        <v>0.25</v>
      </c>
    </row>
    <row r="360" spans="1:24" x14ac:dyDescent="0.25">
      <c r="A360" t="s">
        <v>754</v>
      </c>
      <c r="B360">
        <v>4029</v>
      </c>
      <c r="F360">
        <v>42536.54042824074</v>
      </c>
      <c r="I360">
        <v>42536.542870370373</v>
      </c>
      <c r="K360" t="str">
        <f t="shared" si="65"/>
        <v>4029/4030</v>
      </c>
      <c r="L360">
        <f t="shared" si="66"/>
        <v>2.4421296329819597E-3</v>
      </c>
      <c r="N360">
        <f>24*60*SUM($L360:$L360)</f>
        <v>3.516666671494022</v>
      </c>
      <c r="P360" t="s">
        <v>755</v>
      </c>
      <c r="Q360" t="b">
        <f t="shared" si="67"/>
        <v>0</v>
      </c>
      <c r="R360" t="s">
        <v>756</v>
      </c>
      <c r="S360" t="e">
        <f t="shared" si="73"/>
        <v>#VALUE!</v>
      </c>
      <c r="T360" t="e">
        <f t="shared" si="74"/>
        <v>#VALUE!</v>
      </c>
      <c r="U360" t="e">
        <f t="shared" si="71"/>
        <v>#VALUE!</v>
      </c>
      <c r="V360">
        <f>COUNTIFS(xings_lookup!$D$2:$D$19, IF(Q360, "&lt;=","&gt;=") &amp; S360, xings_lookup!$D$2:$D$19, IF(Q360,"&gt;=","&lt;=") &amp; T360)</f>
        <v>0</v>
      </c>
      <c r="W360">
        <f>COUNTA([11]XINGS!$A$2:$A$13)-V360</f>
        <v>12</v>
      </c>
      <c r="X360">
        <f t="shared" si="68"/>
        <v>0</v>
      </c>
    </row>
    <row r="361" spans="1:24" x14ac:dyDescent="0.25">
      <c r="A361" t="s">
        <v>1107</v>
      </c>
      <c r="B361">
        <v>4030</v>
      </c>
      <c r="F361">
        <v>42536.578553240739</v>
      </c>
      <c r="I361">
        <v>42536.640347222223</v>
      </c>
      <c r="K361" t="str">
        <f t="shared" si="65"/>
        <v>4029/4030</v>
      </c>
      <c r="L361">
        <f t="shared" si="66"/>
        <v>6.179398148378823E-2</v>
      </c>
      <c r="N361">
        <f>24*60*SUM($L361:$L361)</f>
        <v>88.983333336655051</v>
      </c>
      <c r="P361" t="s">
        <v>717</v>
      </c>
      <c r="Q361" t="b">
        <f t="shared" si="67"/>
        <v>1</v>
      </c>
      <c r="R361" t="s">
        <v>756</v>
      </c>
      <c r="S361" t="e">
        <f t="shared" si="73"/>
        <v>#VALUE!</v>
      </c>
      <c r="T361" t="e">
        <f t="shared" si="74"/>
        <v>#VALUE!</v>
      </c>
      <c r="U361" t="e">
        <f t="shared" si="71"/>
        <v>#VALUE!</v>
      </c>
      <c r="V361">
        <f>COUNTIFS(xings_lookup!$D$2:$D$19, IF(Q361, "&lt;=","&gt;=") &amp; S361, xings_lookup!$D$2:$D$19, IF(Q361,"&gt;=","&lt;=") &amp; T361)</f>
        <v>0</v>
      </c>
      <c r="W361">
        <f>COUNTA([11]XINGS!$A$2:$A$13)-V361</f>
        <v>12</v>
      </c>
      <c r="X361">
        <f t="shared" si="68"/>
        <v>0</v>
      </c>
    </row>
    <row r="362" spans="1:24" x14ac:dyDescent="0.25">
      <c r="A362" t="s">
        <v>1108</v>
      </c>
      <c r="B362">
        <v>4015</v>
      </c>
      <c r="F362">
        <v>42536.624108796299</v>
      </c>
      <c r="I362">
        <v>42536.663819444446</v>
      </c>
      <c r="K362" t="str">
        <f t="shared" si="65"/>
        <v>4015/4016</v>
      </c>
      <c r="L362">
        <f t="shared" si="66"/>
        <v>3.9710648146865424E-2</v>
      </c>
      <c r="N362">
        <f>24*60*SUM($L362:$L362)</f>
        <v>57.18333333148621</v>
      </c>
      <c r="P362" t="s">
        <v>717</v>
      </c>
      <c r="Q362" t="b">
        <f t="shared" si="67"/>
        <v>1</v>
      </c>
      <c r="R362" t="s">
        <v>756</v>
      </c>
      <c r="S362" t="e">
        <f t="shared" si="73"/>
        <v>#VALUE!</v>
      </c>
      <c r="T362" t="e">
        <f t="shared" si="74"/>
        <v>#VALUE!</v>
      </c>
      <c r="U362" t="e">
        <f t="shared" si="71"/>
        <v>#VALUE!</v>
      </c>
      <c r="V362">
        <f>COUNTIFS(xings_lookup!$D$2:$D$19, IF(Q362, "&lt;=","&gt;=") &amp; S362, xings_lookup!$D$2:$D$19, IF(Q362,"&gt;=","&lt;=") &amp; T362)</f>
        <v>0</v>
      </c>
      <c r="W362">
        <f>COUNTA([11]XINGS!$A$2:$A$13)-V362</f>
        <v>12</v>
      </c>
      <c r="X362">
        <f t="shared" si="68"/>
        <v>0</v>
      </c>
    </row>
    <row r="363" spans="1:24" x14ac:dyDescent="0.25">
      <c r="A363" t="s">
        <v>757</v>
      </c>
      <c r="B363">
        <v>4020</v>
      </c>
      <c r="C363" t="s">
        <v>467</v>
      </c>
      <c r="D363" t="s">
        <v>758</v>
      </c>
      <c r="E363">
        <v>42536.633136574077</v>
      </c>
      <c r="F363">
        <v>42536.634386574071</v>
      </c>
      <c r="G363">
        <v>1</v>
      </c>
      <c r="H363" t="s">
        <v>759</v>
      </c>
      <c r="I363">
        <v>42536.643958333334</v>
      </c>
      <c r="J363">
        <v>0</v>
      </c>
      <c r="K363" t="str">
        <f t="shared" si="65"/>
        <v>4019/4020</v>
      </c>
      <c r="L363">
        <f t="shared" si="66"/>
        <v>9.5717592630535364E-3</v>
      </c>
      <c r="N363">
        <f>24*60*SUM($L363:$L364)</f>
        <v>14.383333332370967</v>
      </c>
      <c r="P363" t="s">
        <v>717</v>
      </c>
      <c r="Q363" t="b">
        <f t="shared" si="67"/>
        <v>0</v>
      </c>
      <c r="R363" t="s">
        <v>756</v>
      </c>
      <c r="S363">
        <f t="shared" si="73"/>
        <v>4.3499999999999997E-2</v>
      </c>
      <c r="T363">
        <f t="shared" si="74"/>
        <v>4.8353000000000002</v>
      </c>
      <c r="U363">
        <f t="shared" si="71"/>
        <v>4.7918000000000003</v>
      </c>
      <c r="V363">
        <f>COUNTIFS(xings_lookup!$D$2:$D$19, IF(Q363, "&lt;=","&gt;=") &amp; S363, xings_lookup!$D$2:$D$19, IF(Q363,"&gt;=","&lt;=") &amp; T363)</f>
        <v>5</v>
      </c>
      <c r="W363">
        <f>COUNTA([11]XINGS!$A$2:$A$13)-V363</f>
        <v>7</v>
      </c>
      <c r="X363">
        <f t="shared" si="68"/>
        <v>0.41666666666666669</v>
      </c>
    </row>
    <row r="364" spans="1:24" x14ac:dyDescent="0.25">
      <c r="A364" t="s">
        <v>762</v>
      </c>
      <c r="B364">
        <v>4024</v>
      </c>
      <c r="C364" t="s">
        <v>467</v>
      </c>
      <c r="D364" t="s">
        <v>763</v>
      </c>
      <c r="E364">
        <v>42536.642789351848</v>
      </c>
      <c r="F364">
        <v>42536.64471064815</v>
      </c>
      <c r="G364">
        <v>2</v>
      </c>
      <c r="H364" t="s">
        <v>764</v>
      </c>
      <c r="I364">
        <v>42536.645127314812</v>
      </c>
      <c r="J364">
        <v>0</v>
      </c>
      <c r="K364" t="str">
        <f t="shared" si="65"/>
        <v>4023/4024</v>
      </c>
      <c r="L364">
        <f t="shared" si="66"/>
        <v>4.1666666220407933E-4</v>
      </c>
      <c r="N364">
        <f>24*60*SUM($L364:$L364)</f>
        <v>0.59999999357387424</v>
      </c>
      <c r="P364" t="s">
        <v>717</v>
      </c>
      <c r="Q364" t="b">
        <f t="shared" si="67"/>
        <v>0</v>
      </c>
      <c r="R364" t="s">
        <v>756</v>
      </c>
      <c r="S364">
        <f t="shared" si="73"/>
        <v>4.4200000000000003E-2</v>
      </c>
      <c r="T364">
        <f t="shared" si="74"/>
        <v>23.303000000000001</v>
      </c>
      <c r="U364">
        <f t="shared" ref="U364:U395" si="75">ABS(T364-S364)</f>
        <v>23.258800000000001</v>
      </c>
      <c r="V364">
        <f>COUNTIFS(xings_lookup!$D$2:$D$19, IF(Q364, "&lt;=","&gt;=") &amp; S364, xings_lookup!$D$2:$D$19, IF(Q364,"&gt;=","&lt;=") &amp; T364)</f>
        <v>12</v>
      </c>
      <c r="W364">
        <f>COUNTA([11]XINGS!$A$2:$A$13)-V364</f>
        <v>0</v>
      </c>
      <c r="X364">
        <f t="shared" si="68"/>
        <v>1</v>
      </c>
    </row>
    <row r="365" spans="1:24" x14ac:dyDescent="0.25">
      <c r="A365" t="s">
        <v>765</v>
      </c>
      <c r="B365">
        <v>4029</v>
      </c>
      <c r="C365" t="s">
        <v>467</v>
      </c>
      <c r="D365" t="s">
        <v>498</v>
      </c>
      <c r="E365">
        <v>42536.643993055557</v>
      </c>
      <c r="F365">
        <v>42536.645266203705</v>
      </c>
      <c r="G365">
        <v>1</v>
      </c>
      <c r="H365" t="s">
        <v>766</v>
      </c>
      <c r="I365">
        <v>42536.669502314813</v>
      </c>
      <c r="J365">
        <v>2</v>
      </c>
      <c r="K365" t="str">
        <f t="shared" si="65"/>
        <v>4029/4030</v>
      </c>
      <c r="L365">
        <f t="shared" si="66"/>
        <v>2.4236111108621117E-2</v>
      </c>
      <c r="N365">
        <f>24*60*SUM($L365:$L366)</f>
        <v>62.533333324827254</v>
      </c>
      <c r="P365" t="s">
        <v>645</v>
      </c>
      <c r="Q365" t="b">
        <f t="shared" si="67"/>
        <v>0</v>
      </c>
      <c r="R365" t="s">
        <v>756</v>
      </c>
      <c r="S365">
        <f t="shared" si="73"/>
        <v>4.5699999999999998E-2</v>
      </c>
      <c r="T365">
        <f t="shared" si="74"/>
        <v>8.1503999999999994</v>
      </c>
      <c r="U365">
        <f t="shared" si="75"/>
        <v>8.1046999999999993</v>
      </c>
      <c r="V365">
        <f>COUNTIFS(xings_lookup!$D$2:$D$19, IF(Q365, "&lt;=","&gt;=") &amp; S365, xings_lookup!$D$2:$D$19, IF(Q365,"&gt;=","&lt;=") &amp; T365)</f>
        <v>10</v>
      </c>
      <c r="W365">
        <f>COUNTA([11]XINGS!$A$2:$A$13)-V365</f>
        <v>2</v>
      </c>
      <c r="X365">
        <f t="shared" si="68"/>
        <v>0.83333333333333337</v>
      </c>
    </row>
    <row r="366" spans="1:24" x14ac:dyDescent="0.25">
      <c r="A366" t="s">
        <v>757</v>
      </c>
      <c r="B366">
        <v>4020</v>
      </c>
      <c r="C366" t="s">
        <v>467</v>
      </c>
      <c r="D366" t="s">
        <v>760</v>
      </c>
      <c r="E366">
        <v>42536.648206018515</v>
      </c>
      <c r="F366">
        <v>42536.648912037039</v>
      </c>
      <c r="G366">
        <v>1</v>
      </c>
      <c r="H366" t="s">
        <v>761</v>
      </c>
      <c r="I366">
        <v>42536.66810185185</v>
      </c>
      <c r="J366">
        <v>1</v>
      </c>
      <c r="K366" t="str">
        <f t="shared" si="65"/>
        <v>4019/4020</v>
      </c>
      <c r="L366">
        <f t="shared" si="66"/>
        <v>1.918981481139781E-2</v>
      </c>
      <c r="Q366" t="b">
        <f t="shared" si="67"/>
        <v>0</v>
      </c>
      <c r="R366" t="s">
        <v>756</v>
      </c>
      <c r="S366">
        <f t="shared" si="73"/>
        <v>6.4676999999999998</v>
      </c>
      <c r="T366">
        <f t="shared" si="74"/>
        <v>23.322099999999999</v>
      </c>
      <c r="U366">
        <f t="shared" si="75"/>
        <v>16.854399999999998</v>
      </c>
      <c r="V366">
        <f>COUNTIFS(xings_lookup!$D$2:$D$19, IF(Q366, "&lt;=","&gt;=") &amp; S366, xings_lookup!$D$2:$D$19, IF(Q366,"&gt;=","&lt;=") &amp; T366)</f>
        <v>3</v>
      </c>
      <c r="W366">
        <f>COUNTA([11]XINGS!$A$2:$A$13)-V366</f>
        <v>9</v>
      </c>
      <c r="X366">
        <f t="shared" si="68"/>
        <v>0.25</v>
      </c>
    </row>
    <row r="367" spans="1:24" x14ac:dyDescent="0.25">
      <c r="A367" t="s">
        <v>765</v>
      </c>
      <c r="B367">
        <v>4029</v>
      </c>
      <c r="C367" t="s">
        <v>467</v>
      </c>
      <c r="D367" t="s">
        <v>545</v>
      </c>
      <c r="E367">
        <v>42536.670636574076</v>
      </c>
      <c r="F367">
        <v>42536.671388888892</v>
      </c>
      <c r="G367">
        <v>1</v>
      </c>
      <c r="H367" t="s">
        <v>767</v>
      </c>
      <c r="I367">
        <v>42536.68855324074</v>
      </c>
      <c r="J367">
        <v>0</v>
      </c>
      <c r="K367" t="str">
        <f t="shared" si="65"/>
        <v>4029/4030</v>
      </c>
      <c r="L367">
        <f t="shared" si="66"/>
        <v>1.7164351847895887E-2</v>
      </c>
      <c r="Q367" t="b">
        <f t="shared" si="67"/>
        <v>0</v>
      </c>
      <c r="R367" t="s">
        <v>756</v>
      </c>
      <c r="S367">
        <f t="shared" si="73"/>
        <v>8.6374999999999993</v>
      </c>
      <c r="T367">
        <f t="shared" si="74"/>
        <v>23.3278</v>
      </c>
      <c r="U367">
        <f t="shared" si="75"/>
        <v>14.690300000000001</v>
      </c>
      <c r="V367">
        <f>COUNTIFS(xings_lookup!$D$2:$D$19, IF(Q367, "&lt;=","&gt;=") &amp; S367, xings_lookup!$D$2:$D$19, IF(Q367,"&gt;=","&lt;=") &amp; T367)</f>
        <v>2</v>
      </c>
      <c r="W367">
        <f>COUNTA([11]XINGS!$A$2:$A$13)-V367</f>
        <v>10</v>
      </c>
      <c r="X367">
        <f t="shared" si="68"/>
        <v>0.16666666666666666</v>
      </c>
    </row>
    <row r="368" spans="1:24" x14ac:dyDescent="0.25">
      <c r="A368" t="s">
        <v>768</v>
      </c>
      <c r="B368">
        <v>4007</v>
      </c>
      <c r="F368">
        <v>42536.68954861111</v>
      </c>
      <c r="I368">
        <v>42536.692337962966</v>
      </c>
      <c r="K368" t="str">
        <f t="shared" si="65"/>
        <v>4007/4008</v>
      </c>
      <c r="L368">
        <f t="shared" si="66"/>
        <v>2.7893518563359976E-3</v>
      </c>
      <c r="N368">
        <f>24*60*SUM($L368:$L368)</f>
        <v>4.0166666731238365</v>
      </c>
      <c r="P368" t="s">
        <v>769</v>
      </c>
      <c r="Q368" t="b">
        <f t="shared" si="67"/>
        <v>0</v>
      </c>
      <c r="R368" t="s">
        <v>756</v>
      </c>
      <c r="S368" t="e">
        <f t="shared" si="73"/>
        <v>#VALUE!</v>
      </c>
      <c r="T368" t="e">
        <f t="shared" si="74"/>
        <v>#VALUE!</v>
      </c>
      <c r="U368" t="e">
        <f t="shared" si="75"/>
        <v>#VALUE!</v>
      </c>
      <c r="V368">
        <f>COUNTIFS(xings_lookup!$D$2:$D$19, IF(Q368, "&lt;=","&gt;=") &amp; S368, xings_lookup!$D$2:$D$19, IF(Q368,"&gt;=","&lt;=") &amp; T368)</f>
        <v>0</v>
      </c>
      <c r="W368">
        <f>COUNTA([11]XINGS!$A$2:$A$13)-V368</f>
        <v>12</v>
      </c>
      <c r="X368">
        <f t="shared" si="68"/>
        <v>0</v>
      </c>
    </row>
    <row r="369" spans="1:24" x14ac:dyDescent="0.25">
      <c r="A369" t="s">
        <v>1109</v>
      </c>
      <c r="B369">
        <v>4030</v>
      </c>
      <c r="C369" t="s">
        <v>467</v>
      </c>
      <c r="D369" t="s">
        <v>1110</v>
      </c>
      <c r="E369">
        <v>42536.694849537038</v>
      </c>
      <c r="F369">
        <v>42536.695763888885</v>
      </c>
      <c r="G369">
        <v>1</v>
      </c>
      <c r="H369" t="s">
        <v>1111</v>
      </c>
      <c r="I369">
        <v>42536.715092592596</v>
      </c>
      <c r="J369">
        <v>0</v>
      </c>
      <c r="K369" t="str">
        <f t="shared" si="65"/>
        <v>4029/4030</v>
      </c>
      <c r="L369">
        <f t="shared" si="66"/>
        <v>1.9328703710925765E-2</v>
      </c>
      <c r="N369">
        <f>24*60*SUM($L369:$L369)</f>
        <v>27.833333343733102</v>
      </c>
      <c r="P369" t="s">
        <v>769</v>
      </c>
      <c r="Q369" t="b">
        <f t="shared" si="67"/>
        <v>1</v>
      </c>
      <c r="R369" t="s">
        <v>756</v>
      </c>
      <c r="S369">
        <f t="shared" si="73"/>
        <v>23.295999999999999</v>
      </c>
      <c r="T369">
        <f t="shared" si="74"/>
        <v>6.3926999999999996</v>
      </c>
      <c r="U369">
        <f t="shared" si="75"/>
        <v>16.903300000000002</v>
      </c>
      <c r="V369">
        <f>COUNTIFS(xings_lookup!$D$2:$D$19, IF(Q369, "&lt;=","&gt;=") &amp; S369, xings_lookup!$D$2:$D$19, IF(Q369,"&gt;=","&lt;=") &amp; T369)</f>
        <v>3</v>
      </c>
      <c r="W369">
        <f>COUNTA([11]XINGS!$A$2:$A$13)-V369</f>
        <v>9</v>
      </c>
      <c r="X369">
        <f t="shared" si="68"/>
        <v>0.25</v>
      </c>
    </row>
    <row r="370" spans="1:24" x14ac:dyDescent="0.25">
      <c r="A370" t="s">
        <v>770</v>
      </c>
      <c r="B370">
        <v>4025</v>
      </c>
      <c r="C370" t="s">
        <v>467</v>
      </c>
      <c r="D370" t="s">
        <v>610</v>
      </c>
      <c r="E370">
        <v>42536.694953703707</v>
      </c>
      <c r="F370">
        <v>42536.695856481485</v>
      </c>
      <c r="G370">
        <v>1</v>
      </c>
      <c r="H370" t="s">
        <v>771</v>
      </c>
      <c r="I370">
        <v>42536.705277777779</v>
      </c>
      <c r="J370">
        <v>0</v>
      </c>
      <c r="K370" t="str">
        <f t="shared" si="65"/>
        <v>4025/4026</v>
      </c>
      <c r="L370">
        <f t="shared" si="66"/>
        <v>9.4212962940218858E-3</v>
      </c>
      <c r="N370">
        <f>24*60*SUM($L370:$L370)</f>
        <v>13.566666663391516</v>
      </c>
      <c r="P370" t="s">
        <v>772</v>
      </c>
      <c r="Q370" t="b">
        <f t="shared" si="67"/>
        <v>0</v>
      </c>
      <c r="R370" t="s">
        <v>756</v>
      </c>
      <c r="S370">
        <f t="shared" si="73"/>
        <v>0.05</v>
      </c>
      <c r="T370">
        <f t="shared" si="74"/>
        <v>3.5202</v>
      </c>
      <c r="U370">
        <f t="shared" si="75"/>
        <v>3.4702000000000002</v>
      </c>
      <c r="V370">
        <f>COUNTIFS(xings_lookup!$D$2:$D$19, IF(Q370, "&lt;=","&gt;=") &amp; S370, xings_lookup!$D$2:$D$19, IF(Q370,"&gt;=","&lt;=") &amp; T370)</f>
        <v>3</v>
      </c>
      <c r="W370">
        <f>COUNTA([11]XINGS!$A$2:$A$13)-V370</f>
        <v>9</v>
      </c>
      <c r="X370">
        <f t="shared" si="68"/>
        <v>0.25</v>
      </c>
    </row>
    <row r="371" spans="1:24" x14ac:dyDescent="0.25">
      <c r="A371" t="s">
        <v>773</v>
      </c>
      <c r="B371">
        <v>4016</v>
      </c>
      <c r="C371" t="s">
        <v>467</v>
      </c>
      <c r="D371" t="s">
        <v>774</v>
      </c>
      <c r="E371">
        <v>42536.720775462964</v>
      </c>
      <c r="F371">
        <v>42536.722384259258</v>
      </c>
      <c r="G371">
        <v>2</v>
      </c>
      <c r="H371" t="s">
        <v>775</v>
      </c>
      <c r="I371">
        <v>42536.733449074076</v>
      </c>
      <c r="J371">
        <v>1</v>
      </c>
      <c r="K371" t="str">
        <f t="shared" si="65"/>
        <v>4015/4016</v>
      </c>
      <c r="L371">
        <f t="shared" si="66"/>
        <v>1.1064814818382729E-2</v>
      </c>
      <c r="N371">
        <f>24*60*SUM($L371:$L371)</f>
        <v>15.93333333847113</v>
      </c>
      <c r="P371" t="s">
        <v>772</v>
      </c>
      <c r="Q371" t="b">
        <f t="shared" si="67"/>
        <v>0</v>
      </c>
      <c r="R371" t="s">
        <v>756</v>
      </c>
      <c r="S371">
        <f t="shared" si="73"/>
        <v>0.1515</v>
      </c>
      <c r="T371">
        <f t="shared" si="74"/>
        <v>0.2039</v>
      </c>
      <c r="U371">
        <f t="shared" si="75"/>
        <v>5.2400000000000002E-2</v>
      </c>
      <c r="V371">
        <f>COUNTIFS(xings_lookup!$D$2:$D$19, IF(Q371, "&lt;=","&gt;=") &amp; S371, xings_lookup!$D$2:$D$19, IF(Q371,"&gt;=","&lt;=") &amp; T371)</f>
        <v>0</v>
      </c>
      <c r="W371">
        <f>COUNTA([11]XINGS!$A$2:$A$13)-V371</f>
        <v>12</v>
      </c>
      <c r="X371">
        <f t="shared" si="68"/>
        <v>0</v>
      </c>
    </row>
    <row r="372" spans="1:24" x14ac:dyDescent="0.25">
      <c r="A372" t="s">
        <v>779</v>
      </c>
      <c r="B372">
        <v>4024</v>
      </c>
      <c r="C372" t="s">
        <v>467</v>
      </c>
      <c r="D372" t="s">
        <v>615</v>
      </c>
      <c r="E372">
        <v>42536.734722222223</v>
      </c>
      <c r="F372">
        <v>42536.73574074074</v>
      </c>
      <c r="G372">
        <v>1</v>
      </c>
      <c r="H372" t="s">
        <v>764</v>
      </c>
      <c r="I372">
        <v>42536.803263888891</v>
      </c>
      <c r="J372">
        <v>0</v>
      </c>
      <c r="K372" t="str">
        <f t="shared" si="65"/>
        <v>4023/4024</v>
      </c>
      <c r="L372">
        <f t="shared" si="66"/>
        <v>6.752314815093996E-2</v>
      </c>
      <c r="N372">
        <f>24*60*SUM($L372:$L372)</f>
        <v>97.233333337353542</v>
      </c>
      <c r="P372" t="s">
        <v>772</v>
      </c>
      <c r="Q372" t="b">
        <f t="shared" si="67"/>
        <v>0</v>
      </c>
      <c r="R372" t="s">
        <v>756</v>
      </c>
      <c r="S372">
        <f t="shared" si="73"/>
        <v>5.4600000000000003E-2</v>
      </c>
      <c r="T372">
        <f t="shared" si="74"/>
        <v>23.303000000000001</v>
      </c>
      <c r="U372">
        <f t="shared" si="75"/>
        <v>23.2484</v>
      </c>
      <c r="V372">
        <f>COUNTIFS(xings_lookup!$D$2:$D$19, IF(Q372, "&lt;=","&gt;=") &amp; S372, xings_lookup!$D$2:$D$19, IF(Q372,"&gt;=","&lt;=") &amp; T372)</f>
        <v>12</v>
      </c>
      <c r="W372">
        <f>COUNTA([11]XINGS!$A$2:$A$13)-V372</f>
        <v>0</v>
      </c>
      <c r="X372">
        <f t="shared" si="68"/>
        <v>1</v>
      </c>
    </row>
    <row r="373" spans="1:24" x14ac:dyDescent="0.25">
      <c r="A373" t="s">
        <v>776</v>
      </c>
      <c r="B373">
        <v>4011</v>
      </c>
      <c r="C373" t="s">
        <v>467</v>
      </c>
      <c r="D373" t="s">
        <v>777</v>
      </c>
      <c r="E373">
        <v>42536.766331018516</v>
      </c>
      <c r="F373">
        <v>42536.767418981479</v>
      </c>
      <c r="G373">
        <v>1</v>
      </c>
      <c r="H373" t="s">
        <v>778</v>
      </c>
      <c r="I373">
        <v>42536.798634259256</v>
      </c>
      <c r="J373">
        <v>0</v>
      </c>
      <c r="K373" t="str">
        <f t="shared" si="65"/>
        <v>4011/4012</v>
      </c>
      <c r="L373">
        <f t="shared" si="66"/>
        <v>3.1215277776937E-2</v>
      </c>
      <c r="Q373" t="b">
        <f t="shared" si="67"/>
        <v>0</v>
      </c>
      <c r="R373" t="s">
        <v>756</v>
      </c>
      <c r="S373">
        <f t="shared" si="73"/>
        <v>1.0536000000000001</v>
      </c>
      <c r="T373">
        <f t="shared" si="74"/>
        <v>23.328499999999998</v>
      </c>
      <c r="U373">
        <f t="shared" si="75"/>
        <v>22.274899999999999</v>
      </c>
      <c r="V373">
        <f>COUNTIFS(xings_lookup!$D$2:$D$19, IF(Q373, "&lt;=","&gt;=") &amp; S373, xings_lookup!$D$2:$D$19, IF(Q373,"&gt;=","&lt;=") &amp; T373)</f>
        <v>12</v>
      </c>
      <c r="W373">
        <f>COUNTA([11]XINGS!$A$2:$A$13)-V373</f>
        <v>0</v>
      </c>
      <c r="X373">
        <f t="shared" si="68"/>
        <v>1</v>
      </c>
    </row>
    <row r="374" spans="1:24" x14ac:dyDescent="0.25">
      <c r="A374" t="s">
        <v>214</v>
      </c>
      <c r="B374">
        <v>4019</v>
      </c>
      <c r="C374" t="s">
        <v>467</v>
      </c>
      <c r="D374" t="s">
        <v>948</v>
      </c>
      <c r="E374">
        <v>42536.768148148149</v>
      </c>
      <c r="F374">
        <v>42536.769537037035</v>
      </c>
      <c r="G374">
        <v>1</v>
      </c>
      <c r="H374" t="s">
        <v>954</v>
      </c>
      <c r="I374">
        <v>42536.774421296293</v>
      </c>
      <c r="J374">
        <v>0</v>
      </c>
      <c r="K374" t="str">
        <f t="shared" si="65"/>
        <v>4019/4020</v>
      </c>
      <c r="L374">
        <f t="shared" si="66"/>
        <v>4.8842592586879618E-3</v>
      </c>
      <c r="N374">
        <f>24*60*SUM($L374:$L374)</f>
        <v>7.0333333325106651</v>
      </c>
      <c r="P374" t="s">
        <v>772</v>
      </c>
      <c r="Q374" t="b">
        <f t="shared" si="67"/>
        <v>1</v>
      </c>
      <c r="R374" t="s">
        <v>756</v>
      </c>
      <c r="S374">
        <f t="shared" si="73"/>
        <v>23.2987</v>
      </c>
      <c r="T374">
        <f t="shared" si="74"/>
        <v>23.297599999999999</v>
      </c>
      <c r="U374">
        <f t="shared" si="75"/>
        <v>1.1000000000009891E-3</v>
      </c>
      <c r="V374">
        <f>COUNTIFS(xings_lookup!$D$2:$D$19, IF(Q374, "&lt;=","&gt;=") &amp; S374, xings_lookup!$D$2:$D$19, IF(Q374,"&gt;=","&lt;=") &amp; T374)</f>
        <v>0</v>
      </c>
      <c r="W374">
        <f>COUNTA([11]XINGS!$A$2:$A$13)-V374</f>
        <v>12</v>
      </c>
      <c r="X374">
        <f t="shared" si="68"/>
        <v>0</v>
      </c>
    </row>
    <row r="375" spans="1:24" x14ac:dyDescent="0.25">
      <c r="A375" t="s">
        <v>1112</v>
      </c>
      <c r="B375">
        <v>4019</v>
      </c>
      <c r="C375" t="s">
        <v>467</v>
      </c>
      <c r="D375" t="s">
        <v>965</v>
      </c>
      <c r="E375">
        <v>42536.777245370373</v>
      </c>
      <c r="F375">
        <v>42536.778298611112</v>
      </c>
      <c r="G375">
        <v>1</v>
      </c>
      <c r="H375" t="s">
        <v>1113</v>
      </c>
      <c r="I375">
        <v>42536.830057870371</v>
      </c>
      <c r="J375">
        <v>2</v>
      </c>
      <c r="K375" t="str">
        <f t="shared" si="65"/>
        <v>4019/4020</v>
      </c>
      <c r="L375">
        <f t="shared" si="66"/>
        <v>5.1759259258687962E-2</v>
      </c>
      <c r="N375">
        <f>24*60*SUM($L375:$L375)</f>
        <v>74.533333332510665</v>
      </c>
      <c r="P375" t="s">
        <v>772</v>
      </c>
      <c r="Q375" t="b">
        <f t="shared" si="67"/>
        <v>1</v>
      </c>
      <c r="R375" t="s">
        <v>756</v>
      </c>
      <c r="S375">
        <f t="shared" si="73"/>
        <v>23.297699999999999</v>
      </c>
      <c r="T375">
        <f t="shared" si="74"/>
        <v>9.5600000000000004E-2</v>
      </c>
      <c r="U375">
        <f t="shared" si="75"/>
        <v>23.202099999999998</v>
      </c>
      <c r="V375">
        <f>COUNTIFS(xings_lookup!$D$2:$D$19, IF(Q375, "&lt;=","&gt;=") &amp; S375, xings_lookup!$D$2:$D$19, IF(Q375,"&gt;=","&lt;=") &amp; T375)</f>
        <v>12</v>
      </c>
      <c r="W375">
        <f>COUNTA([11]XINGS!$A$2:$A$13)-V375</f>
        <v>0</v>
      </c>
      <c r="X375">
        <f t="shared" si="68"/>
        <v>1</v>
      </c>
    </row>
    <row r="376" spans="1:24" x14ac:dyDescent="0.25">
      <c r="A376" t="s">
        <v>780</v>
      </c>
      <c r="B376">
        <v>4018</v>
      </c>
      <c r="C376" t="s">
        <v>467</v>
      </c>
      <c r="D376" t="s">
        <v>781</v>
      </c>
      <c r="E376">
        <v>42536.785578703704</v>
      </c>
      <c r="F376">
        <v>42536.787199074075</v>
      </c>
      <c r="G376">
        <v>2</v>
      </c>
      <c r="H376" t="s">
        <v>585</v>
      </c>
      <c r="I376">
        <v>42536.788622685184</v>
      </c>
      <c r="J376">
        <v>0</v>
      </c>
      <c r="K376" t="str">
        <f t="shared" si="65"/>
        <v>4017/4018</v>
      </c>
      <c r="L376">
        <f t="shared" si="66"/>
        <v>1.4236111092031933E-3</v>
      </c>
      <c r="N376">
        <f>24*60*SUM($L376:$L376)</f>
        <v>2.0499999972525984</v>
      </c>
      <c r="P376" t="s">
        <v>772</v>
      </c>
      <c r="Q376" t="b">
        <f t="shared" si="67"/>
        <v>0</v>
      </c>
      <c r="R376" t="s">
        <v>756</v>
      </c>
      <c r="S376">
        <f t="shared" si="73"/>
        <v>0.1192</v>
      </c>
      <c r="T376">
        <f t="shared" si="74"/>
        <v>23.327999999999999</v>
      </c>
      <c r="U376">
        <f t="shared" si="75"/>
        <v>23.2088</v>
      </c>
      <c r="V376">
        <f>COUNTIFS(xings_lookup!$D$2:$D$19, IF(Q376, "&lt;=","&gt;=") &amp; S376, xings_lookup!$D$2:$D$19, IF(Q376,"&gt;=","&lt;=") &amp; T376)</f>
        <v>12</v>
      </c>
      <c r="W376">
        <f>COUNTA([11]XINGS!$A$2:$A$13)-V376</f>
        <v>0</v>
      </c>
      <c r="X376">
        <f t="shared" si="68"/>
        <v>1</v>
      </c>
    </row>
    <row r="377" spans="1:24" x14ac:dyDescent="0.25">
      <c r="A377" t="s">
        <v>1114</v>
      </c>
      <c r="B377">
        <v>4012</v>
      </c>
      <c r="C377" t="s">
        <v>467</v>
      </c>
      <c r="D377" t="s">
        <v>1115</v>
      </c>
      <c r="E377">
        <v>42536.805254629631</v>
      </c>
      <c r="F377">
        <v>42536.806493055556</v>
      </c>
      <c r="G377">
        <v>1</v>
      </c>
      <c r="H377" t="s">
        <v>980</v>
      </c>
      <c r="I377">
        <v>42536.853750000002</v>
      </c>
      <c r="J377">
        <v>0</v>
      </c>
      <c r="K377" t="str">
        <f t="shared" si="65"/>
        <v>4011/4012</v>
      </c>
      <c r="L377">
        <f t="shared" si="66"/>
        <v>4.7256944446417037E-2</v>
      </c>
      <c r="N377">
        <f>24*60*SUM($L377:$L377)</f>
        <v>68.050000002840534</v>
      </c>
      <c r="P377" t="s">
        <v>772</v>
      </c>
      <c r="Q377" t="b">
        <f t="shared" si="67"/>
        <v>1</v>
      </c>
      <c r="R377" t="s">
        <v>756</v>
      </c>
      <c r="S377">
        <f t="shared" si="73"/>
        <v>23.296199999999999</v>
      </c>
      <c r="T377">
        <f t="shared" si="74"/>
        <v>1.5599999999999999E-2</v>
      </c>
      <c r="U377">
        <f t="shared" si="75"/>
        <v>23.2806</v>
      </c>
      <c r="V377">
        <f>COUNTIFS(xings_lookup!$D$2:$D$19, IF(Q377, "&lt;=","&gt;=") &amp; S377, xings_lookup!$D$2:$D$19, IF(Q377,"&gt;=","&lt;=") &amp; T377)</f>
        <v>12</v>
      </c>
      <c r="W377">
        <f>COUNTA([11]XINGS!$A$2:$A$13)-V377</f>
        <v>0</v>
      </c>
      <c r="X377">
        <f t="shared" si="68"/>
        <v>1</v>
      </c>
    </row>
    <row r="378" spans="1:24" x14ac:dyDescent="0.25">
      <c r="A378" t="s">
        <v>1136</v>
      </c>
      <c r="B378">
        <v>4012</v>
      </c>
      <c r="C378" t="s">
        <v>467</v>
      </c>
      <c r="D378" t="s">
        <v>477</v>
      </c>
      <c r="E378">
        <v>42537.011458333334</v>
      </c>
      <c r="F378">
        <v>42537.055451388886</v>
      </c>
      <c r="G378">
        <v>2</v>
      </c>
      <c r="H378" t="s">
        <v>603</v>
      </c>
      <c r="I378">
        <v>42537.086527777778</v>
      </c>
      <c r="J378">
        <v>0</v>
      </c>
      <c r="K378" t="str">
        <f t="shared" si="65"/>
        <v>4011/4012</v>
      </c>
      <c r="L378">
        <f t="shared" si="66"/>
        <v>3.107638889196096E-2</v>
      </c>
      <c r="N378">
        <f>24*60*SUM($L378:$L378)</f>
        <v>44.750000004423782</v>
      </c>
      <c r="P378" t="s">
        <v>769</v>
      </c>
      <c r="Q378" t="b">
        <f t="shared" si="67"/>
        <v>1</v>
      </c>
      <c r="R378" t="s">
        <v>785</v>
      </c>
      <c r="S378">
        <f t="shared" si="73"/>
        <v>4.6399999999999997E-2</v>
      </c>
      <c r="T378">
        <f t="shared" si="74"/>
        <v>23.329699999999999</v>
      </c>
      <c r="U378">
        <f t="shared" si="75"/>
        <v>23.283300000000001</v>
      </c>
      <c r="V378">
        <f>COUNTIFS(xings_lookup!$D$2:$D$19, IF(Q378, "&lt;=","&gt;=") &amp; S378, xings_lookup!$D$2:$D$19, IF(Q378,"&gt;=","&lt;=") &amp; T378)</f>
        <v>0</v>
      </c>
      <c r="W378">
        <f>COUNTA([11]XINGS!$A$2:$A$13)-V378</f>
        <v>12</v>
      </c>
      <c r="X378">
        <f t="shared" si="68"/>
        <v>0</v>
      </c>
    </row>
    <row r="379" spans="1:24" x14ac:dyDescent="0.25">
      <c r="A379" t="s">
        <v>1116</v>
      </c>
      <c r="B379">
        <v>4043</v>
      </c>
      <c r="C379" t="s">
        <v>467</v>
      </c>
      <c r="D379" t="s">
        <v>1003</v>
      </c>
      <c r="E379">
        <v>42537.48101851852</v>
      </c>
      <c r="F379">
        <v>42537.483587962961</v>
      </c>
      <c r="G379">
        <v>3</v>
      </c>
      <c r="H379" t="s">
        <v>1117</v>
      </c>
      <c r="I379">
        <v>42537.506898148145</v>
      </c>
      <c r="J379">
        <v>0</v>
      </c>
      <c r="K379" t="str">
        <f t="shared" si="65"/>
        <v>4043/4044</v>
      </c>
      <c r="L379">
        <f t="shared" si="66"/>
        <v>2.3310185184527654E-2</v>
      </c>
      <c r="N379">
        <f>24*60*SUM($L379:$L380)</f>
        <v>44.500000008847564</v>
      </c>
      <c r="P379" t="s">
        <v>743</v>
      </c>
      <c r="Q379" t="b">
        <f t="shared" si="67"/>
        <v>1</v>
      </c>
      <c r="R379" t="s">
        <v>785</v>
      </c>
      <c r="S379">
        <f t="shared" ref="S379:S403" si="76">RIGHT(D379,LEN(D379)-4)/10000</f>
        <v>23.299099999999999</v>
      </c>
      <c r="T379">
        <f t="shared" ref="T379:T403" si="77">RIGHT(H379,LEN(H379)-4)/10000</f>
        <v>5.827</v>
      </c>
      <c r="U379">
        <f t="shared" si="75"/>
        <v>17.472099999999998</v>
      </c>
      <c r="V379">
        <f>COUNTIFS(xings_lookup!$D$2:$D$19, IF(Q379, "&lt;=","&gt;=") &amp; S379, xings_lookup!$D$2:$D$19, IF(Q379,"&gt;=","&lt;=") &amp; T379)</f>
        <v>5</v>
      </c>
      <c r="W379">
        <f>COUNTA([11]XINGS!$A$2:$A$13)-V379</f>
        <v>7</v>
      </c>
      <c r="X379">
        <f t="shared" si="68"/>
        <v>0.41666666666666669</v>
      </c>
    </row>
    <row r="380" spans="1:24" x14ac:dyDescent="0.25">
      <c r="A380" t="s">
        <v>1116</v>
      </c>
      <c r="B380">
        <v>4043</v>
      </c>
      <c r="C380" t="s">
        <v>467</v>
      </c>
      <c r="D380" t="s">
        <v>631</v>
      </c>
      <c r="E380">
        <v>42537.510752314818</v>
      </c>
      <c r="F380">
        <v>42537.511284722219</v>
      </c>
      <c r="G380">
        <v>0</v>
      </c>
      <c r="H380" t="s">
        <v>942</v>
      </c>
      <c r="I380">
        <v>42537.518877314818</v>
      </c>
      <c r="J380">
        <v>0</v>
      </c>
      <c r="K380" t="str">
        <f t="shared" si="65"/>
        <v>4043/4044</v>
      </c>
      <c r="L380">
        <f t="shared" si="66"/>
        <v>7.5925925993942656E-3</v>
      </c>
      <c r="Q380" t="b">
        <f t="shared" si="67"/>
        <v>1</v>
      </c>
      <c r="R380" t="s">
        <v>785</v>
      </c>
      <c r="S380">
        <f t="shared" si="76"/>
        <v>3.6798999999999999</v>
      </c>
      <c r="T380">
        <f t="shared" si="77"/>
        <v>1.47E-2</v>
      </c>
      <c r="U380">
        <f t="shared" si="75"/>
        <v>3.6652</v>
      </c>
      <c r="V380">
        <f>COUNTIFS(xings_lookup!$D$2:$D$19, IF(Q380, "&lt;=","&gt;=") &amp; S380, xings_lookup!$D$2:$D$19, IF(Q380,"&gt;=","&lt;=") &amp; T380)</f>
        <v>3</v>
      </c>
      <c r="W380">
        <f>COUNTA([11]XINGS!$A$2:$A$13)-V380</f>
        <v>9</v>
      </c>
      <c r="X380">
        <f t="shared" si="68"/>
        <v>0.25</v>
      </c>
    </row>
    <row r="381" spans="1:24" x14ac:dyDescent="0.25">
      <c r="A381" t="s">
        <v>1118</v>
      </c>
      <c r="B381">
        <v>4013</v>
      </c>
      <c r="C381" t="s">
        <v>467</v>
      </c>
      <c r="D381" t="s">
        <v>1119</v>
      </c>
      <c r="E381">
        <v>42537.610717592594</v>
      </c>
      <c r="F381">
        <v>42537.61241898148</v>
      </c>
      <c r="G381">
        <v>2</v>
      </c>
      <c r="H381" t="s">
        <v>997</v>
      </c>
      <c r="I381">
        <v>42537.616956018515</v>
      </c>
      <c r="J381">
        <v>1</v>
      </c>
      <c r="K381" t="str">
        <f t="shared" si="65"/>
        <v>4013/4014</v>
      </c>
      <c r="L381">
        <f t="shared" si="66"/>
        <v>4.537037035333924E-3</v>
      </c>
      <c r="N381">
        <f>24*60*SUM($L381:$L381)</f>
        <v>6.5333333308808506</v>
      </c>
      <c r="P381" t="s">
        <v>769</v>
      </c>
      <c r="Q381" t="b">
        <f t="shared" si="67"/>
        <v>1</v>
      </c>
      <c r="R381" t="s">
        <v>785</v>
      </c>
      <c r="S381">
        <f t="shared" si="76"/>
        <v>23.275300000000001</v>
      </c>
      <c r="T381">
        <f t="shared" si="77"/>
        <v>1.5800000000000002E-2</v>
      </c>
      <c r="U381">
        <f t="shared" si="75"/>
        <v>23.259500000000003</v>
      </c>
      <c r="V381">
        <f>COUNTIFS(xings_lookup!$D$2:$D$19, IF(Q381, "&lt;=","&gt;=") &amp; S381, xings_lookup!$D$2:$D$19, IF(Q381,"&gt;=","&lt;=") &amp; T381)</f>
        <v>12</v>
      </c>
      <c r="W381">
        <f>COUNTA([11]XINGS!$A$2:$A$13)-V381</f>
        <v>0</v>
      </c>
      <c r="X381">
        <f t="shared" si="68"/>
        <v>1</v>
      </c>
    </row>
    <row r="382" spans="1:24" x14ac:dyDescent="0.25">
      <c r="A382" t="s">
        <v>1120</v>
      </c>
      <c r="B382">
        <v>4043</v>
      </c>
      <c r="C382" t="s">
        <v>467</v>
      </c>
      <c r="D382" t="s">
        <v>948</v>
      </c>
      <c r="E382">
        <v>42537.626886574071</v>
      </c>
      <c r="F382">
        <v>42537.628460648149</v>
      </c>
      <c r="G382">
        <v>2</v>
      </c>
      <c r="H382" t="s">
        <v>1121</v>
      </c>
      <c r="I382">
        <v>42537.649467592593</v>
      </c>
      <c r="J382">
        <v>0</v>
      </c>
      <c r="K382" t="str">
        <f t="shared" si="65"/>
        <v>4043/4044</v>
      </c>
      <c r="L382">
        <f t="shared" si="66"/>
        <v>2.1006944443797693E-2</v>
      </c>
      <c r="N382">
        <f>24*60*SUM($L382:$L383)</f>
        <v>54.183333332184702</v>
      </c>
      <c r="P382" t="s">
        <v>784</v>
      </c>
      <c r="Q382" t="b">
        <f t="shared" si="67"/>
        <v>1</v>
      </c>
      <c r="R382" t="s">
        <v>785</v>
      </c>
      <c r="S382">
        <f t="shared" si="76"/>
        <v>23.2987</v>
      </c>
      <c r="T382">
        <f t="shared" si="77"/>
        <v>8.8277999999999999</v>
      </c>
      <c r="U382">
        <f t="shared" si="75"/>
        <v>14.4709</v>
      </c>
      <c r="V382">
        <f>COUNTIFS(xings_lookup!$D$2:$D$19, IF(Q382, "&lt;=","&gt;=") &amp; S382, xings_lookup!$D$2:$D$19, IF(Q382,"&gt;=","&lt;=") &amp; T382)</f>
        <v>2</v>
      </c>
      <c r="W382">
        <f>COUNTA([11]XINGS!$A$2:$A$13)-V382</f>
        <v>10</v>
      </c>
      <c r="X382">
        <f t="shared" si="68"/>
        <v>0.16666666666666666</v>
      </c>
    </row>
    <row r="383" spans="1:24" x14ac:dyDescent="0.25">
      <c r="A383" t="s">
        <v>782</v>
      </c>
      <c r="B383">
        <v>4011</v>
      </c>
      <c r="C383" t="s">
        <v>467</v>
      </c>
      <c r="D383" t="s">
        <v>549</v>
      </c>
      <c r="E383">
        <v>42537.632465277777</v>
      </c>
      <c r="F383">
        <v>42537.633599537039</v>
      </c>
      <c r="G383">
        <v>1</v>
      </c>
      <c r="H383" t="s">
        <v>783</v>
      </c>
      <c r="I383">
        <v>42537.650219907409</v>
      </c>
      <c r="J383">
        <v>0</v>
      </c>
      <c r="K383" t="str">
        <f t="shared" si="65"/>
        <v>4011/4012</v>
      </c>
      <c r="L383">
        <f t="shared" si="66"/>
        <v>1.6620370370219462E-2</v>
      </c>
      <c r="N383">
        <f>24*60*SUM($L383:$L384)</f>
        <v>53.133333327714354</v>
      </c>
      <c r="P383" t="s">
        <v>784</v>
      </c>
      <c r="Q383" t="b">
        <f t="shared" si="67"/>
        <v>0</v>
      </c>
      <c r="R383" t="s">
        <v>785</v>
      </c>
      <c r="S383">
        <f t="shared" si="76"/>
        <v>4.53E-2</v>
      </c>
      <c r="T383">
        <f t="shared" si="77"/>
        <v>8.1326000000000001</v>
      </c>
      <c r="U383">
        <f t="shared" si="75"/>
        <v>8.0873000000000008</v>
      </c>
      <c r="V383">
        <f>COUNTIFS(xings_lookup!$D$2:$D$19, IF(Q383, "&lt;=","&gt;=") &amp; S383, xings_lookup!$D$2:$D$19, IF(Q383,"&gt;=","&lt;=") &amp; T383)</f>
        <v>10</v>
      </c>
      <c r="W383">
        <f>COUNTA([11]XINGS!$A$2:$A$13)-V383</f>
        <v>2</v>
      </c>
      <c r="X383">
        <f t="shared" si="68"/>
        <v>0.83333333333333337</v>
      </c>
    </row>
    <row r="384" spans="1:24" x14ac:dyDescent="0.25">
      <c r="A384" t="s">
        <v>1123</v>
      </c>
      <c r="B384">
        <v>4010</v>
      </c>
      <c r="C384" t="s">
        <v>467</v>
      </c>
      <c r="D384" t="s">
        <v>1100</v>
      </c>
      <c r="E384">
        <v>42537.638969907406</v>
      </c>
      <c r="F384">
        <v>42537.64025462963</v>
      </c>
      <c r="G384">
        <v>1</v>
      </c>
      <c r="H384" t="s">
        <v>1124</v>
      </c>
      <c r="I384">
        <v>42537.660532407404</v>
      </c>
      <c r="J384">
        <v>0</v>
      </c>
      <c r="K384" t="str">
        <f t="shared" si="65"/>
        <v>4009/4010</v>
      </c>
      <c r="L384">
        <f t="shared" si="66"/>
        <v>2.0277777774026617E-2</v>
      </c>
      <c r="N384">
        <f>24*60*SUM($L384:$L385)</f>
        <v>52.783333329716697</v>
      </c>
      <c r="P384" t="s">
        <v>784</v>
      </c>
      <c r="Q384" t="b">
        <f t="shared" si="67"/>
        <v>1</v>
      </c>
      <c r="R384" t="s">
        <v>785</v>
      </c>
      <c r="S384">
        <f t="shared" si="76"/>
        <v>23.296099999999999</v>
      </c>
      <c r="T384">
        <f t="shared" si="77"/>
        <v>9.3294999999999995</v>
      </c>
      <c r="U384">
        <f t="shared" si="75"/>
        <v>13.9666</v>
      </c>
      <c r="V384">
        <f>COUNTIFS(xings_lookup!$D$2:$D$19, IF(Q384, "&lt;=","&gt;=") &amp; S384, xings_lookup!$D$2:$D$19, IF(Q384,"&gt;=","&lt;=") &amp; T384)</f>
        <v>2</v>
      </c>
      <c r="W384">
        <f>COUNTA([11]XINGS!$A$2:$A$13)-V384</f>
        <v>10</v>
      </c>
      <c r="X384">
        <f t="shared" si="68"/>
        <v>0.16666666666666666</v>
      </c>
    </row>
    <row r="385" spans="1:24" x14ac:dyDescent="0.25">
      <c r="A385" t="s">
        <v>788</v>
      </c>
      <c r="B385">
        <v>4018</v>
      </c>
      <c r="C385" t="s">
        <v>467</v>
      </c>
      <c r="D385" t="s">
        <v>700</v>
      </c>
      <c r="E385">
        <v>42537.640011574076</v>
      </c>
      <c r="F385">
        <v>42537.64199074074</v>
      </c>
      <c r="G385">
        <v>2</v>
      </c>
      <c r="H385" t="s">
        <v>789</v>
      </c>
      <c r="I385">
        <v>42537.658368055556</v>
      </c>
      <c r="J385">
        <v>0</v>
      </c>
      <c r="K385" t="str">
        <f t="shared" si="65"/>
        <v>4017/4018</v>
      </c>
      <c r="L385">
        <f t="shared" si="66"/>
        <v>1.6377314816054422E-2</v>
      </c>
      <c r="N385">
        <f>24*60*SUM($L385:$L386)</f>
        <v>43.166666667675599</v>
      </c>
      <c r="P385" t="s">
        <v>784</v>
      </c>
      <c r="Q385" t="b">
        <f t="shared" si="67"/>
        <v>0</v>
      </c>
      <c r="R385" t="s">
        <v>785</v>
      </c>
      <c r="S385">
        <f t="shared" si="76"/>
        <v>4.7699999999999999E-2</v>
      </c>
      <c r="T385">
        <f t="shared" si="77"/>
        <v>6.4691999999999998</v>
      </c>
      <c r="U385">
        <f t="shared" si="75"/>
        <v>6.4215</v>
      </c>
      <c r="V385">
        <f>COUNTIFS(xings_lookup!$D$2:$D$19, IF(Q385, "&lt;=","&gt;=") &amp; S385, xings_lookup!$D$2:$D$19, IF(Q385,"&gt;=","&lt;=") &amp; T385)</f>
        <v>9</v>
      </c>
      <c r="W385">
        <f>COUNTA([11]XINGS!$A$2:$A$13)-V385</f>
        <v>3</v>
      </c>
      <c r="X385">
        <f t="shared" si="68"/>
        <v>0.75</v>
      </c>
    </row>
    <row r="386" spans="1:24" x14ac:dyDescent="0.25">
      <c r="A386" t="s">
        <v>1126</v>
      </c>
      <c r="B386">
        <v>4019</v>
      </c>
      <c r="C386" t="s">
        <v>467</v>
      </c>
      <c r="D386" t="s">
        <v>967</v>
      </c>
      <c r="E386">
        <v>42537.653321759259</v>
      </c>
      <c r="F386">
        <v>42537.654340277775</v>
      </c>
      <c r="G386">
        <v>1</v>
      </c>
      <c r="H386" t="s">
        <v>1127</v>
      </c>
      <c r="I386">
        <v>42537.667939814812</v>
      </c>
      <c r="J386">
        <v>0</v>
      </c>
      <c r="K386" t="str">
        <f t="shared" ref="K386:K451" si="78">IF(ISEVEN(B386),(B386-1)&amp;"/"&amp;B386,B386&amp;"/"&amp;(B386+1))</f>
        <v>4019/4020</v>
      </c>
      <c r="L386">
        <f t="shared" ref="L386:L451" si="79">I386-F386</f>
        <v>1.3599537036498077E-2</v>
      </c>
      <c r="N386">
        <f>24*60*SUM($L386:$L387)</f>
        <v>38.933333329623565</v>
      </c>
      <c r="P386" t="s">
        <v>784</v>
      </c>
      <c r="Q386" t="b">
        <f t="shared" ref="Q386:Q451" si="80">ISEVEN(LEFT(A386,3))</f>
        <v>1</v>
      </c>
      <c r="R386" t="s">
        <v>785</v>
      </c>
      <c r="S386">
        <f t="shared" si="76"/>
        <v>23.3</v>
      </c>
      <c r="T386">
        <f t="shared" si="77"/>
        <v>9.8764000000000003</v>
      </c>
      <c r="U386">
        <f t="shared" si="75"/>
        <v>13.4236</v>
      </c>
      <c r="V386">
        <f>COUNTIFS(xings_lookup!$D$2:$D$19, IF(Q386, "&lt;=","&gt;=") &amp; S386, xings_lookup!$D$2:$D$19, IF(Q386,"&gt;=","&lt;=") &amp; T386)</f>
        <v>2</v>
      </c>
      <c r="W386">
        <f>COUNTA([11]XINGS!$A$2:$A$13)-V386</f>
        <v>10</v>
      </c>
      <c r="X386">
        <f t="shared" si="68"/>
        <v>0.16666666666666666</v>
      </c>
    </row>
    <row r="387" spans="1:24" x14ac:dyDescent="0.25">
      <c r="A387" t="s">
        <v>1120</v>
      </c>
      <c r="B387">
        <v>4043</v>
      </c>
      <c r="C387" t="s">
        <v>467</v>
      </c>
      <c r="D387" t="s">
        <v>1122</v>
      </c>
      <c r="E387">
        <v>42537.653749999998</v>
      </c>
      <c r="F387">
        <v>42537.654456018521</v>
      </c>
      <c r="G387">
        <v>1</v>
      </c>
      <c r="H387" t="s">
        <v>955</v>
      </c>
      <c r="I387">
        <v>42537.667893518519</v>
      </c>
      <c r="J387">
        <v>0</v>
      </c>
      <c r="K387" t="str">
        <f t="shared" si="78"/>
        <v>4043/4044</v>
      </c>
      <c r="L387">
        <f t="shared" si="79"/>
        <v>1.3437499997962732E-2</v>
      </c>
      <c r="Q387" t="b">
        <f t="shared" si="80"/>
        <v>1</v>
      </c>
      <c r="R387" t="s">
        <v>785</v>
      </c>
      <c r="S387">
        <f t="shared" si="76"/>
        <v>6.4157000000000002</v>
      </c>
      <c r="T387">
        <f t="shared" si="77"/>
        <v>1.41E-2</v>
      </c>
      <c r="U387">
        <f t="shared" si="75"/>
        <v>6.4016000000000002</v>
      </c>
      <c r="V387">
        <f>COUNTIFS(xings_lookup!$D$2:$D$19, IF(Q387, "&lt;=","&gt;=") &amp; S387, xings_lookup!$D$2:$D$19, IF(Q387,"&gt;=","&lt;=") &amp; T387)</f>
        <v>9</v>
      </c>
      <c r="W387">
        <f>COUNTA([11]XINGS!$A$2:$A$13)-V387</f>
        <v>3</v>
      </c>
      <c r="X387">
        <f t="shared" ref="X387:X450" si="81">V387/SUM(V387:W387)</f>
        <v>0.75</v>
      </c>
    </row>
    <row r="388" spans="1:24" x14ac:dyDescent="0.25">
      <c r="A388" t="s">
        <v>791</v>
      </c>
      <c r="B388">
        <v>4042</v>
      </c>
      <c r="C388" t="s">
        <v>467</v>
      </c>
      <c r="D388" t="s">
        <v>498</v>
      </c>
      <c r="E388">
        <v>42537.655381944445</v>
      </c>
      <c r="F388">
        <v>42537.656261574077</v>
      </c>
      <c r="G388">
        <v>1</v>
      </c>
      <c r="H388" t="s">
        <v>697</v>
      </c>
      <c r="I388">
        <v>42537.669432870367</v>
      </c>
      <c r="J388">
        <v>0</v>
      </c>
      <c r="K388" t="str">
        <f t="shared" si="78"/>
        <v>4041/4042</v>
      </c>
      <c r="L388">
        <f t="shared" si="79"/>
        <v>1.3171296290238388E-2</v>
      </c>
      <c r="N388">
        <f>24*60*SUM($L388:$L389)</f>
        <v>20.449999992270023</v>
      </c>
      <c r="P388" t="s">
        <v>784</v>
      </c>
      <c r="Q388" t="b">
        <f t="shared" si="80"/>
        <v>0</v>
      </c>
      <c r="R388" t="s">
        <v>785</v>
      </c>
      <c r="S388">
        <f t="shared" si="76"/>
        <v>4.5699999999999998E-2</v>
      </c>
      <c r="T388">
        <f t="shared" si="77"/>
        <v>6.4711999999999996</v>
      </c>
      <c r="U388">
        <f t="shared" si="75"/>
        <v>6.4254999999999995</v>
      </c>
      <c r="V388">
        <f>COUNTIFS(xings_lookup!$D$2:$D$19, IF(Q388, "&lt;=","&gt;=") &amp; S388, xings_lookup!$D$2:$D$19, IF(Q388,"&gt;=","&lt;=") &amp; T388)</f>
        <v>9</v>
      </c>
      <c r="W388">
        <f>COUNTA([11]XINGS!$A$2:$A$13)-V388</f>
        <v>3</v>
      </c>
      <c r="X388">
        <f t="shared" si="81"/>
        <v>0.75</v>
      </c>
    </row>
    <row r="389" spans="1:24" x14ac:dyDescent="0.25">
      <c r="A389" t="s">
        <v>782</v>
      </c>
      <c r="B389">
        <v>4011</v>
      </c>
      <c r="C389" t="s">
        <v>467</v>
      </c>
      <c r="D389" t="s">
        <v>786</v>
      </c>
      <c r="E389">
        <v>42537.656354166669</v>
      </c>
      <c r="F389">
        <v>42537.656851851854</v>
      </c>
      <c r="G389">
        <v>0</v>
      </c>
      <c r="H389" t="s">
        <v>787</v>
      </c>
      <c r="I389">
        <v>42537.657881944448</v>
      </c>
      <c r="J389">
        <v>0</v>
      </c>
      <c r="K389" t="str">
        <f t="shared" si="78"/>
        <v>4011/4012</v>
      </c>
      <c r="L389">
        <f t="shared" si="79"/>
        <v>1.0300925932824612E-3</v>
      </c>
      <c r="Q389" t="b">
        <f t="shared" si="80"/>
        <v>0</v>
      </c>
      <c r="R389" t="s">
        <v>785</v>
      </c>
      <c r="S389">
        <f t="shared" si="76"/>
        <v>12.825699999999999</v>
      </c>
      <c r="T389">
        <f t="shared" si="77"/>
        <v>12.832599999999999</v>
      </c>
      <c r="U389">
        <f t="shared" si="75"/>
        <v>6.8999999999999062E-3</v>
      </c>
      <c r="V389">
        <f>COUNTIFS(xings_lookup!$D$2:$D$19, IF(Q389, "&lt;=","&gt;=") &amp; S389, xings_lookup!$D$2:$D$19, IF(Q389,"&gt;=","&lt;=") &amp; T389)</f>
        <v>0</v>
      </c>
      <c r="W389">
        <f>COUNTA([11]XINGS!$A$2:$A$13)-V389</f>
        <v>12</v>
      </c>
      <c r="X389">
        <f t="shared" si="81"/>
        <v>0</v>
      </c>
    </row>
    <row r="390" spans="1:24" x14ac:dyDescent="0.25">
      <c r="A390" t="s">
        <v>1129</v>
      </c>
      <c r="B390">
        <v>4023</v>
      </c>
      <c r="C390" t="s">
        <v>467</v>
      </c>
      <c r="D390" t="s">
        <v>1130</v>
      </c>
      <c r="E390">
        <v>42537.661446759259</v>
      </c>
      <c r="F390">
        <v>42537.662754629629</v>
      </c>
      <c r="G390">
        <v>1</v>
      </c>
      <c r="H390" t="s">
        <v>1131</v>
      </c>
      <c r="I390">
        <v>42537.677905092591</v>
      </c>
      <c r="J390">
        <v>0</v>
      </c>
      <c r="K390" t="str">
        <f t="shared" si="78"/>
        <v>4023/4024</v>
      </c>
      <c r="L390">
        <f t="shared" si="79"/>
        <v>1.5150462961173616E-2</v>
      </c>
      <c r="N390">
        <f>24*60*SUM($L390:$L391)</f>
        <v>37.266666661016643</v>
      </c>
      <c r="P390" t="s">
        <v>784</v>
      </c>
      <c r="Q390" t="b">
        <f t="shared" si="80"/>
        <v>1</v>
      </c>
      <c r="R390" t="s">
        <v>785</v>
      </c>
      <c r="S390">
        <f t="shared" si="76"/>
        <v>23.307400000000001</v>
      </c>
      <c r="T390">
        <f t="shared" si="77"/>
        <v>8.8749000000000002</v>
      </c>
      <c r="U390">
        <f t="shared" si="75"/>
        <v>14.432500000000001</v>
      </c>
      <c r="V390">
        <f>COUNTIFS(xings_lookup!$D$2:$D$19, IF(Q390, "&lt;=","&gt;=") &amp; S390, xings_lookup!$D$2:$D$19, IF(Q390,"&gt;=","&lt;=") &amp; T390)</f>
        <v>2</v>
      </c>
      <c r="W390">
        <f>COUNTA([11]XINGS!$A$2:$A$13)-V390</f>
        <v>10</v>
      </c>
      <c r="X390">
        <f t="shared" si="81"/>
        <v>0.16666666666666666</v>
      </c>
    </row>
    <row r="391" spans="1:24" x14ac:dyDescent="0.25">
      <c r="A391" t="s">
        <v>1123</v>
      </c>
      <c r="B391">
        <v>4010</v>
      </c>
      <c r="C391" t="s">
        <v>467</v>
      </c>
      <c r="D391" t="s">
        <v>1125</v>
      </c>
      <c r="E391">
        <v>42537.665636574071</v>
      </c>
      <c r="F391">
        <v>42537.666331018518</v>
      </c>
      <c r="G391">
        <v>0</v>
      </c>
      <c r="H391" t="s">
        <v>988</v>
      </c>
      <c r="I391">
        <v>42537.677060185182</v>
      </c>
      <c r="J391">
        <v>0</v>
      </c>
      <c r="K391" t="str">
        <f t="shared" si="78"/>
        <v>4009/4010</v>
      </c>
      <c r="L391">
        <f t="shared" si="79"/>
        <v>1.0729166664532386E-2</v>
      </c>
      <c r="Q391" t="b">
        <f t="shared" si="80"/>
        <v>1</v>
      </c>
      <c r="R391" t="s">
        <v>785</v>
      </c>
      <c r="S391">
        <f t="shared" si="76"/>
        <v>6.4184000000000001</v>
      </c>
      <c r="T391">
        <f t="shared" si="77"/>
        <v>1.6E-2</v>
      </c>
      <c r="U391">
        <f t="shared" si="75"/>
        <v>6.4024000000000001</v>
      </c>
      <c r="V391">
        <f>COUNTIFS(xings_lookup!$D$2:$D$19, IF(Q391, "&lt;=","&gt;=") &amp; S391, xings_lookup!$D$2:$D$19, IF(Q391,"&gt;=","&lt;=") &amp; T391)</f>
        <v>9</v>
      </c>
      <c r="W391">
        <f>COUNTA([11]XINGS!$A$2:$A$13)-V391</f>
        <v>3</v>
      </c>
      <c r="X391">
        <f t="shared" si="81"/>
        <v>0.75</v>
      </c>
    </row>
    <row r="392" spans="1:24" x14ac:dyDescent="0.25">
      <c r="A392" t="s">
        <v>788</v>
      </c>
      <c r="B392">
        <v>4018</v>
      </c>
      <c r="C392" t="s">
        <v>467</v>
      </c>
      <c r="D392" t="s">
        <v>588</v>
      </c>
      <c r="E392">
        <v>42537.66982638889</v>
      </c>
      <c r="F392">
        <v>42537.670486111114</v>
      </c>
      <c r="G392">
        <v>0</v>
      </c>
      <c r="H392" t="s">
        <v>790</v>
      </c>
      <c r="I392">
        <v>42537.681250000001</v>
      </c>
      <c r="J392">
        <v>1</v>
      </c>
      <c r="K392" t="str">
        <f t="shared" si="78"/>
        <v>4017/4018</v>
      </c>
      <c r="L392">
        <f t="shared" si="79"/>
        <v>1.0763888887595385E-2</v>
      </c>
      <c r="Q392" t="b">
        <f t="shared" si="80"/>
        <v>0</v>
      </c>
      <c r="R392" t="s">
        <v>785</v>
      </c>
      <c r="S392">
        <f t="shared" si="76"/>
        <v>12.8269</v>
      </c>
      <c r="T392">
        <f t="shared" si="77"/>
        <v>23.325099999999999</v>
      </c>
      <c r="U392">
        <f t="shared" si="75"/>
        <v>10.498199999999999</v>
      </c>
      <c r="V392">
        <f>COUNTIFS(xings_lookup!$D$2:$D$19, IF(Q392, "&lt;=","&gt;=") &amp; S392, xings_lookup!$D$2:$D$19, IF(Q392,"&gt;=","&lt;=") &amp; T392)</f>
        <v>0</v>
      </c>
      <c r="W392">
        <f>COUNTA([11]XINGS!$A$2:$A$13)-V392</f>
        <v>12</v>
      </c>
      <c r="X392">
        <f t="shared" si="81"/>
        <v>0</v>
      </c>
    </row>
    <row r="393" spans="1:24" x14ac:dyDescent="0.25">
      <c r="A393" t="s">
        <v>792</v>
      </c>
      <c r="B393">
        <v>4044</v>
      </c>
      <c r="C393" t="s">
        <v>467</v>
      </c>
      <c r="D393" t="s">
        <v>622</v>
      </c>
      <c r="E393">
        <v>42537.670092592591</v>
      </c>
      <c r="F393">
        <v>42537.671168981484</v>
      </c>
      <c r="G393">
        <v>1</v>
      </c>
      <c r="H393" t="s">
        <v>479</v>
      </c>
      <c r="I393">
        <v>42537.68341435185</v>
      </c>
      <c r="J393">
        <v>1</v>
      </c>
      <c r="K393" t="str">
        <f t="shared" si="78"/>
        <v>4043/4044</v>
      </c>
      <c r="L393">
        <f t="shared" si="79"/>
        <v>1.2245370366144925E-2</v>
      </c>
      <c r="N393">
        <f>24*60*SUM($L393:$L394)</f>
        <v>19.78333332692273</v>
      </c>
      <c r="P393" t="s">
        <v>784</v>
      </c>
      <c r="Q393" t="b">
        <f t="shared" si="80"/>
        <v>0</v>
      </c>
      <c r="R393" t="s">
        <v>785</v>
      </c>
      <c r="S393">
        <f t="shared" si="76"/>
        <v>4.3299999999999998E-2</v>
      </c>
      <c r="T393">
        <f t="shared" si="77"/>
        <v>6.47</v>
      </c>
      <c r="U393">
        <f t="shared" si="75"/>
        <v>6.4266999999999994</v>
      </c>
      <c r="V393">
        <f>COUNTIFS(xings_lookup!$D$2:$D$19, IF(Q393, "&lt;=","&gt;=") &amp; S393, xings_lookup!$D$2:$D$19, IF(Q393,"&gt;=","&lt;=") &amp; T393)</f>
        <v>9</v>
      </c>
      <c r="W393">
        <f>COUNTA([11]XINGS!$A$2:$A$13)-V393</f>
        <v>3</v>
      </c>
      <c r="X393">
        <f t="shared" si="81"/>
        <v>0.75</v>
      </c>
    </row>
    <row r="394" spans="1:24" x14ac:dyDescent="0.25">
      <c r="A394" t="s">
        <v>1133</v>
      </c>
      <c r="B394">
        <v>4012</v>
      </c>
      <c r="C394" t="s">
        <v>467</v>
      </c>
      <c r="D394" t="s">
        <v>1001</v>
      </c>
      <c r="E394">
        <v>42537.674317129633</v>
      </c>
      <c r="F394">
        <v>42537.675173611111</v>
      </c>
      <c r="G394">
        <v>1</v>
      </c>
      <c r="H394" t="s">
        <v>989</v>
      </c>
      <c r="I394">
        <v>42537.676666666666</v>
      </c>
      <c r="J394">
        <v>0</v>
      </c>
      <c r="K394" t="str">
        <f t="shared" si="78"/>
        <v>4011/4012</v>
      </c>
      <c r="L394">
        <f t="shared" si="79"/>
        <v>1.4930555553291924E-3</v>
      </c>
      <c r="N394">
        <f>24*60*SUM($L394:$L394)</f>
        <v>2.1499999996740371</v>
      </c>
      <c r="P394" t="s">
        <v>769</v>
      </c>
      <c r="Q394" t="b">
        <f t="shared" si="80"/>
        <v>1</v>
      </c>
      <c r="R394" t="s">
        <v>785</v>
      </c>
      <c r="S394">
        <f t="shared" si="76"/>
        <v>23.299299999999999</v>
      </c>
      <c r="T394">
        <f t="shared" si="77"/>
        <v>23.299399999999999</v>
      </c>
      <c r="U394">
        <f t="shared" si="75"/>
        <v>9.9999999999766942E-5</v>
      </c>
      <c r="V394">
        <f>COUNTIFS(xings_lookup!$D$2:$D$19, IF(Q394, "&lt;=","&gt;=") &amp; S394, xings_lookup!$D$2:$D$19, IF(Q394,"&gt;=","&lt;=") &amp; T394)</f>
        <v>0</v>
      </c>
      <c r="W394">
        <f>COUNTA([11]XINGS!$A$2:$A$13)-V394</f>
        <v>12</v>
      </c>
      <c r="X394">
        <f t="shared" si="81"/>
        <v>0</v>
      </c>
    </row>
    <row r="395" spans="1:24" x14ac:dyDescent="0.25">
      <c r="A395" t="s">
        <v>791</v>
      </c>
      <c r="B395">
        <v>4042</v>
      </c>
      <c r="C395" t="s">
        <v>467</v>
      </c>
      <c r="D395" t="s">
        <v>545</v>
      </c>
      <c r="E395">
        <v>42537.674502314818</v>
      </c>
      <c r="F395">
        <v>42537.675254629627</v>
      </c>
      <c r="G395">
        <v>1</v>
      </c>
      <c r="H395" t="s">
        <v>571</v>
      </c>
      <c r="I395">
        <v>42537.694004629629</v>
      </c>
      <c r="J395">
        <v>1</v>
      </c>
      <c r="K395" t="str">
        <f t="shared" si="78"/>
        <v>4041/4042</v>
      </c>
      <c r="L395">
        <f t="shared" si="79"/>
        <v>1.8750000002910383E-2</v>
      </c>
      <c r="Q395" t="b">
        <f t="shared" si="80"/>
        <v>0</v>
      </c>
      <c r="R395" t="s">
        <v>785</v>
      </c>
      <c r="S395">
        <f t="shared" si="76"/>
        <v>8.6374999999999993</v>
      </c>
      <c r="T395">
        <f t="shared" si="77"/>
        <v>23.329899999999999</v>
      </c>
      <c r="U395">
        <f t="shared" si="75"/>
        <v>14.692399999999999</v>
      </c>
      <c r="V395">
        <f>COUNTIFS(xings_lookup!$D$2:$D$19, IF(Q395, "&lt;=","&gt;=") &amp; S395, xings_lookup!$D$2:$D$19, IF(Q395,"&gt;=","&lt;=") &amp; T395)</f>
        <v>2</v>
      </c>
      <c r="W395">
        <f>COUNTA([11]XINGS!$A$2:$A$13)-V395</f>
        <v>10</v>
      </c>
      <c r="X395">
        <f t="shared" si="81"/>
        <v>0.16666666666666666</v>
      </c>
    </row>
    <row r="396" spans="1:24" x14ac:dyDescent="0.25">
      <c r="A396" t="s">
        <v>1126</v>
      </c>
      <c r="B396">
        <v>4019</v>
      </c>
      <c r="C396" t="s">
        <v>467</v>
      </c>
      <c r="D396" t="s">
        <v>1122</v>
      </c>
      <c r="E396">
        <v>42537.674479166664</v>
      </c>
      <c r="F396">
        <v>42537.675381944442</v>
      </c>
      <c r="G396">
        <v>1</v>
      </c>
      <c r="H396" t="s">
        <v>1128</v>
      </c>
      <c r="I396">
        <v>42537.686678240738</v>
      </c>
      <c r="J396">
        <v>1</v>
      </c>
      <c r="K396" t="str">
        <f t="shared" si="78"/>
        <v>4019/4020</v>
      </c>
      <c r="L396">
        <f t="shared" si="79"/>
        <v>1.1296296295768116E-2</v>
      </c>
      <c r="Q396" t="b">
        <f t="shared" si="80"/>
        <v>1</v>
      </c>
      <c r="R396" t="s">
        <v>785</v>
      </c>
      <c r="S396">
        <f t="shared" si="76"/>
        <v>6.4157000000000002</v>
      </c>
      <c r="T396">
        <f t="shared" si="77"/>
        <v>2.1600000000000001E-2</v>
      </c>
      <c r="U396">
        <f t="shared" ref="U396:U403" si="82">ABS(T396-S396)</f>
        <v>6.3940999999999999</v>
      </c>
      <c r="V396">
        <f>COUNTIFS(xings_lookup!$D$2:$D$19, IF(Q396, "&lt;=","&gt;=") &amp; S396, xings_lookup!$D$2:$D$19, IF(Q396,"&gt;=","&lt;=") &amp; T396)</f>
        <v>9</v>
      </c>
      <c r="W396">
        <f>COUNTA([11]XINGS!$A$2:$A$13)-V396</f>
        <v>3</v>
      </c>
      <c r="X396">
        <f t="shared" si="81"/>
        <v>0.75</v>
      </c>
    </row>
    <row r="397" spans="1:24" x14ac:dyDescent="0.25">
      <c r="A397" t="s">
        <v>1129</v>
      </c>
      <c r="B397">
        <v>4023</v>
      </c>
      <c r="C397" t="s">
        <v>467</v>
      </c>
      <c r="D397" t="s">
        <v>1132</v>
      </c>
      <c r="E397">
        <v>42537.68240740741</v>
      </c>
      <c r="F397">
        <v>42537.683287037034</v>
      </c>
      <c r="G397">
        <v>1</v>
      </c>
      <c r="H397" t="s">
        <v>942</v>
      </c>
      <c r="I397">
        <v>42537.693657407406</v>
      </c>
      <c r="J397">
        <v>0</v>
      </c>
      <c r="K397" t="str">
        <f t="shared" si="78"/>
        <v>4023/4024</v>
      </c>
      <c r="L397">
        <f t="shared" si="79"/>
        <v>1.0370370371674653E-2</v>
      </c>
      <c r="Q397" t="b">
        <f t="shared" si="80"/>
        <v>1</v>
      </c>
      <c r="R397" t="s">
        <v>785</v>
      </c>
      <c r="S397">
        <f t="shared" si="76"/>
        <v>6.4170999999999996</v>
      </c>
      <c r="T397">
        <f t="shared" si="77"/>
        <v>1.47E-2</v>
      </c>
      <c r="U397">
        <f t="shared" si="82"/>
        <v>6.4023999999999992</v>
      </c>
      <c r="V397">
        <f>COUNTIFS(xings_lookup!$D$2:$D$19, IF(Q397, "&lt;=","&gt;=") &amp; S397, xings_lookup!$D$2:$D$19, IF(Q397,"&gt;=","&lt;=") &amp; T397)</f>
        <v>9</v>
      </c>
      <c r="W397">
        <f>COUNTA([11]XINGS!$A$2:$A$13)-V397</f>
        <v>3</v>
      </c>
      <c r="X397">
        <f t="shared" si="81"/>
        <v>0.75</v>
      </c>
    </row>
    <row r="398" spans="1:24" x14ac:dyDescent="0.25">
      <c r="A398" t="s">
        <v>792</v>
      </c>
      <c r="B398">
        <v>4044</v>
      </c>
      <c r="C398" t="s">
        <v>467</v>
      </c>
      <c r="D398" t="s">
        <v>722</v>
      </c>
      <c r="E398">
        <v>42537.690127314818</v>
      </c>
      <c r="F398">
        <v>42537.690729166665</v>
      </c>
      <c r="G398">
        <v>0</v>
      </c>
      <c r="H398" t="s">
        <v>603</v>
      </c>
      <c r="I398">
        <v>42537.702916666669</v>
      </c>
      <c r="J398">
        <v>0</v>
      </c>
      <c r="K398" t="str">
        <f t="shared" si="78"/>
        <v>4043/4044</v>
      </c>
      <c r="L398">
        <f t="shared" si="79"/>
        <v>1.2187500004074536E-2</v>
      </c>
      <c r="Q398" t="b">
        <f t="shared" si="80"/>
        <v>0</v>
      </c>
      <c r="R398" t="s">
        <v>785</v>
      </c>
      <c r="S398">
        <f t="shared" si="76"/>
        <v>12.8271</v>
      </c>
      <c r="T398">
        <f t="shared" si="77"/>
        <v>23.329699999999999</v>
      </c>
      <c r="U398">
        <f t="shared" si="82"/>
        <v>10.502599999999999</v>
      </c>
      <c r="V398">
        <f>COUNTIFS(xings_lookup!$D$2:$D$19, IF(Q398, "&lt;=","&gt;=") &amp; S398, xings_lookup!$D$2:$D$19, IF(Q398,"&gt;=","&lt;=") &amp; T398)</f>
        <v>0</v>
      </c>
      <c r="W398">
        <f>COUNTA([11]XINGS!$A$2:$A$13)-V398</f>
        <v>12</v>
      </c>
      <c r="X398">
        <f t="shared" si="81"/>
        <v>0</v>
      </c>
    </row>
    <row r="399" spans="1:24" x14ac:dyDescent="0.25">
      <c r="A399" t="s">
        <v>793</v>
      </c>
      <c r="B399">
        <v>4024</v>
      </c>
      <c r="F399">
        <v>42537.69736111111</v>
      </c>
      <c r="I399">
        <v>42537.699444444443</v>
      </c>
      <c r="K399" t="str">
        <f t="shared" si="78"/>
        <v>4023/4024</v>
      </c>
      <c r="L399">
        <f t="shared" si="79"/>
        <v>2.0833333328482695E-3</v>
      </c>
      <c r="N399">
        <f t="shared" ref="N399:N419" si="83">24*60*SUM($L399:$L399)</f>
        <v>2.9999999993015081</v>
      </c>
      <c r="P399" t="s">
        <v>769</v>
      </c>
      <c r="Q399" t="b">
        <f t="shared" si="80"/>
        <v>0</v>
      </c>
      <c r="R399" t="s">
        <v>785</v>
      </c>
      <c r="S399" t="e">
        <f t="shared" si="76"/>
        <v>#VALUE!</v>
      </c>
      <c r="T399" t="e">
        <f t="shared" si="77"/>
        <v>#VALUE!</v>
      </c>
      <c r="U399" t="e">
        <f t="shared" si="82"/>
        <v>#VALUE!</v>
      </c>
      <c r="V399">
        <f>COUNTIFS(xings_lookup!$D$2:$D$19, IF(Q399, "&lt;=","&gt;=") &amp; S399, xings_lookup!$D$2:$D$19, IF(Q399,"&gt;=","&lt;=") &amp; T399)</f>
        <v>0</v>
      </c>
      <c r="W399">
        <f>COUNTA([11]XINGS!$A$2:$A$13)-V399</f>
        <v>12</v>
      </c>
      <c r="X399">
        <f t="shared" si="81"/>
        <v>0</v>
      </c>
    </row>
    <row r="400" spans="1:24" x14ac:dyDescent="0.25">
      <c r="A400" t="s">
        <v>1134</v>
      </c>
      <c r="B400">
        <v>4019</v>
      </c>
      <c r="F400">
        <v>42537.723796296297</v>
      </c>
      <c r="I400">
        <v>42537.724490740744</v>
      </c>
      <c r="K400" t="str">
        <f t="shared" si="78"/>
        <v>4019/4020</v>
      </c>
      <c r="L400">
        <f t="shared" si="79"/>
        <v>6.944444467080757E-4</v>
      </c>
      <c r="N400">
        <f t="shared" si="83"/>
        <v>1.000000003259629</v>
      </c>
      <c r="P400" t="s">
        <v>769</v>
      </c>
      <c r="Q400" t="b">
        <f t="shared" si="80"/>
        <v>1</v>
      </c>
      <c r="R400" t="s">
        <v>785</v>
      </c>
      <c r="S400" t="e">
        <f t="shared" si="76"/>
        <v>#VALUE!</v>
      </c>
      <c r="T400" t="e">
        <f t="shared" si="77"/>
        <v>#VALUE!</v>
      </c>
      <c r="U400" t="e">
        <f t="shared" si="82"/>
        <v>#VALUE!</v>
      </c>
      <c r="V400">
        <f>COUNTIFS(xings_lookup!$D$2:$D$19, IF(Q400, "&lt;=","&gt;=") &amp; S400, xings_lookup!$D$2:$D$19, IF(Q400,"&gt;=","&lt;=") &amp; T400)</f>
        <v>0</v>
      </c>
      <c r="W400">
        <f>COUNTA([11]XINGS!$A$2:$A$13)-V400</f>
        <v>12</v>
      </c>
      <c r="X400">
        <f t="shared" si="81"/>
        <v>0</v>
      </c>
    </row>
    <row r="401" spans="1:24" x14ac:dyDescent="0.25">
      <c r="A401" t="s">
        <v>794</v>
      </c>
      <c r="B401">
        <v>4025</v>
      </c>
      <c r="F401">
        <v>42537.769178240742</v>
      </c>
      <c r="I401">
        <v>42537.771261574075</v>
      </c>
      <c r="K401" t="str">
        <f t="shared" si="78"/>
        <v>4025/4026</v>
      </c>
      <c r="L401">
        <f t="shared" si="79"/>
        <v>2.0833333328482695E-3</v>
      </c>
      <c r="N401">
        <f t="shared" si="83"/>
        <v>2.9999999993015081</v>
      </c>
      <c r="P401" t="s">
        <v>769</v>
      </c>
      <c r="Q401" t="b">
        <f t="shared" si="80"/>
        <v>0</v>
      </c>
      <c r="R401" t="s">
        <v>785</v>
      </c>
      <c r="S401" t="e">
        <f t="shared" si="76"/>
        <v>#VALUE!</v>
      </c>
      <c r="T401" t="e">
        <f t="shared" si="77"/>
        <v>#VALUE!</v>
      </c>
      <c r="U401" t="e">
        <f t="shared" si="82"/>
        <v>#VALUE!</v>
      </c>
      <c r="V401">
        <f>COUNTIFS(xings_lookup!$D$2:$D$19, IF(Q401, "&lt;=","&gt;=") &amp; S401, xings_lookup!$D$2:$D$19, IF(Q401,"&gt;=","&lt;=") &amp; T401)</f>
        <v>0</v>
      </c>
      <c r="W401">
        <f>COUNTA([11]XINGS!$A$2:$A$13)-V401</f>
        <v>12</v>
      </c>
      <c r="X401">
        <f t="shared" si="81"/>
        <v>0</v>
      </c>
    </row>
    <row r="402" spans="1:24" x14ac:dyDescent="0.25">
      <c r="A402" t="s">
        <v>1135</v>
      </c>
      <c r="B402">
        <v>4043</v>
      </c>
      <c r="F402">
        <v>42537.775023148148</v>
      </c>
      <c r="I402">
        <v>42537.777106481481</v>
      </c>
      <c r="K402" t="str">
        <f t="shared" si="78"/>
        <v>4043/4044</v>
      </c>
      <c r="L402">
        <f t="shared" si="79"/>
        <v>2.0833333328482695E-3</v>
      </c>
      <c r="N402">
        <f t="shared" si="83"/>
        <v>2.9999999993015081</v>
      </c>
      <c r="P402" t="s">
        <v>769</v>
      </c>
      <c r="Q402" t="b">
        <f t="shared" si="80"/>
        <v>1</v>
      </c>
      <c r="R402" t="s">
        <v>785</v>
      </c>
      <c r="S402" t="e">
        <f t="shared" si="76"/>
        <v>#VALUE!</v>
      </c>
      <c r="T402" t="e">
        <f t="shared" si="77"/>
        <v>#VALUE!</v>
      </c>
      <c r="U402" t="e">
        <f t="shared" si="82"/>
        <v>#VALUE!</v>
      </c>
      <c r="V402">
        <f>COUNTIFS(xings_lookup!$D$2:$D$19, IF(Q402, "&lt;=","&gt;=") &amp; S402, xings_lookup!$D$2:$D$19, IF(Q402,"&gt;=","&lt;=") &amp; T402)</f>
        <v>0</v>
      </c>
      <c r="W402">
        <f>COUNTA([11]XINGS!$A$2:$A$13)-V402</f>
        <v>12</v>
      </c>
      <c r="X402">
        <f t="shared" si="81"/>
        <v>0</v>
      </c>
    </row>
    <row r="403" spans="1:24" x14ac:dyDescent="0.25">
      <c r="A403" t="s">
        <v>202</v>
      </c>
      <c r="B403">
        <v>4011</v>
      </c>
      <c r="C403" t="s">
        <v>467</v>
      </c>
      <c r="D403" t="s">
        <v>763</v>
      </c>
      <c r="E403">
        <v>42537.912291666667</v>
      </c>
      <c r="F403">
        <v>42537.913321759261</v>
      </c>
      <c r="G403">
        <v>1</v>
      </c>
      <c r="H403" t="s">
        <v>532</v>
      </c>
      <c r="I403">
        <v>42537.914618055554</v>
      </c>
      <c r="J403">
        <v>1</v>
      </c>
      <c r="K403" t="str">
        <f t="shared" si="78"/>
        <v>4011/4012</v>
      </c>
      <c r="L403">
        <f t="shared" si="79"/>
        <v>1.2962962937308475E-3</v>
      </c>
      <c r="N403">
        <f t="shared" si="83"/>
        <v>1.8666666629724205</v>
      </c>
      <c r="P403" t="s">
        <v>717</v>
      </c>
      <c r="Q403" t="b">
        <f t="shared" si="80"/>
        <v>0</v>
      </c>
      <c r="R403" t="s">
        <v>785</v>
      </c>
      <c r="S403">
        <f t="shared" si="76"/>
        <v>4.4200000000000003E-2</v>
      </c>
      <c r="T403">
        <f t="shared" si="77"/>
        <v>23.3309</v>
      </c>
      <c r="U403">
        <f t="shared" si="82"/>
        <v>23.2867</v>
      </c>
      <c r="V403">
        <f>COUNTIFS(xings_lookup!$D$2:$D$19, IF(Q403, "&lt;=","&gt;=") &amp; S403, xings_lookup!$D$2:$D$19, IF(Q403,"&gt;=","&lt;=") &amp; T403)</f>
        <v>12</v>
      </c>
      <c r="W403">
        <f>COUNTA([11]XINGS!$A$2:$A$13)-V403</f>
        <v>0</v>
      </c>
      <c r="X403">
        <f t="shared" si="81"/>
        <v>1</v>
      </c>
    </row>
    <row r="404" spans="1:24" x14ac:dyDescent="0.25">
      <c r="A404" t="s">
        <v>923</v>
      </c>
      <c r="B404">
        <v>4014</v>
      </c>
      <c r="F404">
        <v>42538.12699074074</v>
      </c>
      <c r="I404">
        <v>42538.323981481481</v>
      </c>
      <c r="K404" t="str">
        <f t="shared" si="78"/>
        <v>4013/4014</v>
      </c>
      <c r="L404">
        <f t="shared" si="79"/>
        <v>0.19699074074014788</v>
      </c>
      <c r="N404">
        <f t="shared" si="83"/>
        <v>283.66666666581295</v>
      </c>
      <c r="P404" t="s">
        <v>769</v>
      </c>
      <c r="Q404" t="b">
        <f t="shared" si="80"/>
        <v>0</v>
      </c>
      <c r="R404" t="s">
        <v>796</v>
      </c>
      <c r="S404">
        <v>7.1900000000000006E-2</v>
      </c>
      <c r="T404">
        <v>23.3291</v>
      </c>
      <c r="U404">
        <v>23.257200000000001</v>
      </c>
      <c r="V404">
        <f>COUNTIFS(xings_lookup!$D$2:$D$19, IF(Q404, "&lt;=","&gt;=") &amp; S404, xings_lookup!$D$2:$D$19, IF(Q404,"&gt;=","&lt;=") &amp; T404)</f>
        <v>12</v>
      </c>
      <c r="W404">
        <f>COUNTA([11]XINGS!$A$2:$A$13)-V404</f>
        <v>0</v>
      </c>
      <c r="X404">
        <f t="shared" si="81"/>
        <v>1</v>
      </c>
    </row>
    <row r="405" spans="1:24" x14ac:dyDescent="0.25">
      <c r="A405" t="s">
        <v>924</v>
      </c>
      <c r="B405">
        <v>4040</v>
      </c>
      <c r="F405">
        <v>42538.148206018515</v>
      </c>
      <c r="I405">
        <v>42538.148773148147</v>
      </c>
      <c r="K405" t="str">
        <f t="shared" si="78"/>
        <v>4039/4040</v>
      </c>
      <c r="L405">
        <f t="shared" si="79"/>
        <v>5.671296312357299E-4</v>
      </c>
      <c r="N405">
        <f t="shared" si="83"/>
        <v>0.81666666897945106</v>
      </c>
      <c r="P405" t="s">
        <v>769</v>
      </c>
      <c r="Q405" t="b">
        <f t="shared" si="80"/>
        <v>0</v>
      </c>
      <c r="R405" t="s">
        <v>796</v>
      </c>
      <c r="S405" t="e">
        <v>#VALUE!</v>
      </c>
      <c r="T405" t="e">
        <v>#VALUE!</v>
      </c>
      <c r="U405" t="e">
        <v>#VALUE!</v>
      </c>
      <c r="V405">
        <f>COUNTIFS(xings_lookup!$D$2:$D$19, IF(Q405, "&lt;=","&gt;=") &amp; S405, xings_lookup!$D$2:$D$19, IF(Q405,"&gt;=","&lt;=") &amp; T405)</f>
        <v>0</v>
      </c>
      <c r="W405">
        <f>COUNTA([11]XINGS!$A$2:$A$13)-V405</f>
        <v>12</v>
      </c>
      <c r="X405">
        <f t="shared" si="81"/>
        <v>0</v>
      </c>
    </row>
    <row r="406" spans="1:24" x14ac:dyDescent="0.25">
      <c r="A406" t="s">
        <v>925</v>
      </c>
      <c r="B406">
        <v>4040</v>
      </c>
      <c r="F406">
        <v>42538.313645833332</v>
      </c>
      <c r="I406">
        <v>42539.309965277775</v>
      </c>
      <c r="K406" t="str">
        <f t="shared" si="78"/>
        <v>4039/4040</v>
      </c>
      <c r="L406">
        <f t="shared" si="79"/>
        <v>0.99631944444263354</v>
      </c>
      <c r="N406">
        <f t="shared" si="83"/>
        <v>1434.6999999973923</v>
      </c>
      <c r="P406" t="s">
        <v>769</v>
      </c>
      <c r="Q406" t="b">
        <f t="shared" si="80"/>
        <v>0</v>
      </c>
      <c r="R406" t="s">
        <v>796</v>
      </c>
      <c r="S406">
        <v>4.5499999999999999E-2</v>
      </c>
      <c r="T406">
        <v>23.328199999999999</v>
      </c>
      <c r="U406">
        <v>23.282699999999998</v>
      </c>
      <c r="V406">
        <f>COUNTIFS(xings_lookup!$D$2:$D$19, IF(Q406, "&lt;=","&gt;=") &amp; S406, xings_lookup!$D$2:$D$19, IF(Q406,"&gt;=","&lt;=") &amp; T406)</f>
        <v>12</v>
      </c>
      <c r="W406">
        <f>COUNTA([11]XINGS!$A$2:$A$13)-V406</f>
        <v>0</v>
      </c>
      <c r="X406">
        <f t="shared" si="81"/>
        <v>1</v>
      </c>
    </row>
    <row r="407" spans="1:24" x14ac:dyDescent="0.25">
      <c r="A407" t="s">
        <v>926</v>
      </c>
      <c r="B407">
        <v>4016</v>
      </c>
      <c r="F407">
        <v>42538.339629629627</v>
      </c>
      <c r="I407">
        <v>42538.365486111114</v>
      </c>
      <c r="K407" t="str">
        <f t="shared" si="78"/>
        <v>4015/4016</v>
      </c>
      <c r="L407">
        <f t="shared" si="79"/>
        <v>2.5856481486698613E-2</v>
      </c>
      <c r="N407">
        <f t="shared" si="83"/>
        <v>37.233333340846002</v>
      </c>
      <c r="P407" t="s">
        <v>769</v>
      </c>
      <c r="Q407" t="b">
        <f t="shared" si="80"/>
        <v>0</v>
      </c>
      <c r="R407" t="s">
        <v>796</v>
      </c>
      <c r="S407">
        <v>1.9133</v>
      </c>
      <c r="T407">
        <v>23.334700000000002</v>
      </c>
      <c r="U407">
        <v>21.421400000000002</v>
      </c>
      <c r="V407">
        <f>COUNTIFS(xings_lookup!$D$2:$D$19, IF(Q407, "&lt;=","&gt;=") &amp; S407, xings_lookup!$D$2:$D$19, IF(Q407,"&gt;=","&lt;=") &amp; T407)</f>
        <v>12</v>
      </c>
      <c r="W407">
        <f>COUNTA([11]XINGS!$A$2:$A$13)-V407</f>
        <v>0</v>
      </c>
      <c r="X407">
        <f t="shared" si="81"/>
        <v>1</v>
      </c>
    </row>
    <row r="408" spans="1:24" x14ac:dyDescent="0.25">
      <c r="A408" t="s">
        <v>927</v>
      </c>
      <c r="B408">
        <v>4020</v>
      </c>
      <c r="F408">
        <v>42538.369351851848</v>
      </c>
      <c r="I408">
        <v>42538.392696759256</v>
      </c>
      <c r="K408" t="str">
        <f t="shared" si="78"/>
        <v>4019/4020</v>
      </c>
      <c r="L408">
        <f t="shared" si="79"/>
        <v>2.3344907407590654E-2</v>
      </c>
      <c r="N408">
        <f t="shared" si="83"/>
        <v>33.616666666930541</v>
      </c>
      <c r="P408" t="s">
        <v>769</v>
      </c>
      <c r="Q408" t="b">
        <f t="shared" si="80"/>
        <v>0</v>
      </c>
      <c r="R408" t="s">
        <v>796</v>
      </c>
      <c r="S408">
        <v>1.9128000000000001</v>
      </c>
      <c r="T408">
        <v>23.3323</v>
      </c>
      <c r="U408">
        <v>21.419499999999999</v>
      </c>
      <c r="V408">
        <f>COUNTIFS(xings_lookup!$D$2:$D$19, IF(Q408, "&lt;=","&gt;=") &amp; S408, xings_lookup!$D$2:$D$19, IF(Q408,"&gt;=","&lt;=") &amp; T408)</f>
        <v>12</v>
      </c>
      <c r="W408">
        <f>COUNTA([11]XINGS!$A$2:$A$13)-V408</f>
        <v>0</v>
      </c>
      <c r="X408">
        <f t="shared" si="81"/>
        <v>1</v>
      </c>
    </row>
    <row r="409" spans="1:24" x14ac:dyDescent="0.25">
      <c r="A409" t="s">
        <v>928</v>
      </c>
      <c r="B409">
        <v>4020</v>
      </c>
      <c r="F409">
        <v>42538.526180555556</v>
      </c>
      <c r="I409">
        <v>42538.546539351853</v>
      </c>
      <c r="K409" t="str">
        <f t="shared" si="78"/>
        <v>4019/4020</v>
      </c>
      <c r="L409">
        <f t="shared" si="79"/>
        <v>2.0358796296932269E-2</v>
      </c>
      <c r="N409">
        <f t="shared" si="83"/>
        <v>29.316666667582467</v>
      </c>
      <c r="P409" t="s">
        <v>769</v>
      </c>
      <c r="Q409" t="b">
        <f t="shared" si="80"/>
        <v>0</v>
      </c>
      <c r="R409" t="s">
        <v>796</v>
      </c>
      <c r="S409" t="e">
        <v>#VALUE!</v>
      </c>
      <c r="T409" t="e">
        <v>#VALUE!</v>
      </c>
      <c r="U409" t="e">
        <v>#VALUE!</v>
      </c>
      <c r="V409">
        <f>COUNTIFS(xings_lookup!$D$2:$D$19, IF(Q409, "&lt;=","&gt;=") &amp; S409, xings_lookup!$D$2:$D$19, IF(Q409,"&gt;=","&lt;=") &amp; T409)</f>
        <v>0</v>
      </c>
      <c r="W409">
        <f>COUNTA([11]XINGS!$A$2:$A$13)-V409</f>
        <v>12</v>
      </c>
      <c r="X409">
        <f t="shared" si="81"/>
        <v>0</v>
      </c>
    </row>
    <row r="410" spans="1:24" x14ac:dyDescent="0.25">
      <c r="A410" t="s">
        <v>929</v>
      </c>
      <c r="B410">
        <v>4014</v>
      </c>
      <c r="F410">
        <v>42538.536435185182</v>
      </c>
      <c r="I410">
        <v>42538.546990740739</v>
      </c>
      <c r="K410" t="str">
        <f t="shared" si="78"/>
        <v>4013/4014</v>
      </c>
      <c r="L410">
        <f t="shared" si="79"/>
        <v>1.0555555556493346E-2</v>
      </c>
      <c r="N410">
        <f t="shared" si="83"/>
        <v>15.200000001350418</v>
      </c>
      <c r="P410" t="s">
        <v>769</v>
      </c>
      <c r="Q410" t="b">
        <f t="shared" si="80"/>
        <v>0</v>
      </c>
      <c r="R410" t="s">
        <v>796</v>
      </c>
      <c r="S410" t="e">
        <v>#VALUE!</v>
      </c>
      <c r="T410" t="e">
        <v>#VALUE!</v>
      </c>
      <c r="U410" t="e">
        <v>#VALUE!</v>
      </c>
      <c r="V410">
        <f>COUNTIFS(xings_lookup!$D$2:$D$19, IF(Q410, "&lt;=","&gt;=") &amp; S410, xings_lookup!$D$2:$D$19, IF(Q410,"&gt;=","&lt;=") &amp; T410)</f>
        <v>0</v>
      </c>
      <c r="W410">
        <f>COUNTA([11]XINGS!$A$2:$A$13)-V410</f>
        <v>12</v>
      </c>
      <c r="X410">
        <f t="shared" si="81"/>
        <v>0</v>
      </c>
    </row>
    <row r="411" spans="1:24" x14ac:dyDescent="0.25">
      <c r="A411" t="s">
        <v>930</v>
      </c>
      <c r="B411">
        <v>4042</v>
      </c>
      <c r="F411">
        <v>42538.588136574072</v>
      </c>
      <c r="I411">
        <v>42538.589791666665</v>
      </c>
      <c r="K411" t="str">
        <f t="shared" si="78"/>
        <v>4041/4042</v>
      </c>
      <c r="L411">
        <f t="shared" si="79"/>
        <v>1.6550925938645378E-3</v>
      </c>
      <c r="N411">
        <f t="shared" si="83"/>
        <v>2.3833333351649344</v>
      </c>
      <c r="P411" t="s">
        <v>769</v>
      </c>
      <c r="Q411" t="b">
        <f t="shared" si="80"/>
        <v>0</v>
      </c>
      <c r="R411" t="s">
        <v>796</v>
      </c>
      <c r="S411" t="e">
        <v>#VALUE!</v>
      </c>
      <c r="T411" t="e">
        <v>#VALUE!</v>
      </c>
      <c r="U411" t="e">
        <v>#VALUE!</v>
      </c>
      <c r="V411">
        <f>COUNTIFS(xings_lookup!$D$2:$D$19, IF(Q411, "&lt;=","&gt;=") &amp; S411, xings_lookup!$D$2:$D$19, IF(Q411,"&gt;=","&lt;=") &amp; T411)</f>
        <v>0</v>
      </c>
      <c r="W411">
        <f>COUNTA([11]XINGS!$A$2:$A$13)-V411</f>
        <v>12</v>
      </c>
      <c r="X411">
        <f t="shared" si="81"/>
        <v>0</v>
      </c>
    </row>
    <row r="412" spans="1:24" x14ac:dyDescent="0.25">
      <c r="A412" t="s">
        <v>931</v>
      </c>
      <c r="B412">
        <v>4020</v>
      </c>
      <c r="F412">
        <v>42538.606759259259</v>
      </c>
      <c r="I412">
        <v>42538.60765046296</v>
      </c>
      <c r="K412" t="str">
        <f t="shared" si="78"/>
        <v>4019/4020</v>
      </c>
      <c r="L412">
        <f t="shared" si="79"/>
        <v>8.9120370103046298E-4</v>
      </c>
      <c r="N412">
        <f t="shared" si="83"/>
        <v>1.2833333294838667</v>
      </c>
      <c r="P412" t="s">
        <v>769</v>
      </c>
      <c r="Q412" t="b">
        <f t="shared" si="80"/>
        <v>0</v>
      </c>
      <c r="R412" t="s">
        <v>796</v>
      </c>
      <c r="S412" t="e">
        <v>#VALUE!</v>
      </c>
      <c r="T412" t="e">
        <v>#VALUE!</v>
      </c>
      <c r="U412" t="e">
        <v>#VALUE!</v>
      </c>
      <c r="V412">
        <f>COUNTIFS(xings_lookup!$D$2:$D$19, IF(Q412, "&lt;=","&gt;=") &amp; S412, xings_lookup!$D$2:$D$19, IF(Q412,"&gt;=","&lt;=") &amp; T412)</f>
        <v>0</v>
      </c>
      <c r="W412">
        <f>COUNTA([11]XINGS!$A$2:$A$13)-V412</f>
        <v>12</v>
      </c>
      <c r="X412">
        <f t="shared" si="81"/>
        <v>0</v>
      </c>
    </row>
    <row r="413" spans="1:24" x14ac:dyDescent="0.25">
      <c r="A413" t="s">
        <v>932</v>
      </c>
      <c r="B413">
        <v>4014</v>
      </c>
      <c r="F413">
        <v>42538.614444444444</v>
      </c>
      <c r="I413">
        <v>42538.619641203702</v>
      </c>
      <c r="K413" t="str">
        <f t="shared" si="78"/>
        <v>4013/4014</v>
      </c>
      <c r="L413">
        <f t="shared" si="79"/>
        <v>5.1967592589790002E-3</v>
      </c>
      <c r="N413">
        <f t="shared" si="83"/>
        <v>7.4833333329297602</v>
      </c>
      <c r="P413" t="s">
        <v>769</v>
      </c>
      <c r="Q413" t="b">
        <f t="shared" si="80"/>
        <v>0</v>
      </c>
      <c r="R413" t="s">
        <v>796</v>
      </c>
      <c r="S413" t="e">
        <v>#VALUE!</v>
      </c>
      <c r="T413" t="e">
        <v>#VALUE!</v>
      </c>
      <c r="U413" t="e">
        <v>#VALUE!</v>
      </c>
      <c r="V413">
        <f>COUNTIFS(xings_lookup!$D$2:$D$19, IF(Q413, "&lt;=","&gt;=") &amp; S413, xings_lookup!$D$2:$D$19, IF(Q413,"&gt;=","&lt;=") &amp; T413)</f>
        <v>0</v>
      </c>
      <c r="W413">
        <f>COUNTA([11]XINGS!$A$2:$A$13)-V413</f>
        <v>12</v>
      </c>
      <c r="X413">
        <f t="shared" si="81"/>
        <v>0</v>
      </c>
    </row>
    <row r="414" spans="1:24" x14ac:dyDescent="0.25">
      <c r="A414" t="s">
        <v>933</v>
      </c>
      <c r="B414">
        <v>4044</v>
      </c>
      <c r="F414">
        <v>42538.623877314814</v>
      </c>
      <c r="I414">
        <v>42539.202673611115</v>
      </c>
      <c r="K414" t="str">
        <f t="shared" si="78"/>
        <v>4043/4044</v>
      </c>
      <c r="L414">
        <f t="shared" si="79"/>
        <v>0.57879629630042473</v>
      </c>
      <c r="N414">
        <f t="shared" si="83"/>
        <v>833.46666667261161</v>
      </c>
      <c r="P414" t="s">
        <v>769</v>
      </c>
      <c r="Q414" t="b">
        <f t="shared" si="80"/>
        <v>0</v>
      </c>
      <c r="R414" t="s">
        <v>796</v>
      </c>
      <c r="S414">
        <v>4.6699999999999998E-2</v>
      </c>
      <c r="T414">
        <v>23.329699999999999</v>
      </c>
      <c r="U414">
        <v>23.282999999999998</v>
      </c>
      <c r="V414">
        <f>COUNTIFS(xings_lookup!$D$2:$D$19, IF(Q414, "&lt;=","&gt;=") &amp; S414, xings_lookup!$D$2:$D$19, IF(Q414,"&gt;=","&lt;=") &amp; T414)</f>
        <v>12</v>
      </c>
      <c r="W414">
        <f>COUNTA([11]XINGS!$A$2:$A$13)-V414</f>
        <v>0</v>
      </c>
      <c r="X414">
        <f t="shared" si="81"/>
        <v>1</v>
      </c>
    </row>
    <row r="415" spans="1:24" x14ac:dyDescent="0.25">
      <c r="A415" t="s">
        <v>934</v>
      </c>
      <c r="B415">
        <v>4018</v>
      </c>
      <c r="F415">
        <v>42538.697152777779</v>
      </c>
      <c r="I415">
        <v>42538.697152777779</v>
      </c>
      <c r="K415" t="str">
        <f t="shared" si="78"/>
        <v>4017/4018</v>
      </c>
      <c r="L415">
        <f t="shared" si="79"/>
        <v>0</v>
      </c>
      <c r="N415">
        <f t="shared" si="83"/>
        <v>0</v>
      </c>
      <c r="P415" t="s">
        <v>769</v>
      </c>
      <c r="Q415" t="b">
        <f t="shared" si="80"/>
        <v>0</v>
      </c>
      <c r="R415" t="s">
        <v>796</v>
      </c>
      <c r="S415" t="e">
        <v>#VALUE!</v>
      </c>
      <c r="T415" t="e">
        <v>#VALUE!</v>
      </c>
      <c r="U415" t="e">
        <v>#VALUE!</v>
      </c>
      <c r="V415">
        <f>COUNTIFS(xings_lookup!$D$2:$D$19, IF(Q415, "&lt;=","&gt;=") &amp; S415, xings_lookup!$D$2:$D$19, IF(Q415,"&gt;=","&lt;=") &amp; T415)</f>
        <v>0</v>
      </c>
      <c r="W415">
        <f>COUNTA([11]XINGS!$A$2:$A$13)-V415</f>
        <v>12</v>
      </c>
      <c r="X415">
        <f t="shared" si="81"/>
        <v>0</v>
      </c>
    </row>
    <row r="416" spans="1:24" x14ac:dyDescent="0.25">
      <c r="A416" t="s">
        <v>935</v>
      </c>
      <c r="B416">
        <v>4018</v>
      </c>
      <c r="F416">
        <v>42538.771527777775</v>
      </c>
      <c r="I416">
        <v>42538.771527777775</v>
      </c>
      <c r="K416" t="str">
        <f t="shared" si="78"/>
        <v>4017/4018</v>
      </c>
      <c r="L416">
        <f t="shared" si="79"/>
        <v>0</v>
      </c>
      <c r="N416">
        <f t="shared" si="83"/>
        <v>0</v>
      </c>
      <c r="P416" t="s">
        <v>769</v>
      </c>
      <c r="Q416" t="b">
        <f t="shared" si="80"/>
        <v>0</v>
      </c>
      <c r="R416" t="s">
        <v>796</v>
      </c>
      <c r="S416" t="e">
        <v>#VALUE!</v>
      </c>
      <c r="T416" t="e">
        <v>#VALUE!</v>
      </c>
      <c r="U416" t="e">
        <v>#VALUE!</v>
      </c>
      <c r="V416">
        <f>COUNTIFS(xings_lookup!$D$2:$D$19, IF(Q416, "&lt;=","&gt;=") &amp; S416, xings_lookup!$D$2:$D$19, IF(Q416,"&gt;=","&lt;=") &amp; T416)</f>
        <v>0</v>
      </c>
      <c r="W416">
        <f>COUNTA([11]XINGS!$A$2:$A$13)-V416</f>
        <v>12</v>
      </c>
      <c r="X416">
        <f t="shared" si="81"/>
        <v>0</v>
      </c>
    </row>
    <row r="417" spans="1:24" x14ac:dyDescent="0.25">
      <c r="A417" t="s">
        <v>936</v>
      </c>
      <c r="B417">
        <v>4009</v>
      </c>
      <c r="F417">
        <v>42538.871365740742</v>
      </c>
      <c r="I417">
        <v>42538.984050925923</v>
      </c>
      <c r="K417" t="str">
        <f t="shared" si="78"/>
        <v>4009/4010</v>
      </c>
      <c r="L417">
        <f t="shared" si="79"/>
        <v>0.11268518518045312</v>
      </c>
      <c r="N417">
        <f t="shared" si="83"/>
        <v>162.26666665985249</v>
      </c>
      <c r="P417" t="s">
        <v>769</v>
      </c>
      <c r="Q417" t="b">
        <f t="shared" si="80"/>
        <v>0</v>
      </c>
      <c r="R417" t="s">
        <v>796</v>
      </c>
      <c r="S417">
        <v>4.5699999999999998E-2</v>
      </c>
      <c r="T417">
        <v>23.330200000000001</v>
      </c>
      <c r="U417">
        <v>23.284500000000001</v>
      </c>
      <c r="V417">
        <f>COUNTIFS(xings_lookup!$D$2:$D$19, IF(Q417, "&lt;=","&gt;=") &amp; S417, xings_lookup!$D$2:$D$19, IF(Q417,"&gt;=","&lt;=") &amp; T417)</f>
        <v>12</v>
      </c>
      <c r="W417">
        <f>COUNTA([11]XINGS!$A$2:$A$13)-V417</f>
        <v>0</v>
      </c>
      <c r="X417">
        <f t="shared" si="81"/>
        <v>1</v>
      </c>
    </row>
    <row r="418" spans="1:24" x14ac:dyDescent="0.25">
      <c r="A418" t="s">
        <v>937</v>
      </c>
      <c r="B418">
        <v>4018</v>
      </c>
      <c r="F418">
        <v>42538.933518518519</v>
      </c>
      <c r="I418">
        <v>42538.933518518519</v>
      </c>
      <c r="K418" t="str">
        <f t="shared" si="78"/>
        <v>4017/4018</v>
      </c>
      <c r="L418">
        <f t="shared" si="79"/>
        <v>0</v>
      </c>
      <c r="N418">
        <f t="shared" si="83"/>
        <v>0</v>
      </c>
      <c r="P418" t="s">
        <v>769</v>
      </c>
      <c r="Q418" t="b">
        <f t="shared" si="80"/>
        <v>0</v>
      </c>
      <c r="R418" t="s">
        <v>796</v>
      </c>
      <c r="S418" t="e">
        <v>#VALUE!</v>
      </c>
      <c r="T418" t="e">
        <v>#VALUE!</v>
      </c>
      <c r="U418" t="e">
        <v>#VALUE!</v>
      </c>
      <c r="V418">
        <f>COUNTIFS(xings_lookup!$D$2:$D$19, IF(Q418, "&lt;=","&gt;=") &amp; S418, xings_lookup!$D$2:$D$19, IF(Q418,"&gt;=","&lt;=") &amp; T418)</f>
        <v>0</v>
      </c>
      <c r="W418">
        <f>COUNTA([11]XINGS!$A$2:$A$13)-V418</f>
        <v>12</v>
      </c>
      <c r="X418">
        <f t="shared" si="81"/>
        <v>0</v>
      </c>
    </row>
    <row r="419" spans="1:24" x14ac:dyDescent="0.25">
      <c r="A419" t="s">
        <v>938</v>
      </c>
      <c r="B419">
        <v>4042</v>
      </c>
      <c r="F419">
        <v>42538.972210648149</v>
      </c>
      <c r="I419">
        <v>42538.972384259258</v>
      </c>
      <c r="K419" t="str">
        <f t="shared" si="78"/>
        <v>4041/4042</v>
      </c>
      <c r="L419">
        <f t="shared" si="79"/>
        <v>1.7361110803904012E-4</v>
      </c>
      <c r="N419">
        <f t="shared" si="83"/>
        <v>0.24999999557621777</v>
      </c>
      <c r="P419" t="s">
        <v>769</v>
      </c>
      <c r="Q419" t="b">
        <f t="shared" si="80"/>
        <v>0</v>
      </c>
      <c r="R419" t="s">
        <v>796</v>
      </c>
      <c r="S419" t="e">
        <v>#VALUE!</v>
      </c>
      <c r="T419" t="e">
        <v>#VALUE!</v>
      </c>
      <c r="U419" t="e">
        <v>#VALUE!</v>
      </c>
      <c r="V419">
        <f>COUNTIFS(xings_lookup!$D$2:$D$19, IF(Q419, "&lt;=","&gt;=") &amp; S419, xings_lookup!$D$2:$D$19, IF(Q419,"&gt;=","&lt;=") &amp; T419)</f>
        <v>0</v>
      </c>
      <c r="W419">
        <f>COUNTA([11]XINGS!$A$2:$A$13)-V419</f>
        <v>12</v>
      </c>
      <c r="X419">
        <f t="shared" si="81"/>
        <v>0</v>
      </c>
    </row>
    <row r="420" spans="1:24" x14ac:dyDescent="0.25">
      <c r="A420" t="s">
        <v>1137</v>
      </c>
      <c r="B420">
        <v>4030</v>
      </c>
      <c r="F420">
        <v>42539.184178240743</v>
      </c>
      <c r="I420">
        <v>42539.184178240743</v>
      </c>
      <c r="K420" t="str">
        <f t="shared" si="78"/>
        <v>4029/4030</v>
      </c>
      <c r="L420">
        <f t="shared" si="79"/>
        <v>0</v>
      </c>
      <c r="N420">
        <v>1</v>
      </c>
      <c r="P420" t="s">
        <v>673</v>
      </c>
      <c r="Q420" t="b">
        <f t="shared" si="80"/>
        <v>1</v>
      </c>
      <c r="R420" t="s">
        <v>796</v>
      </c>
      <c r="S420" t="e">
        <f t="shared" ref="S420:S451" si="84">RIGHT(D420,LEN(D420)-4)/10000</f>
        <v>#VALUE!</v>
      </c>
      <c r="T420" t="e">
        <f t="shared" ref="T420:T451" si="85">RIGHT(H420,LEN(H420)-4)/10000</f>
        <v>#VALUE!</v>
      </c>
      <c r="U420" t="e">
        <f t="shared" ref="U420:U451" si="86">ABS(T420-S420)</f>
        <v>#VALUE!</v>
      </c>
      <c r="V420">
        <f>COUNTIFS(xings_lookup!$D$2:$D$19, IF(Q420, "&lt;=","&gt;=") &amp; S420, xings_lookup!$D$2:$D$19, IF(Q420,"&gt;=","&lt;=") &amp; T420)</f>
        <v>0</v>
      </c>
      <c r="W420">
        <f>COUNTA([11]XINGS!$A$2:$A$13)-V420</f>
        <v>12</v>
      </c>
      <c r="X420">
        <f t="shared" si="81"/>
        <v>0</v>
      </c>
    </row>
    <row r="421" spans="1:24" x14ac:dyDescent="0.25">
      <c r="A421" t="s">
        <v>1138</v>
      </c>
      <c r="B421">
        <v>4012</v>
      </c>
      <c r="F421">
        <v>42539.265706018516</v>
      </c>
      <c r="I421">
        <v>42539.265706018516</v>
      </c>
      <c r="K421" t="str">
        <f t="shared" si="78"/>
        <v>4011/4012</v>
      </c>
      <c r="L421">
        <f t="shared" si="79"/>
        <v>0</v>
      </c>
      <c r="N421">
        <v>1</v>
      </c>
      <c r="P421" t="s">
        <v>673</v>
      </c>
      <c r="Q421" t="b">
        <f t="shared" si="80"/>
        <v>1</v>
      </c>
      <c r="R421" t="s">
        <v>796</v>
      </c>
      <c r="S421" t="e">
        <f t="shared" si="84"/>
        <v>#VALUE!</v>
      </c>
      <c r="T421" t="e">
        <f t="shared" si="85"/>
        <v>#VALUE!</v>
      </c>
      <c r="U421" t="e">
        <f t="shared" si="86"/>
        <v>#VALUE!</v>
      </c>
      <c r="V421">
        <f>COUNTIFS(xings_lookup!$D$2:$D$19, IF(Q421, "&lt;=","&gt;=") &amp; S421, xings_lookup!$D$2:$D$19, IF(Q421,"&gt;=","&lt;=") &amp; T421)</f>
        <v>0</v>
      </c>
      <c r="W421">
        <f>COUNTA([11]XINGS!$A$2:$A$13)-V421</f>
        <v>12</v>
      </c>
      <c r="X421">
        <f t="shared" si="81"/>
        <v>0</v>
      </c>
    </row>
    <row r="422" spans="1:24" x14ac:dyDescent="0.25">
      <c r="A422" t="s">
        <v>795</v>
      </c>
      <c r="B422">
        <v>4011</v>
      </c>
      <c r="C422" t="s">
        <v>467</v>
      </c>
      <c r="D422" t="s">
        <v>525</v>
      </c>
      <c r="E422">
        <v>42539.371608796297</v>
      </c>
      <c r="F422">
        <v>42539.372557870367</v>
      </c>
      <c r="G422">
        <v>1</v>
      </c>
      <c r="H422" t="s">
        <v>581</v>
      </c>
      <c r="I422">
        <v>42539.374050925922</v>
      </c>
      <c r="J422">
        <v>0</v>
      </c>
      <c r="K422" t="str">
        <f t="shared" si="78"/>
        <v>4011/4012</v>
      </c>
      <c r="L422">
        <f t="shared" si="79"/>
        <v>1.4930555553291924E-3</v>
      </c>
      <c r="N422">
        <f t="shared" ref="N422:N439" si="87">24*60*SUM($L422:$L422)</f>
        <v>2.1499999996740371</v>
      </c>
      <c r="P422" t="s">
        <v>769</v>
      </c>
      <c r="Q422" t="b">
        <f t="shared" si="80"/>
        <v>0</v>
      </c>
      <c r="R422" t="s">
        <v>796</v>
      </c>
      <c r="S422">
        <f t="shared" si="84"/>
        <v>4.6899999999999997E-2</v>
      </c>
      <c r="T422">
        <f t="shared" si="85"/>
        <v>23.331199999999999</v>
      </c>
      <c r="U422">
        <f t="shared" si="86"/>
        <v>23.284299999999998</v>
      </c>
      <c r="V422">
        <f>COUNTIFS(xings_lookup!$D$2:$D$19, IF(Q422, "&lt;=","&gt;=") &amp; S422, xings_lookup!$D$2:$D$19, IF(Q422,"&gt;=","&lt;=") &amp; T422)</f>
        <v>12</v>
      </c>
      <c r="W422">
        <f>COUNTA([11]XINGS!$A$2:$A$13)-V422</f>
        <v>0</v>
      </c>
      <c r="X422">
        <f t="shared" si="81"/>
        <v>1</v>
      </c>
    </row>
    <row r="423" spans="1:24" x14ac:dyDescent="0.25">
      <c r="A423" t="s">
        <v>797</v>
      </c>
      <c r="B423">
        <v>4042</v>
      </c>
      <c r="C423" t="s">
        <v>467</v>
      </c>
      <c r="D423" t="s">
        <v>798</v>
      </c>
      <c r="E423">
        <v>42539.416412037041</v>
      </c>
      <c r="F423">
        <v>42539.417696759258</v>
      </c>
      <c r="G423">
        <v>1</v>
      </c>
      <c r="H423" t="s">
        <v>799</v>
      </c>
      <c r="I423">
        <v>42539.418263888889</v>
      </c>
      <c r="J423">
        <v>0</v>
      </c>
      <c r="K423" t="str">
        <f t="shared" si="78"/>
        <v>4041/4042</v>
      </c>
      <c r="L423">
        <f t="shared" si="79"/>
        <v>5.671296312357299E-4</v>
      </c>
      <c r="N423">
        <f t="shared" si="87"/>
        <v>0.81666666897945106</v>
      </c>
      <c r="P423" t="s">
        <v>769</v>
      </c>
      <c r="Q423" t="b">
        <f t="shared" si="80"/>
        <v>0</v>
      </c>
      <c r="R423" t="s">
        <v>796</v>
      </c>
      <c r="S423">
        <f t="shared" si="84"/>
        <v>0.13150000000000001</v>
      </c>
      <c r="T423">
        <f t="shared" si="85"/>
        <v>0.30709999999999998</v>
      </c>
      <c r="U423">
        <f t="shared" si="86"/>
        <v>0.17559999999999998</v>
      </c>
      <c r="V423">
        <f>COUNTIFS(xings_lookup!$D$2:$D$19, IF(Q423, "&lt;=","&gt;=") &amp; S423, xings_lookup!$D$2:$D$19, IF(Q423,"&gt;=","&lt;=") &amp; T423)</f>
        <v>0</v>
      </c>
      <c r="W423">
        <f>COUNTA([11]XINGS!$A$2:$A$13)-V423</f>
        <v>12</v>
      </c>
      <c r="X423">
        <f t="shared" si="81"/>
        <v>0</v>
      </c>
    </row>
    <row r="424" spans="1:24" x14ac:dyDescent="0.25">
      <c r="A424" t="s">
        <v>1139</v>
      </c>
      <c r="B424">
        <v>4019</v>
      </c>
      <c r="C424" t="s">
        <v>467</v>
      </c>
      <c r="D424" t="s">
        <v>1140</v>
      </c>
      <c r="E424">
        <v>42539.421643518515</v>
      </c>
      <c r="F424">
        <v>42539.422592592593</v>
      </c>
      <c r="G424">
        <v>1</v>
      </c>
      <c r="H424" t="s">
        <v>981</v>
      </c>
      <c r="I424">
        <v>42539.423634259256</v>
      </c>
      <c r="J424">
        <v>0</v>
      </c>
      <c r="K424" t="str">
        <f t="shared" si="78"/>
        <v>4019/4020</v>
      </c>
      <c r="L424">
        <f t="shared" si="79"/>
        <v>1.0416666627861559E-3</v>
      </c>
      <c r="N424">
        <f t="shared" si="87"/>
        <v>1.4999999944120646</v>
      </c>
      <c r="P424" t="s">
        <v>769</v>
      </c>
      <c r="Q424" t="b">
        <f t="shared" si="80"/>
        <v>1</v>
      </c>
      <c r="R424" t="s">
        <v>796</v>
      </c>
      <c r="S424">
        <f t="shared" si="84"/>
        <v>23.305299999999999</v>
      </c>
      <c r="T424">
        <f t="shared" si="85"/>
        <v>23.306100000000001</v>
      </c>
      <c r="U424">
        <f t="shared" si="86"/>
        <v>8.0000000000168825E-4</v>
      </c>
      <c r="V424">
        <f>COUNTIFS(xings_lookup!$D$2:$D$19, IF(Q424, "&lt;=","&gt;=") &amp; S424, xings_lookup!$D$2:$D$19, IF(Q424,"&gt;=","&lt;=") &amp; T424)</f>
        <v>0</v>
      </c>
      <c r="W424">
        <f>COUNTA([11]XINGS!$A$2:$A$13)-V424</f>
        <v>12</v>
      </c>
      <c r="X424">
        <f t="shared" si="81"/>
        <v>0</v>
      </c>
    </row>
    <row r="425" spans="1:24" x14ac:dyDescent="0.25">
      <c r="A425" t="s">
        <v>800</v>
      </c>
      <c r="B425">
        <v>4024</v>
      </c>
      <c r="C425" t="s">
        <v>467</v>
      </c>
      <c r="D425" t="s">
        <v>498</v>
      </c>
      <c r="E425">
        <v>42539.467534722222</v>
      </c>
      <c r="F425">
        <v>42539.469039351854</v>
      </c>
      <c r="G425">
        <v>2</v>
      </c>
      <c r="H425" t="s">
        <v>801</v>
      </c>
      <c r="I425">
        <v>42539.470335648148</v>
      </c>
      <c r="J425">
        <v>0</v>
      </c>
      <c r="K425" t="str">
        <f t="shared" si="78"/>
        <v>4023/4024</v>
      </c>
      <c r="L425">
        <f t="shared" si="79"/>
        <v>1.2962962937308475E-3</v>
      </c>
      <c r="N425">
        <f t="shared" si="87"/>
        <v>1.8666666629724205</v>
      </c>
      <c r="P425" t="s">
        <v>673</v>
      </c>
      <c r="Q425" t="b">
        <f t="shared" si="80"/>
        <v>0</v>
      </c>
      <c r="R425" t="s">
        <v>796</v>
      </c>
      <c r="S425">
        <f t="shared" si="84"/>
        <v>4.5699999999999998E-2</v>
      </c>
      <c r="T425">
        <f t="shared" si="85"/>
        <v>0.41160000000000002</v>
      </c>
      <c r="U425">
        <f t="shared" si="86"/>
        <v>0.3659</v>
      </c>
      <c r="V425">
        <f>COUNTIFS(xings_lookup!$D$2:$D$19, IF(Q425, "&lt;=","&gt;=") &amp; S425, xings_lookup!$D$2:$D$19, IF(Q425,"&gt;=","&lt;=") &amp; T425)</f>
        <v>0</v>
      </c>
      <c r="W425">
        <f>COUNTA([11]XINGS!$A$2:$A$13)-V425</f>
        <v>12</v>
      </c>
      <c r="X425">
        <f t="shared" si="81"/>
        <v>0</v>
      </c>
    </row>
    <row r="426" spans="1:24" x14ac:dyDescent="0.25">
      <c r="A426" t="s">
        <v>1141</v>
      </c>
      <c r="B426">
        <v>4039</v>
      </c>
      <c r="C426" t="s">
        <v>467</v>
      </c>
      <c r="D426" t="s">
        <v>1031</v>
      </c>
      <c r="E426">
        <v>42539.531805555554</v>
      </c>
      <c r="F426">
        <v>42539.532766203702</v>
      </c>
      <c r="G426">
        <v>1</v>
      </c>
      <c r="H426" t="s">
        <v>964</v>
      </c>
      <c r="I426">
        <v>42539.533993055556</v>
      </c>
      <c r="J426">
        <v>2</v>
      </c>
      <c r="K426" t="str">
        <f t="shared" si="78"/>
        <v>4039/4040</v>
      </c>
      <c r="L426">
        <f t="shared" si="79"/>
        <v>1.2268518548808061E-3</v>
      </c>
      <c r="N426">
        <f t="shared" si="87"/>
        <v>1.7666666710283607</v>
      </c>
      <c r="P426" t="s">
        <v>769</v>
      </c>
      <c r="Q426" t="b">
        <f t="shared" si="80"/>
        <v>1</v>
      </c>
      <c r="R426" t="s">
        <v>796</v>
      </c>
      <c r="S426">
        <f t="shared" si="84"/>
        <v>23.298100000000002</v>
      </c>
      <c r="T426">
        <f t="shared" si="85"/>
        <v>1.43E-2</v>
      </c>
      <c r="U426">
        <f t="shared" si="86"/>
        <v>23.283800000000003</v>
      </c>
      <c r="V426">
        <f>COUNTIFS(xings_lookup!$D$2:$D$19, IF(Q426, "&lt;=","&gt;=") &amp; S426, xings_lookup!$D$2:$D$19, IF(Q426,"&gt;=","&lt;=") &amp; T426)</f>
        <v>12</v>
      </c>
      <c r="W426">
        <f>COUNTA([11]XINGS!$A$2:$A$13)-V426</f>
        <v>0</v>
      </c>
      <c r="X426">
        <f t="shared" si="81"/>
        <v>1</v>
      </c>
    </row>
    <row r="427" spans="1:24" x14ac:dyDescent="0.25">
      <c r="A427" t="s">
        <v>802</v>
      </c>
      <c r="B427">
        <v>4024</v>
      </c>
      <c r="C427" t="s">
        <v>467</v>
      </c>
      <c r="D427" t="s">
        <v>803</v>
      </c>
      <c r="E427">
        <v>42539.551423611112</v>
      </c>
      <c r="F427">
        <v>42539.538449074076</v>
      </c>
      <c r="G427">
        <v>0</v>
      </c>
      <c r="H427" t="s">
        <v>500</v>
      </c>
      <c r="I427">
        <v>42539.567696759259</v>
      </c>
      <c r="J427">
        <v>0</v>
      </c>
      <c r="K427" t="str">
        <f t="shared" si="78"/>
        <v>4023/4024</v>
      </c>
      <c r="L427">
        <f t="shared" si="79"/>
        <v>2.9247685182781424E-2</v>
      </c>
      <c r="N427">
        <f t="shared" si="87"/>
        <v>42.116666663205251</v>
      </c>
      <c r="P427" t="s">
        <v>673</v>
      </c>
      <c r="Q427" t="b">
        <f t="shared" si="80"/>
        <v>0</v>
      </c>
      <c r="R427" t="s">
        <v>796</v>
      </c>
      <c r="S427">
        <f t="shared" si="84"/>
        <v>6.4698000000000002</v>
      </c>
      <c r="T427">
        <f t="shared" si="85"/>
        <v>23.330400000000001</v>
      </c>
      <c r="U427">
        <f t="shared" si="86"/>
        <v>16.860600000000002</v>
      </c>
      <c r="V427">
        <f>COUNTIFS(xings_lookup!$D$2:$D$19, IF(Q427, "&lt;=","&gt;=") &amp; S427, xings_lookup!$D$2:$D$19, IF(Q427,"&gt;=","&lt;=") &amp; T427)</f>
        <v>3</v>
      </c>
      <c r="W427">
        <f>COUNTA([11]XINGS!$A$2:$A$13)-V427</f>
        <v>9</v>
      </c>
      <c r="X427">
        <f t="shared" si="81"/>
        <v>0.25</v>
      </c>
    </row>
    <row r="428" spans="1:24" x14ac:dyDescent="0.25">
      <c r="A428" t="s">
        <v>1142</v>
      </c>
      <c r="B428">
        <v>4017</v>
      </c>
      <c r="C428" t="s">
        <v>467</v>
      </c>
      <c r="D428" t="s">
        <v>948</v>
      </c>
      <c r="E428">
        <v>42539.547986111109</v>
      </c>
      <c r="F428">
        <v>42539.548657407409</v>
      </c>
      <c r="G428">
        <v>0</v>
      </c>
      <c r="H428" t="s">
        <v>1143</v>
      </c>
      <c r="I428">
        <v>42539.560694444444</v>
      </c>
      <c r="J428">
        <v>0</v>
      </c>
      <c r="K428" t="str">
        <f t="shared" si="78"/>
        <v>4017/4018</v>
      </c>
      <c r="L428">
        <f t="shared" si="79"/>
        <v>1.2037037035042886E-2</v>
      </c>
      <c r="N428">
        <f t="shared" si="87"/>
        <v>17.333333330461755</v>
      </c>
      <c r="P428" t="s">
        <v>769</v>
      </c>
      <c r="Q428" t="b">
        <f t="shared" si="80"/>
        <v>1</v>
      </c>
      <c r="R428" t="s">
        <v>796</v>
      </c>
      <c r="S428">
        <f t="shared" si="84"/>
        <v>23.2987</v>
      </c>
      <c r="T428">
        <f t="shared" si="85"/>
        <v>22.863700000000001</v>
      </c>
      <c r="U428">
        <f t="shared" si="86"/>
        <v>0.43499999999999872</v>
      </c>
      <c r="V428">
        <f>COUNTIFS(xings_lookup!$D$2:$D$19, IF(Q428, "&lt;=","&gt;=") &amp; S428, xings_lookup!$D$2:$D$19, IF(Q428,"&gt;=","&lt;=") &amp; T428)</f>
        <v>0</v>
      </c>
      <c r="W428">
        <f>COUNTA([11]XINGS!$A$2:$A$13)-V428</f>
        <v>12</v>
      </c>
      <c r="X428">
        <f t="shared" si="81"/>
        <v>0</v>
      </c>
    </row>
    <row r="429" spans="1:24" x14ac:dyDescent="0.25">
      <c r="A429" t="s">
        <v>1144</v>
      </c>
      <c r="B429">
        <v>4030</v>
      </c>
      <c r="C429" t="s">
        <v>467</v>
      </c>
      <c r="D429" t="s">
        <v>992</v>
      </c>
      <c r="E429">
        <v>42539.620335648149</v>
      </c>
      <c r="F429">
        <v>42539.62122685185</v>
      </c>
      <c r="G429">
        <v>1</v>
      </c>
      <c r="H429" t="s">
        <v>992</v>
      </c>
      <c r="I429">
        <v>42539.622615740744</v>
      </c>
      <c r="J429">
        <v>0</v>
      </c>
      <c r="K429" t="str">
        <f t="shared" si="78"/>
        <v>4029/4030</v>
      </c>
      <c r="L429">
        <f t="shared" si="79"/>
        <v>1.3888888934161514E-3</v>
      </c>
      <c r="N429">
        <f t="shared" si="87"/>
        <v>2.000000006519258</v>
      </c>
      <c r="P429" t="s">
        <v>1145</v>
      </c>
      <c r="Q429" t="b">
        <f t="shared" si="80"/>
        <v>1</v>
      </c>
      <c r="R429" t="s">
        <v>796</v>
      </c>
      <c r="S429">
        <f t="shared" si="84"/>
        <v>23.3002</v>
      </c>
      <c r="T429">
        <f t="shared" si="85"/>
        <v>23.3002</v>
      </c>
      <c r="U429">
        <f t="shared" si="86"/>
        <v>0</v>
      </c>
      <c r="V429">
        <f>COUNTIFS(xings_lookup!$D$2:$D$19, IF(Q429, "&lt;=","&gt;=") &amp; S429, xings_lookup!$D$2:$D$19, IF(Q429,"&gt;=","&lt;=") &amp; T429)</f>
        <v>0</v>
      </c>
      <c r="W429">
        <f>COUNTA([11]XINGS!$A$2:$A$13)-V429</f>
        <v>12</v>
      </c>
      <c r="X429">
        <f t="shared" si="81"/>
        <v>0</v>
      </c>
    </row>
    <row r="430" spans="1:24" x14ac:dyDescent="0.25">
      <c r="A430" t="s">
        <v>804</v>
      </c>
      <c r="B430">
        <v>4040</v>
      </c>
      <c r="C430" t="s">
        <v>467</v>
      </c>
      <c r="D430" t="s">
        <v>499</v>
      </c>
      <c r="E430">
        <v>42539.643495370372</v>
      </c>
      <c r="F430">
        <v>42539.644247685188</v>
      </c>
      <c r="G430">
        <v>1</v>
      </c>
      <c r="H430" t="s">
        <v>805</v>
      </c>
      <c r="I430">
        <v>42539.664837962962</v>
      </c>
      <c r="J430">
        <v>2</v>
      </c>
      <c r="K430" t="str">
        <f t="shared" si="78"/>
        <v>4039/4040</v>
      </c>
      <c r="L430">
        <f t="shared" si="79"/>
        <v>2.0590277774317656E-2</v>
      </c>
      <c r="N430">
        <f t="shared" si="87"/>
        <v>29.649999995017424</v>
      </c>
      <c r="P430" t="s">
        <v>645</v>
      </c>
      <c r="Q430" t="b">
        <f t="shared" si="80"/>
        <v>0</v>
      </c>
      <c r="R430" t="s">
        <v>796</v>
      </c>
      <c r="S430">
        <f t="shared" si="84"/>
        <v>4.8000000000000001E-2</v>
      </c>
      <c r="T430">
        <f t="shared" si="85"/>
        <v>14.429</v>
      </c>
      <c r="U430">
        <f t="shared" si="86"/>
        <v>14.381</v>
      </c>
      <c r="V430">
        <f>COUNTIFS(xings_lookup!$D$2:$D$19, IF(Q430, "&lt;=","&gt;=") &amp; S430, xings_lookup!$D$2:$D$19, IF(Q430,"&gt;=","&lt;=") &amp; T430)</f>
        <v>12</v>
      </c>
      <c r="W430">
        <f>COUNTA([11]XINGS!$A$2:$A$13)-V430</f>
        <v>0</v>
      </c>
      <c r="X430">
        <f t="shared" si="81"/>
        <v>1</v>
      </c>
    </row>
    <row r="431" spans="1:24" x14ac:dyDescent="0.25">
      <c r="A431" t="s">
        <v>806</v>
      </c>
      <c r="B431">
        <v>4025</v>
      </c>
      <c r="C431" t="s">
        <v>467</v>
      </c>
      <c r="D431" t="s">
        <v>549</v>
      </c>
      <c r="E431">
        <v>42539.734814814816</v>
      </c>
      <c r="F431">
        <v>42539.736006944448</v>
      </c>
      <c r="G431">
        <v>1</v>
      </c>
      <c r="H431" t="s">
        <v>716</v>
      </c>
      <c r="I431">
        <v>42539.737372685187</v>
      </c>
      <c r="J431">
        <v>0</v>
      </c>
      <c r="K431" t="str">
        <f t="shared" si="78"/>
        <v>4025/4026</v>
      </c>
      <c r="L431">
        <f t="shared" si="79"/>
        <v>1.3657407398568466E-3</v>
      </c>
      <c r="N431">
        <f t="shared" si="87"/>
        <v>1.9666666653938591</v>
      </c>
      <c r="P431" t="s">
        <v>769</v>
      </c>
      <c r="Q431" t="b">
        <f t="shared" si="80"/>
        <v>0</v>
      </c>
      <c r="R431" t="s">
        <v>796</v>
      </c>
      <c r="S431">
        <f t="shared" si="84"/>
        <v>4.53E-2</v>
      </c>
      <c r="T431">
        <f t="shared" si="85"/>
        <v>23.327000000000002</v>
      </c>
      <c r="U431">
        <f t="shared" si="86"/>
        <v>23.281700000000001</v>
      </c>
      <c r="V431">
        <f>COUNTIFS(xings_lookup!$D$2:$D$19, IF(Q431, "&lt;=","&gt;=") &amp; S431, xings_lookup!$D$2:$D$19, IF(Q431,"&gt;=","&lt;=") &amp; T431)</f>
        <v>12</v>
      </c>
      <c r="W431">
        <f>COUNTA([11]XINGS!$A$2:$A$13)-V431</f>
        <v>0</v>
      </c>
      <c r="X431">
        <f t="shared" si="81"/>
        <v>1</v>
      </c>
    </row>
    <row r="432" spans="1:24" x14ac:dyDescent="0.25">
      <c r="A432" t="s">
        <v>1146</v>
      </c>
      <c r="B432">
        <v>4023</v>
      </c>
      <c r="C432" t="s">
        <v>467</v>
      </c>
      <c r="D432" t="s">
        <v>1019</v>
      </c>
      <c r="E432">
        <v>42539.794212962966</v>
      </c>
      <c r="F432">
        <v>42539.795474537037</v>
      </c>
      <c r="G432">
        <v>1</v>
      </c>
      <c r="H432" t="s">
        <v>1147</v>
      </c>
      <c r="I432">
        <v>42539.819548611114</v>
      </c>
      <c r="J432">
        <v>0</v>
      </c>
      <c r="K432" t="str">
        <f t="shared" si="78"/>
        <v>4023/4024</v>
      </c>
      <c r="L432">
        <f t="shared" si="79"/>
        <v>2.4074074077361729E-2</v>
      </c>
      <c r="N432">
        <f t="shared" si="87"/>
        <v>34.66666667140089</v>
      </c>
      <c r="P432" t="s">
        <v>645</v>
      </c>
      <c r="Q432" t="b">
        <f t="shared" si="80"/>
        <v>1</v>
      </c>
      <c r="R432" t="s">
        <v>796</v>
      </c>
      <c r="S432">
        <f t="shared" si="84"/>
        <v>23.297499999999999</v>
      </c>
      <c r="T432">
        <f t="shared" si="85"/>
        <v>4.4458000000000002</v>
      </c>
      <c r="U432">
        <f t="shared" si="86"/>
        <v>18.851700000000001</v>
      </c>
      <c r="V432">
        <f>COUNTIFS(xings_lookup!$D$2:$D$19, IF(Q432, "&lt;=","&gt;=") &amp; S432, xings_lookup!$D$2:$D$19, IF(Q432,"&gt;=","&lt;=") &amp; T432)</f>
        <v>8</v>
      </c>
      <c r="W432">
        <f>COUNTA([11]XINGS!$A$2:$A$13)-V432</f>
        <v>4</v>
      </c>
      <c r="X432">
        <f t="shared" si="81"/>
        <v>0.66666666666666663</v>
      </c>
    </row>
    <row r="433" spans="1:24" x14ac:dyDescent="0.25">
      <c r="A433" t="s">
        <v>1148</v>
      </c>
      <c r="B433">
        <v>4023</v>
      </c>
      <c r="C433" t="s">
        <v>467</v>
      </c>
      <c r="D433" t="s">
        <v>989</v>
      </c>
      <c r="E433">
        <v>42539.865694444445</v>
      </c>
      <c r="F433">
        <v>42539.866689814815</v>
      </c>
      <c r="G433">
        <v>1</v>
      </c>
      <c r="H433" t="s">
        <v>1149</v>
      </c>
      <c r="I433">
        <v>42539.867604166669</v>
      </c>
      <c r="J433">
        <v>0</v>
      </c>
      <c r="K433" t="str">
        <f t="shared" si="78"/>
        <v>4023/4024</v>
      </c>
      <c r="L433">
        <f t="shared" si="79"/>
        <v>9.1435185458976775E-4</v>
      </c>
      <c r="N433">
        <f t="shared" si="87"/>
        <v>1.3166666706092656</v>
      </c>
      <c r="P433" t="s">
        <v>769</v>
      </c>
      <c r="Q433" t="b">
        <f t="shared" si="80"/>
        <v>1</v>
      </c>
      <c r="R433" t="s">
        <v>796</v>
      </c>
      <c r="S433">
        <f t="shared" si="84"/>
        <v>23.299399999999999</v>
      </c>
      <c r="T433">
        <f t="shared" si="85"/>
        <v>23.2988</v>
      </c>
      <c r="U433">
        <f t="shared" si="86"/>
        <v>5.9999999999860165E-4</v>
      </c>
      <c r="V433">
        <f>COUNTIFS(xings_lookup!$D$2:$D$19, IF(Q433, "&lt;=","&gt;=") &amp; S433, xings_lookup!$D$2:$D$19, IF(Q433,"&gt;=","&lt;=") &amp; T433)</f>
        <v>0</v>
      </c>
      <c r="W433">
        <f>COUNTA([11]XINGS!$A$2:$A$13)-V433</f>
        <v>12</v>
      </c>
      <c r="X433">
        <f t="shared" si="81"/>
        <v>0</v>
      </c>
    </row>
    <row r="434" spans="1:24" x14ac:dyDescent="0.25">
      <c r="A434" t="s">
        <v>807</v>
      </c>
      <c r="B434">
        <v>4025</v>
      </c>
      <c r="F434">
        <v>42540.414861111109</v>
      </c>
      <c r="I434">
        <v>42540.416643518518</v>
      </c>
      <c r="K434" t="str">
        <f t="shared" si="78"/>
        <v>4025/4026</v>
      </c>
      <c r="L434">
        <f t="shared" si="79"/>
        <v>1.7824074093368836E-3</v>
      </c>
      <c r="N434">
        <f t="shared" si="87"/>
        <v>2.5666666694451123</v>
      </c>
      <c r="P434" t="s">
        <v>808</v>
      </c>
      <c r="Q434" t="b">
        <f t="shared" si="80"/>
        <v>0</v>
      </c>
      <c r="R434" t="s">
        <v>809</v>
      </c>
      <c r="S434" t="e">
        <f t="shared" si="84"/>
        <v>#VALUE!</v>
      </c>
      <c r="T434" t="e">
        <f t="shared" si="85"/>
        <v>#VALUE!</v>
      </c>
      <c r="U434" t="e">
        <f t="shared" si="86"/>
        <v>#VALUE!</v>
      </c>
      <c r="V434">
        <f>COUNTIFS(xings_lookup!$D$2:$D$19, IF(Q434, "&lt;=","&gt;=") &amp; S434, xings_lookup!$D$2:$D$19, IF(Q434,"&gt;=","&lt;=") &amp; T434)</f>
        <v>0</v>
      </c>
      <c r="W434">
        <f>COUNTA([11]XINGS!$A$2:$A$13)-V434</f>
        <v>12</v>
      </c>
      <c r="X434">
        <f t="shared" si="81"/>
        <v>0</v>
      </c>
    </row>
    <row r="435" spans="1:24" x14ac:dyDescent="0.25">
      <c r="A435" t="s">
        <v>810</v>
      </c>
      <c r="B435">
        <v>4009</v>
      </c>
      <c r="C435" t="s">
        <v>467</v>
      </c>
      <c r="D435" t="s">
        <v>552</v>
      </c>
      <c r="E435">
        <v>42540.477384259262</v>
      </c>
      <c r="F435">
        <v>42540.478368055556</v>
      </c>
      <c r="G435">
        <v>1</v>
      </c>
      <c r="H435" t="s">
        <v>811</v>
      </c>
      <c r="I435">
        <v>42540.495775462965</v>
      </c>
      <c r="J435">
        <v>0</v>
      </c>
      <c r="K435" t="str">
        <f t="shared" si="78"/>
        <v>4009/4010</v>
      </c>
      <c r="L435">
        <f t="shared" si="79"/>
        <v>1.7407407409336884E-2</v>
      </c>
      <c r="N435">
        <f t="shared" si="87"/>
        <v>25.066666669445112</v>
      </c>
      <c r="P435" t="s">
        <v>769</v>
      </c>
      <c r="Q435" t="b">
        <f t="shared" si="80"/>
        <v>0</v>
      </c>
      <c r="R435" t="s">
        <v>809</v>
      </c>
      <c r="S435">
        <f t="shared" si="84"/>
        <v>4.4600000000000001E-2</v>
      </c>
      <c r="T435">
        <f t="shared" si="85"/>
        <v>12.247</v>
      </c>
      <c r="U435">
        <f t="shared" si="86"/>
        <v>12.202399999999999</v>
      </c>
      <c r="V435">
        <f>COUNTIFS(xings_lookup!$D$2:$D$19, IF(Q435, "&lt;=","&gt;=") &amp; S435, xings_lookup!$D$2:$D$19, IF(Q435,"&gt;=","&lt;=") &amp; T435)</f>
        <v>12</v>
      </c>
      <c r="W435">
        <f>COUNTA([11]XINGS!$A$2:$A$13)-V435</f>
        <v>0</v>
      </c>
      <c r="X435">
        <f t="shared" si="81"/>
        <v>1</v>
      </c>
    </row>
    <row r="436" spans="1:24" x14ac:dyDescent="0.25">
      <c r="A436" t="s">
        <v>1150</v>
      </c>
      <c r="B436">
        <v>4017</v>
      </c>
      <c r="C436" t="s">
        <v>467</v>
      </c>
      <c r="D436" t="s">
        <v>989</v>
      </c>
      <c r="E436">
        <v>42540.483842592592</v>
      </c>
      <c r="F436">
        <v>42540.484756944446</v>
      </c>
      <c r="G436">
        <v>1</v>
      </c>
      <c r="H436" t="s">
        <v>1151</v>
      </c>
      <c r="I436">
        <v>42540.495937500003</v>
      </c>
      <c r="J436">
        <v>0</v>
      </c>
      <c r="K436" t="str">
        <f t="shared" si="78"/>
        <v>4017/4018</v>
      </c>
      <c r="L436">
        <f t="shared" si="79"/>
        <v>1.1180555557075422E-2</v>
      </c>
      <c r="N436">
        <f t="shared" si="87"/>
        <v>16.100000002188608</v>
      </c>
      <c r="P436" t="s">
        <v>743</v>
      </c>
      <c r="Q436" t="b">
        <f t="shared" si="80"/>
        <v>1</v>
      </c>
      <c r="R436" t="s">
        <v>809</v>
      </c>
      <c r="S436">
        <f t="shared" si="84"/>
        <v>23.299399999999999</v>
      </c>
      <c r="T436">
        <f t="shared" si="85"/>
        <v>12.811400000000001</v>
      </c>
      <c r="U436">
        <f t="shared" si="86"/>
        <v>10.487999999999998</v>
      </c>
      <c r="V436">
        <f>COUNTIFS(xings_lookup!$D$2:$D$19, IF(Q436, "&lt;=","&gt;=") &amp; S436, xings_lookup!$D$2:$D$19, IF(Q436,"&gt;=","&lt;=") &amp; T436)</f>
        <v>0</v>
      </c>
      <c r="W436">
        <f>COUNTA([11]XINGS!$A$2:$A$13)-V436</f>
        <v>12</v>
      </c>
      <c r="X436">
        <f t="shared" si="81"/>
        <v>0</v>
      </c>
    </row>
    <row r="437" spans="1:24" x14ac:dyDescent="0.25">
      <c r="A437" t="s">
        <v>812</v>
      </c>
      <c r="B437">
        <v>4018</v>
      </c>
      <c r="C437" t="s">
        <v>467</v>
      </c>
      <c r="D437" t="s">
        <v>763</v>
      </c>
      <c r="E437">
        <v>42540.519907407404</v>
      </c>
      <c r="F437">
        <v>42540.520914351851</v>
      </c>
      <c r="G437">
        <v>1</v>
      </c>
      <c r="H437" t="s">
        <v>813</v>
      </c>
      <c r="I437">
        <v>42540.522037037037</v>
      </c>
      <c r="J437">
        <v>0</v>
      </c>
      <c r="K437" t="str">
        <f t="shared" si="78"/>
        <v>4017/4018</v>
      </c>
      <c r="L437">
        <f t="shared" si="79"/>
        <v>1.1226851856918074E-3</v>
      </c>
      <c r="N437">
        <f t="shared" si="87"/>
        <v>1.6166666673962027</v>
      </c>
      <c r="P437" t="s">
        <v>769</v>
      </c>
      <c r="Q437" t="b">
        <f t="shared" si="80"/>
        <v>0</v>
      </c>
      <c r="R437" t="s">
        <v>809</v>
      </c>
      <c r="S437">
        <f t="shared" si="84"/>
        <v>4.4200000000000003E-2</v>
      </c>
      <c r="T437">
        <f t="shared" si="85"/>
        <v>0.18129999999999999</v>
      </c>
      <c r="U437">
        <f t="shared" si="86"/>
        <v>0.1371</v>
      </c>
      <c r="V437">
        <f>COUNTIFS(xings_lookup!$D$2:$D$19, IF(Q437, "&lt;=","&gt;=") &amp; S437, xings_lookup!$D$2:$D$19, IF(Q437,"&gt;=","&lt;=") &amp; T437)</f>
        <v>0</v>
      </c>
      <c r="W437">
        <f>COUNTA([11]XINGS!$A$2:$A$13)-V437</f>
        <v>12</v>
      </c>
      <c r="X437">
        <f t="shared" si="81"/>
        <v>0</v>
      </c>
    </row>
    <row r="438" spans="1:24" x14ac:dyDescent="0.25">
      <c r="A438" t="s">
        <v>814</v>
      </c>
      <c r="B438">
        <v>4014</v>
      </c>
      <c r="C438" t="s">
        <v>467</v>
      </c>
      <c r="D438" t="s">
        <v>537</v>
      </c>
      <c r="E438">
        <v>42540.530162037037</v>
      </c>
      <c r="F438">
        <v>42540.531412037039</v>
      </c>
      <c r="G438">
        <v>1</v>
      </c>
      <c r="H438" t="s">
        <v>815</v>
      </c>
      <c r="I438">
        <v>42540.542349537034</v>
      </c>
      <c r="J438">
        <v>0</v>
      </c>
      <c r="K438" t="str">
        <f t="shared" si="78"/>
        <v>4013/4014</v>
      </c>
      <c r="L438">
        <f t="shared" si="79"/>
        <v>1.0937499995634425E-2</v>
      </c>
      <c r="N438">
        <f t="shared" si="87"/>
        <v>15.749999993713573</v>
      </c>
      <c r="P438" t="s">
        <v>816</v>
      </c>
      <c r="Q438" t="b">
        <f t="shared" si="80"/>
        <v>0</v>
      </c>
      <c r="R438" t="s">
        <v>809</v>
      </c>
      <c r="S438">
        <f t="shared" si="84"/>
        <v>4.58E-2</v>
      </c>
      <c r="T438">
        <f t="shared" si="85"/>
        <v>3.7067000000000001</v>
      </c>
      <c r="U438">
        <f t="shared" si="86"/>
        <v>3.6609000000000003</v>
      </c>
      <c r="V438">
        <f>COUNTIFS(xings_lookup!$D$2:$D$19, IF(Q438, "&lt;=","&gt;=") &amp; S438, xings_lookup!$D$2:$D$19, IF(Q438,"&gt;=","&lt;=") &amp; T438)</f>
        <v>3</v>
      </c>
      <c r="W438">
        <f>COUNTA([11]XINGS!$A$2:$A$13)-V438</f>
        <v>9</v>
      </c>
      <c r="X438">
        <f t="shared" si="81"/>
        <v>0.25</v>
      </c>
    </row>
    <row r="439" spans="1:24" x14ac:dyDescent="0.25">
      <c r="A439" t="s">
        <v>162</v>
      </c>
      <c r="B439">
        <v>4013</v>
      </c>
      <c r="C439" t="s">
        <v>467</v>
      </c>
      <c r="D439" t="s">
        <v>1152</v>
      </c>
      <c r="E439">
        <v>42540.543749999997</v>
      </c>
      <c r="F439">
        <v>42540.544768518521</v>
      </c>
      <c r="G439">
        <v>1</v>
      </c>
      <c r="H439" t="s">
        <v>1153</v>
      </c>
      <c r="I439">
        <v>42540.546631944446</v>
      </c>
      <c r="J439">
        <v>1</v>
      </c>
      <c r="K439" t="str">
        <f t="shared" si="78"/>
        <v>4013/4014</v>
      </c>
      <c r="L439">
        <f t="shared" si="79"/>
        <v>1.8634259249665774E-3</v>
      </c>
      <c r="N439">
        <f t="shared" si="87"/>
        <v>2.6833333319518715</v>
      </c>
      <c r="P439" t="s">
        <v>1154</v>
      </c>
      <c r="Q439" t="b">
        <f t="shared" si="80"/>
        <v>1</v>
      </c>
      <c r="R439" t="s">
        <v>809</v>
      </c>
      <c r="S439">
        <f t="shared" si="84"/>
        <v>3.6806999999999999</v>
      </c>
      <c r="T439">
        <f t="shared" si="85"/>
        <v>3.6469999999999998</v>
      </c>
      <c r="U439">
        <f t="shared" si="86"/>
        <v>3.3700000000000063E-2</v>
      </c>
      <c r="V439">
        <f>COUNTIFS(xings_lookup!$D$2:$D$19, IF(Q439, "&lt;=","&gt;=") &amp; S439, xings_lookup!$D$2:$D$19, IF(Q439,"&gt;=","&lt;=") &amp; T439)</f>
        <v>0</v>
      </c>
      <c r="W439">
        <f>COUNTA([11]XINGS!$A$2:$A$13)-V439</f>
        <v>12</v>
      </c>
      <c r="X439">
        <f t="shared" si="81"/>
        <v>0</v>
      </c>
    </row>
    <row r="440" spans="1:24" x14ac:dyDescent="0.25">
      <c r="A440" t="s">
        <v>817</v>
      </c>
      <c r="B440">
        <v>4029</v>
      </c>
      <c r="C440" t="s">
        <v>467</v>
      </c>
      <c r="D440" t="s">
        <v>818</v>
      </c>
      <c r="E440">
        <v>42540.58021990741</v>
      </c>
      <c r="F440">
        <v>42540.581157407411</v>
      </c>
      <c r="G440">
        <v>1</v>
      </c>
      <c r="H440" t="s">
        <v>819</v>
      </c>
      <c r="I440">
        <v>42540.588090277779</v>
      </c>
      <c r="J440">
        <v>0</v>
      </c>
      <c r="K440" t="str">
        <f t="shared" si="78"/>
        <v>4029/4030</v>
      </c>
      <c r="L440">
        <f t="shared" si="79"/>
        <v>6.9328703684732318E-3</v>
      </c>
      <c r="N440">
        <f>24*60*SUM($L440:$L441)</f>
        <v>40.350000002654269</v>
      </c>
      <c r="P440" t="s">
        <v>743</v>
      </c>
      <c r="Q440" t="b">
        <f t="shared" si="80"/>
        <v>0</v>
      </c>
      <c r="R440" t="s">
        <v>809</v>
      </c>
      <c r="S440">
        <f t="shared" si="84"/>
        <v>5.0799999999999998E-2</v>
      </c>
      <c r="T440">
        <f t="shared" si="85"/>
        <v>1.9444999999999999</v>
      </c>
      <c r="U440">
        <f t="shared" si="86"/>
        <v>1.8936999999999999</v>
      </c>
      <c r="V440">
        <f>COUNTIFS(xings_lookup!$D$2:$D$19, IF(Q440, "&lt;=","&gt;=") &amp; S440, xings_lookup!$D$2:$D$19, IF(Q440,"&gt;=","&lt;=") &amp; T440)</f>
        <v>0</v>
      </c>
      <c r="W440">
        <f>COUNTA([11]XINGS!$A$2:$A$13)-V440</f>
        <v>12</v>
      </c>
      <c r="X440">
        <f t="shared" si="81"/>
        <v>0</v>
      </c>
    </row>
    <row r="441" spans="1:24" x14ac:dyDescent="0.25">
      <c r="A441" t="s">
        <v>817</v>
      </c>
      <c r="B441">
        <v>4029</v>
      </c>
      <c r="C441" t="s">
        <v>467</v>
      </c>
      <c r="D441" t="s">
        <v>820</v>
      </c>
      <c r="E441">
        <v>42540.592777777776</v>
      </c>
      <c r="F441">
        <v>42540.593518518515</v>
      </c>
      <c r="G441">
        <v>1</v>
      </c>
      <c r="H441" t="s">
        <v>821</v>
      </c>
      <c r="I441">
        <v>42540.614606481482</v>
      </c>
      <c r="J441">
        <v>0</v>
      </c>
      <c r="K441" t="str">
        <f t="shared" si="78"/>
        <v>4029/4030</v>
      </c>
      <c r="L441">
        <f t="shared" si="79"/>
        <v>2.1087962966703344E-2</v>
      </c>
      <c r="Q441" t="b">
        <f t="shared" si="80"/>
        <v>0</v>
      </c>
      <c r="R441" t="s">
        <v>809</v>
      </c>
      <c r="S441">
        <f t="shared" si="84"/>
        <v>3.7193999999999998</v>
      </c>
      <c r="T441">
        <f t="shared" si="85"/>
        <v>23.33</v>
      </c>
      <c r="U441">
        <f t="shared" si="86"/>
        <v>19.610599999999998</v>
      </c>
      <c r="V441">
        <f>COUNTIFS(xings_lookup!$D$2:$D$19, IF(Q441, "&lt;=","&gt;=") &amp; S441, xings_lookup!$D$2:$D$19, IF(Q441,"&gt;=","&lt;=") &amp; T441)</f>
        <v>9</v>
      </c>
      <c r="W441">
        <f>COUNTA([11]XINGS!$A$2:$A$13)-V441</f>
        <v>3</v>
      </c>
      <c r="X441">
        <f t="shared" si="81"/>
        <v>0.75</v>
      </c>
    </row>
    <row r="442" spans="1:24" x14ac:dyDescent="0.25">
      <c r="A442" t="s">
        <v>1155</v>
      </c>
      <c r="B442">
        <v>4026</v>
      </c>
      <c r="C442" t="s">
        <v>467</v>
      </c>
      <c r="D442" t="s">
        <v>1156</v>
      </c>
      <c r="E442">
        <v>42540.599398148152</v>
      </c>
      <c r="F442">
        <v>42540.60015046296</v>
      </c>
      <c r="G442">
        <v>1</v>
      </c>
      <c r="H442" t="s">
        <v>1015</v>
      </c>
      <c r="I442">
        <v>42540.601851851854</v>
      </c>
      <c r="J442">
        <v>0</v>
      </c>
      <c r="K442" t="str">
        <f t="shared" si="78"/>
        <v>4025/4026</v>
      </c>
      <c r="L442">
        <f t="shared" si="79"/>
        <v>1.7013888937071897E-3</v>
      </c>
      <c r="N442">
        <f>24*60*SUM($L442:$L442)</f>
        <v>2.4500000069383532</v>
      </c>
      <c r="P442" t="s">
        <v>769</v>
      </c>
      <c r="Q442" t="b">
        <f t="shared" si="80"/>
        <v>1</v>
      </c>
      <c r="R442" t="s">
        <v>809</v>
      </c>
      <c r="S442">
        <f t="shared" si="84"/>
        <v>23.31</v>
      </c>
      <c r="T442">
        <f t="shared" si="85"/>
        <v>1.4999999999999999E-2</v>
      </c>
      <c r="U442">
        <f t="shared" si="86"/>
        <v>23.294999999999998</v>
      </c>
      <c r="V442">
        <f>COUNTIFS(xings_lookup!$D$2:$D$19, IF(Q442, "&lt;=","&gt;=") &amp; S442, xings_lookup!$D$2:$D$19, IF(Q442,"&gt;=","&lt;=") &amp; T442)</f>
        <v>12</v>
      </c>
      <c r="W442">
        <f>COUNTA([11]XINGS!$A$2:$A$13)-V442</f>
        <v>0</v>
      </c>
      <c r="X442">
        <f t="shared" si="81"/>
        <v>1</v>
      </c>
    </row>
    <row r="443" spans="1:24" x14ac:dyDescent="0.25">
      <c r="A443" t="s">
        <v>163</v>
      </c>
      <c r="B443">
        <v>4030</v>
      </c>
      <c r="C443" t="s">
        <v>467</v>
      </c>
      <c r="D443" t="s">
        <v>1157</v>
      </c>
      <c r="E443">
        <v>42540.619895833333</v>
      </c>
      <c r="F443">
        <v>42540.620810185188</v>
      </c>
      <c r="G443">
        <v>1</v>
      </c>
      <c r="H443" t="s">
        <v>1158</v>
      </c>
      <c r="I443">
        <v>42540.626342592594</v>
      </c>
      <c r="J443">
        <v>0</v>
      </c>
      <c r="K443" t="str">
        <f t="shared" si="78"/>
        <v>4029/4030</v>
      </c>
      <c r="L443">
        <f t="shared" si="79"/>
        <v>5.5324074055533856E-3</v>
      </c>
      <c r="N443">
        <f>24*60*SUM($L443:$L444)</f>
        <v>9.066666659200564</v>
      </c>
      <c r="P443" t="s">
        <v>1159</v>
      </c>
      <c r="Q443" t="b">
        <f t="shared" si="80"/>
        <v>1</v>
      </c>
      <c r="R443" t="s">
        <v>809</v>
      </c>
      <c r="S443">
        <f t="shared" si="84"/>
        <v>23.2974</v>
      </c>
      <c r="T443">
        <f t="shared" si="85"/>
        <v>19.350200000000001</v>
      </c>
      <c r="U443">
        <f t="shared" si="86"/>
        <v>3.9471999999999987</v>
      </c>
      <c r="V443">
        <f>COUNTIFS(xings_lookup!$D$2:$D$19, IF(Q443, "&lt;=","&gt;=") &amp; S443, xings_lookup!$D$2:$D$19, IF(Q443,"&gt;=","&lt;=") &amp; T443)</f>
        <v>0</v>
      </c>
      <c r="W443">
        <f>COUNTA([11]XINGS!$A$2:$A$13)-V443</f>
        <v>12</v>
      </c>
      <c r="X443">
        <f t="shared" si="81"/>
        <v>0</v>
      </c>
    </row>
    <row r="444" spans="1:24" x14ac:dyDescent="0.25">
      <c r="A444" t="s">
        <v>822</v>
      </c>
      <c r="B444">
        <v>4011</v>
      </c>
      <c r="C444" t="s">
        <v>467</v>
      </c>
      <c r="D444" t="s">
        <v>738</v>
      </c>
      <c r="E444">
        <v>42540.622361111113</v>
      </c>
      <c r="F444">
        <v>42540.623298611114</v>
      </c>
      <c r="G444">
        <v>1</v>
      </c>
      <c r="H444" t="s">
        <v>823</v>
      </c>
      <c r="I444">
        <v>42540.624062499999</v>
      </c>
      <c r="J444">
        <v>0</v>
      </c>
      <c r="K444" t="str">
        <f t="shared" si="78"/>
        <v>4011/4012</v>
      </c>
      <c r="L444">
        <f t="shared" si="79"/>
        <v>7.6388888555811718E-4</v>
      </c>
      <c r="N444">
        <f>24*60*SUM($L444:$L444)</f>
        <v>1.0999999952036887</v>
      </c>
      <c r="P444" t="s">
        <v>769</v>
      </c>
      <c r="Q444" t="b">
        <f t="shared" si="80"/>
        <v>0</v>
      </c>
      <c r="R444" t="s">
        <v>809</v>
      </c>
      <c r="S444">
        <f t="shared" si="84"/>
        <v>4.2599999999999999E-2</v>
      </c>
      <c r="T444">
        <f t="shared" si="85"/>
        <v>4.3099999999999999E-2</v>
      </c>
      <c r="U444">
        <f t="shared" si="86"/>
        <v>5.0000000000000044E-4</v>
      </c>
      <c r="V444">
        <f>COUNTIFS(xings_lookup!$D$2:$D$19, IF(Q444, "&lt;=","&gt;=") &amp; S444, xings_lookup!$D$2:$D$19, IF(Q444,"&gt;=","&lt;=") &amp; T444)</f>
        <v>0</v>
      </c>
      <c r="W444">
        <f>COUNTA([11]XINGS!$A$2:$A$13)-V444</f>
        <v>12</v>
      </c>
      <c r="X444">
        <f t="shared" si="81"/>
        <v>0</v>
      </c>
    </row>
    <row r="445" spans="1:24" x14ac:dyDescent="0.25">
      <c r="A445" t="s">
        <v>163</v>
      </c>
      <c r="B445">
        <v>4030</v>
      </c>
      <c r="C445" t="s">
        <v>467</v>
      </c>
      <c r="D445" t="s">
        <v>1160</v>
      </c>
      <c r="E445">
        <v>42540.6327662037</v>
      </c>
      <c r="F445">
        <v>42540.633680555555</v>
      </c>
      <c r="G445">
        <v>1</v>
      </c>
      <c r="H445" t="s">
        <v>1030</v>
      </c>
      <c r="I445">
        <v>42540.673125000001</v>
      </c>
      <c r="J445">
        <v>1</v>
      </c>
      <c r="K445" t="str">
        <f t="shared" si="78"/>
        <v>4029/4030</v>
      </c>
      <c r="L445">
        <f t="shared" si="79"/>
        <v>3.9444444446417037E-2</v>
      </c>
      <c r="Q445" t="b">
        <f t="shared" si="80"/>
        <v>1</v>
      </c>
      <c r="R445" t="s">
        <v>809</v>
      </c>
      <c r="S445">
        <f t="shared" si="84"/>
        <v>15.3986</v>
      </c>
      <c r="T445">
        <f t="shared" si="85"/>
        <v>1.52E-2</v>
      </c>
      <c r="U445">
        <f t="shared" si="86"/>
        <v>15.3834</v>
      </c>
      <c r="V445">
        <f>COUNTIFS(xings_lookup!$D$2:$D$19, IF(Q445, "&lt;=","&gt;=") &amp; S445, xings_lookup!$D$2:$D$19, IF(Q445,"&gt;=","&lt;=") &amp; T445)</f>
        <v>12</v>
      </c>
      <c r="W445">
        <f>COUNTA([11]XINGS!$A$2:$A$13)-V445</f>
        <v>0</v>
      </c>
      <c r="X445">
        <f t="shared" si="81"/>
        <v>1</v>
      </c>
    </row>
    <row r="446" spans="1:24" x14ac:dyDescent="0.25">
      <c r="A446" t="s">
        <v>1161</v>
      </c>
      <c r="B446">
        <v>4019</v>
      </c>
      <c r="C446" t="s">
        <v>467</v>
      </c>
      <c r="D446" t="s">
        <v>989</v>
      </c>
      <c r="E446">
        <v>42540.651458333334</v>
      </c>
      <c r="F446">
        <v>42540.652557870373</v>
      </c>
      <c r="G446">
        <v>1</v>
      </c>
      <c r="H446" t="s">
        <v>1162</v>
      </c>
      <c r="I446">
        <v>42540.65898148148</v>
      </c>
      <c r="J446">
        <v>0</v>
      </c>
      <c r="K446" t="str">
        <f t="shared" si="78"/>
        <v>4019/4020</v>
      </c>
      <c r="L446">
        <f t="shared" si="79"/>
        <v>6.4236111065838486E-3</v>
      </c>
      <c r="N446">
        <f>24*60*SUM($L446:$L448)</f>
        <v>12.133333330275491</v>
      </c>
      <c r="P446" t="s">
        <v>769</v>
      </c>
      <c r="Q446" t="b">
        <f t="shared" si="80"/>
        <v>1</v>
      </c>
      <c r="R446" t="s">
        <v>809</v>
      </c>
      <c r="S446">
        <f t="shared" si="84"/>
        <v>23.299399999999999</v>
      </c>
      <c r="T446">
        <f t="shared" si="85"/>
        <v>19.3245</v>
      </c>
      <c r="U446">
        <f t="shared" si="86"/>
        <v>3.9748999999999981</v>
      </c>
      <c r="V446">
        <f>COUNTIFS(xings_lookup!$D$2:$D$19, IF(Q446, "&lt;=","&gt;=") &amp; S446, xings_lookup!$D$2:$D$19, IF(Q446,"&gt;=","&lt;=") &amp; T446)</f>
        <v>0</v>
      </c>
      <c r="W446">
        <f>COUNTA([11]XINGS!$A$2:$A$13)-V446</f>
        <v>12</v>
      </c>
      <c r="X446">
        <f t="shared" si="81"/>
        <v>0</v>
      </c>
    </row>
    <row r="447" spans="1:24" x14ac:dyDescent="0.25">
      <c r="A447" t="s">
        <v>824</v>
      </c>
      <c r="B447">
        <v>4042</v>
      </c>
      <c r="C447" t="s">
        <v>467</v>
      </c>
      <c r="D447" t="s">
        <v>499</v>
      </c>
      <c r="E447">
        <v>42540.656990740739</v>
      </c>
      <c r="F447">
        <v>42540.658356481479</v>
      </c>
      <c r="G447">
        <v>1</v>
      </c>
      <c r="H447" t="s">
        <v>825</v>
      </c>
      <c r="I447">
        <v>42540.660358796296</v>
      </c>
      <c r="J447">
        <v>0</v>
      </c>
      <c r="K447" t="str">
        <f t="shared" si="78"/>
        <v>4041/4042</v>
      </c>
      <c r="L447">
        <f t="shared" si="79"/>
        <v>2.0023148172185756E-3</v>
      </c>
      <c r="N447">
        <f>24*60*SUM($L447:$L448)</f>
        <v>2.8833333367947489</v>
      </c>
      <c r="P447" t="s">
        <v>673</v>
      </c>
      <c r="Q447" t="b">
        <f t="shared" si="80"/>
        <v>0</v>
      </c>
      <c r="R447" t="s">
        <v>809</v>
      </c>
      <c r="S447">
        <f t="shared" si="84"/>
        <v>4.8000000000000001E-2</v>
      </c>
      <c r="T447">
        <f t="shared" si="85"/>
        <v>0.15679999999999999</v>
      </c>
      <c r="U447">
        <f t="shared" si="86"/>
        <v>0.10879999999999999</v>
      </c>
      <c r="V447">
        <f>COUNTIFS(xings_lookup!$D$2:$D$19, IF(Q447, "&lt;=","&gt;=") &amp; S447, xings_lookup!$D$2:$D$19, IF(Q447,"&gt;=","&lt;=") &amp; T447)</f>
        <v>0</v>
      </c>
      <c r="W447">
        <f>COUNTA([11]XINGS!$A$2:$A$13)-V447</f>
        <v>12</v>
      </c>
      <c r="X447">
        <f t="shared" si="81"/>
        <v>0</v>
      </c>
    </row>
    <row r="448" spans="1:24" x14ac:dyDescent="0.25">
      <c r="A448" t="s">
        <v>1161</v>
      </c>
      <c r="B448">
        <v>4019</v>
      </c>
      <c r="C448" t="s">
        <v>467</v>
      </c>
      <c r="D448" t="s">
        <v>1162</v>
      </c>
      <c r="E448">
        <v>42540.651458333334</v>
      </c>
      <c r="F448">
        <v>42540.65898148148</v>
      </c>
      <c r="G448">
        <v>10</v>
      </c>
      <c r="H448" t="s">
        <v>1162</v>
      </c>
      <c r="I448">
        <v>42540.65898148148</v>
      </c>
      <c r="J448">
        <v>0</v>
      </c>
      <c r="K448" t="str">
        <f t="shared" si="78"/>
        <v>4019/4020</v>
      </c>
      <c r="L448">
        <f t="shared" si="79"/>
        <v>0</v>
      </c>
      <c r="Q448" t="b">
        <f t="shared" si="80"/>
        <v>1</v>
      </c>
      <c r="R448" t="s">
        <v>809</v>
      </c>
      <c r="S448">
        <f t="shared" si="84"/>
        <v>19.3245</v>
      </c>
      <c r="T448">
        <f t="shared" si="85"/>
        <v>19.3245</v>
      </c>
      <c r="U448">
        <f t="shared" si="86"/>
        <v>0</v>
      </c>
      <c r="V448">
        <f>COUNTIFS(xings_lookup!$D$2:$D$19, IF(Q448, "&lt;=","&gt;=") &amp; S448, xings_lookup!$D$2:$D$19, IF(Q448,"&gt;=","&lt;=") &amp; T448)</f>
        <v>0</v>
      </c>
      <c r="W448">
        <f>COUNTA([11]XINGS!$A$2:$A$13)-V448</f>
        <v>12</v>
      </c>
      <c r="X448">
        <f t="shared" si="81"/>
        <v>0</v>
      </c>
    </row>
    <row r="449" spans="1:24" x14ac:dyDescent="0.25">
      <c r="A449" t="s">
        <v>1161</v>
      </c>
      <c r="B449">
        <v>4019</v>
      </c>
      <c r="C449" t="s">
        <v>467</v>
      </c>
      <c r="D449" t="s">
        <v>1018</v>
      </c>
      <c r="E449">
        <v>42540.664282407408</v>
      </c>
      <c r="F449">
        <v>42540.66479166667</v>
      </c>
      <c r="G449">
        <v>0</v>
      </c>
      <c r="H449" t="s">
        <v>1163</v>
      </c>
      <c r="I449">
        <v>42540.692210648151</v>
      </c>
      <c r="J449">
        <v>2</v>
      </c>
      <c r="K449" t="str">
        <f t="shared" si="78"/>
        <v>4019/4020</v>
      </c>
      <c r="L449">
        <f t="shared" si="79"/>
        <v>2.7418981480877846E-2</v>
      </c>
      <c r="Q449" t="b">
        <f t="shared" si="80"/>
        <v>1</v>
      </c>
      <c r="R449" t="s">
        <v>809</v>
      </c>
      <c r="S449">
        <f t="shared" si="84"/>
        <v>15.4016</v>
      </c>
      <c r="T449">
        <f t="shared" si="85"/>
        <v>1.4500000000000001E-2</v>
      </c>
      <c r="U449">
        <f t="shared" si="86"/>
        <v>15.3871</v>
      </c>
      <c r="V449">
        <f>COUNTIFS(xings_lookup!$D$2:$D$19, IF(Q449, "&lt;=","&gt;=") &amp; S449, xings_lookup!$D$2:$D$19, IF(Q449,"&gt;=","&lt;=") &amp; T449)</f>
        <v>12</v>
      </c>
      <c r="W449">
        <f>COUNTA([11]XINGS!$A$2:$A$13)-V449</f>
        <v>0</v>
      </c>
      <c r="X449">
        <f t="shared" si="81"/>
        <v>1</v>
      </c>
    </row>
    <row r="450" spans="1:24" x14ac:dyDescent="0.25">
      <c r="A450" t="s">
        <v>824</v>
      </c>
      <c r="B450">
        <v>4042</v>
      </c>
      <c r="C450" t="s">
        <v>467</v>
      </c>
      <c r="D450" t="s">
        <v>826</v>
      </c>
      <c r="E450">
        <v>42540.663969907408</v>
      </c>
      <c r="F450">
        <v>42540.66510416667</v>
      </c>
      <c r="G450">
        <v>1</v>
      </c>
      <c r="H450" t="s">
        <v>585</v>
      </c>
      <c r="I450">
        <v>42540.688946759263</v>
      </c>
      <c r="J450">
        <v>0</v>
      </c>
      <c r="K450" t="str">
        <f t="shared" si="78"/>
        <v>4041/4042</v>
      </c>
      <c r="L450">
        <f t="shared" si="79"/>
        <v>2.3842592592700385E-2</v>
      </c>
      <c r="Q450" t="b">
        <f t="shared" si="80"/>
        <v>0</v>
      </c>
      <c r="R450" t="s">
        <v>809</v>
      </c>
      <c r="S450">
        <f t="shared" si="84"/>
        <v>1.9152</v>
      </c>
      <c r="T450">
        <f t="shared" si="85"/>
        <v>23.327999999999999</v>
      </c>
      <c r="U450">
        <f t="shared" si="86"/>
        <v>21.412800000000001</v>
      </c>
      <c r="V450">
        <f>COUNTIFS(xings_lookup!$D$2:$D$19, IF(Q450, "&lt;=","&gt;=") &amp; S450, xings_lookup!$D$2:$D$19, IF(Q450,"&gt;=","&lt;=") &amp; T450)</f>
        <v>12</v>
      </c>
      <c r="W450">
        <f>COUNTA([11]XINGS!$A$2:$A$13)-V450</f>
        <v>0</v>
      </c>
      <c r="X450">
        <f t="shared" si="81"/>
        <v>1</v>
      </c>
    </row>
    <row r="451" spans="1:24" x14ac:dyDescent="0.25">
      <c r="A451" t="s">
        <v>1164</v>
      </c>
      <c r="B451">
        <v>4012</v>
      </c>
      <c r="F451">
        <v>42540.743043981478</v>
      </c>
      <c r="I451">
        <v>42540.744768518518</v>
      </c>
      <c r="K451" t="str">
        <f t="shared" si="78"/>
        <v>4011/4012</v>
      </c>
      <c r="L451">
        <f t="shared" si="79"/>
        <v>1.7245370399905369E-3</v>
      </c>
      <c r="N451">
        <f>24*60*SUM($L451:$L451)</f>
        <v>2.4833333375863731</v>
      </c>
      <c r="P451" t="s">
        <v>769</v>
      </c>
      <c r="Q451" t="b">
        <f t="shared" si="80"/>
        <v>1</v>
      </c>
      <c r="R451" t="s">
        <v>809</v>
      </c>
      <c r="S451" t="e">
        <f t="shared" si="84"/>
        <v>#VALUE!</v>
      </c>
      <c r="T451" t="e">
        <f t="shared" si="85"/>
        <v>#VALUE!</v>
      </c>
      <c r="U451" t="e">
        <f t="shared" si="86"/>
        <v>#VALUE!</v>
      </c>
      <c r="V451">
        <f>COUNTIFS(xings_lookup!$D$2:$D$19, IF(Q451, "&lt;=","&gt;=") &amp; S451, xings_lookup!$D$2:$D$19, IF(Q451,"&gt;=","&lt;=") &amp; T451)</f>
        <v>0</v>
      </c>
      <c r="W451">
        <f>COUNTA([11]XINGS!$A$2:$A$13)-V451</f>
        <v>12</v>
      </c>
      <c r="X451">
        <f t="shared" ref="X451:X514" si="88">V451/SUM(V451:W451)</f>
        <v>0</v>
      </c>
    </row>
    <row r="452" spans="1:24" x14ac:dyDescent="0.25">
      <c r="A452" t="s">
        <v>248</v>
      </c>
      <c r="B452">
        <v>4011</v>
      </c>
      <c r="C452" t="s">
        <v>467</v>
      </c>
      <c r="D452" t="s">
        <v>488</v>
      </c>
      <c r="E452">
        <v>42510.169212962966</v>
      </c>
      <c r="F452">
        <v>42510.177534722221</v>
      </c>
      <c r="G452">
        <v>2</v>
      </c>
      <c r="H452" t="s">
        <v>1247</v>
      </c>
      <c r="I452">
        <v>42510.19809027778</v>
      </c>
      <c r="K452" t="str">
        <f t="shared" ref="K452:K515" si="89">IF(ISEVEN(B452),(B452-1)&amp;"/"&amp;B452,B452&amp;"/"&amp;(B452+1))</f>
        <v>4011/4012</v>
      </c>
      <c r="L452">
        <f t="shared" ref="L452:L515" si="90">I452-F452</f>
        <v>2.0555555558530614E-2</v>
      </c>
      <c r="N452">
        <f t="shared" ref="N452:N515" si="91">24*60*SUM($L452:$L452)</f>
        <v>29.600000004284084</v>
      </c>
      <c r="P452" t="s">
        <v>769</v>
      </c>
      <c r="Q452" t="b">
        <f t="shared" ref="Q452:Q515" si="92">ISEVEN(LEFT(A452,3))</f>
        <v>0</v>
      </c>
      <c r="R452" t="s">
        <v>809</v>
      </c>
      <c r="S452">
        <f t="shared" ref="S452:S515" si="93">RIGHT(D452,LEN(D452)-4)/10000</f>
        <v>7.8100000000000003E-2</v>
      </c>
      <c r="T452">
        <f t="shared" ref="T452:T515" si="94">RIGHT(H452,LEN(H452)-4)/10000</f>
        <v>23.328600000000002</v>
      </c>
      <c r="U452">
        <f t="shared" ref="U452:U515" si="95">ABS(T452-S452)</f>
        <v>23.250500000000002</v>
      </c>
      <c r="V452">
        <f>COUNTIFS(xings_lookup!$D$2:$D$19, IF(Q452, "&lt;=","&gt;=") &amp; S452, xings_lookup!$D$2:$D$19, IF(Q452,"&gt;=","&lt;=") &amp; T452)</f>
        <v>12</v>
      </c>
      <c r="W452">
        <f>COUNTA([11]XINGS!$A$2:$A$13)-V452</f>
        <v>0</v>
      </c>
      <c r="X452">
        <f t="shared" si="88"/>
        <v>1</v>
      </c>
    </row>
    <row r="453" spans="1:24" x14ac:dyDescent="0.25">
      <c r="A453" t="s">
        <v>250</v>
      </c>
      <c r="B453">
        <v>4010</v>
      </c>
      <c r="F453">
        <v>42510.216180555559</v>
      </c>
      <c r="I453">
        <v>42510.244027777779</v>
      </c>
      <c r="K453" t="str">
        <f t="shared" si="89"/>
        <v>4009/4010</v>
      </c>
      <c r="L453">
        <f t="shared" si="90"/>
        <v>2.7847222219861578E-2</v>
      </c>
      <c r="N453">
        <f t="shared" si="91"/>
        <v>40.099999996600673</v>
      </c>
      <c r="P453" t="s">
        <v>769</v>
      </c>
      <c r="Q453" t="b">
        <f t="shared" si="92"/>
        <v>1</v>
      </c>
      <c r="R453" t="s">
        <v>809</v>
      </c>
      <c r="S453" t="e">
        <f t="shared" si="93"/>
        <v>#VALUE!</v>
      </c>
      <c r="T453" t="e">
        <f t="shared" si="94"/>
        <v>#VALUE!</v>
      </c>
      <c r="U453" t="e">
        <f t="shared" si="95"/>
        <v>#VALUE!</v>
      </c>
      <c r="V453">
        <f>COUNTIFS(xings_lookup!$D$2:$D$19, IF(Q453, "&lt;=","&gt;=") &amp; S453, xings_lookup!$D$2:$D$19, IF(Q453,"&gt;=","&lt;=") &amp; T453)</f>
        <v>0</v>
      </c>
      <c r="W453">
        <f>COUNTA([11]XINGS!$A$2:$A$13)-V453</f>
        <v>12</v>
      </c>
      <c r="X453">
        <f t="shared" si="88"/>
        <v>0</v>
      </c>
    </row>
    <row r="454" spans="1:24" x14ac:dyDescent="0.25">
      <c r="A454" t="s">
        <v>252</v>
      </c>
      <c r="B454">
        <v>4041</v>
      </c>
      <c r="C454" t="s">
        <v>467</v>
      </c>
      <c r="D454" t="s">
        <v>1248</v>
      </c>
      <c r="E454">
        <v>42510.295416666668</v>
      </c>
      <c r="F454">
        <v>42510.296736111108</v>
      </c>
      <c r="G454">
        <v>1</v>
      </c>
      <c r="H454" t="s">
        <v>1249</v>
      </c>
      <c r="I454">
        <v>42510.297881944447</v>
      </c>
      <c r="K454" t="str">
        <f t="shared" si="89"/>
        <v>4041/4042</v>
      </c>
      <c r="L454">
        <f t="shared" si="90"/>
        <v>1.1458333392511122E-3</v>
      </c>
      <c r="N454">
        <f t="shared" si="91"/>
        <v>1.6500000085216016</v>
      </c>
      <c r="P454" t="s">
        <v>769</v>
      </c>
      <c r="Q454" t="b">
        <f t="shared" si="92"/>
        <v>1</v>
      </c>
      <c r="R454" t="s">
        <v>809</v>
      </c>
      <c r="S454">
        <f t="shared" si="93"/>
        <v>23.302299999999999</v>
      </c>
      <c r="T454">
        <f t="shared" si="94"/>
        <v>23.302099999999999</v>
      </c>
      <c r="U454">
        <f t="shared" si="95"/>
        <v>1.9999999999953388E-4</v>
      </c>
      <c r="V454">
        <f>COUNTIFS(xings_lookup!$D$2:$D$19, IF(Q454, "&lt;=","&gt;=") &amp; S454, xings_lookup!$D$2:$D$19, IF(Q454,"&gt;=","&lt;=") &amp; T454)</f>
        <v>0</v>
      </c>
      <c r="W454">
        <f>COUNTA([11]XINGS!$A$2:$A$13)-V454</f>
        <v>12</v>
      </c>
      <c r="X454">
        <f t="shared" si="88"/>
        <v>0</v>
      </c>
    </row>
    <row r="455" spans="1:24" x14ac:dyDescent="0.25">
      <c r="A455" t="s">
        <v>253</v>
      </c>
      <c r="B455">
        <v>4012</v>
      </c>
      <c r="C455" t="s">
        <v>467</v>
      </c>
      <c r="D455" t="s">
        <v>1250</v>
      </c>
      <c r="E455">
        <v>42510.500798611109</v>
      </c>
      <c r="F455">
        <v>42510.501817129632</v>
      </c>
      <c r="G455">
        <v>1</v>
      </c>
      <c r="H455" t="s">
        <v>1251</v>
      </c>
      <c r="I455">
        <v>42510.528680555559</v>
      </c>
      <c r="K455" t="str">
        <f t="shared" si="89"/>
        <v>4011/4012</v>
      </c>
      <c r="L455">
        <f t="shared" si="90"/>
        <v>2.6863425926421769E-2</v>
      </c>
      <c r="N455">
        <f t="shared" si="91"/>
        <v>38.683333334047347</v>
      </c>
      <c r="P455" t="s">
        <v>769</v>
      </c>
      <c r="Q455" t="b">
        <f t="shared" si="92"/>
        <v>1</v>
      </c>
      <c r="R455" t="s">
        <v>809</v>
      </c>
      <c r="S455">
        <f t="shared" si="93"/>
        <v>23.299800000000001</v>
      </c>
      <c r="T455">
        <f t="shared" si="94"/>
        <v>4.5124000000000004</v>
      </c>
      <c r="U455">
        <f t="shared" si="95"/>
        <v>18.787400000000002</v>
      </c>
      <c r="V455">
        <f>COUNTIFS(xings_lookup!$D$2:$D$19, IF(Q455, "&lt;=","&gt;=") &amp; S455, xings_lookup!$D$2:$D$19, IF(Q455,"&gt;=","&lt;=") &amp; T455)</f>
        <v>8</v>
      </c>
      <c r="W455">
        <f>COUNTA([11]XINGS!$A$2:$A$13)-V455</f>
        <v>4</v>
      </c>
      <c r="X455">
        <f t="shared" si="88"/>
        <v>0.66666666666666663</v>
      </c>
    </row>
    <row r="456" spans="1:24" x14ac:dyDescent="0.25">
      <c r="A456" t="s">
        <v>254</v>
      </c>
      <c r="B456">
        <v>4018</v>
      </c>
      <c r="C456" t="s">
        <v>467</v>
      </c>
      <c r="D456" t="s">
        <v>498</v>
      </c>
      <c r="E456">
        <v>42510.522881944446</v>
      </c>
      <c r="F456">
        <v>42510.523738425924</v>
      </c>
      <c r="G456">
        <v>1</v>
      </c>
      <c r="H456" t="s">
        <v>1252</v>
      </c>
      <c r="I456">
        <v>42510.529872685183</v>
      </c>
      <c r="K456" t="str">
        <f t="shared" si="89"/>
        <v>4017/4018</v>
      </c>
      <c r="L456">
        <f t="shared" si="90"/>
        <v>6.1342592598521151E-3</v>
      </c>
      <c r="N456">
        <f t="shared" si="91"/>
        <v>8.8333333341870457</v>
      </c>
      <c r="P456" t="s">
        <v>769</v>
      </c>
      <c r="Q456" t="b">
        <f t="shared" si="92"/>
        <v>0</v>
      </c>
      <c r="R456" t="s">
        <v>809</v>
      </c>
      <c r="S456">
        <f t="shared" si="93"/>
        <v>4.5699999999999998E-2</v>
      </c>
      <c r="T456">
        <f t="shared" si="94"/>
        <v>0.1215</v>
      </c>
      <c r="U456">
        <f t="shared" si="95"/>
        <v>7.5800000000000006E-2</v>
      </c>
      <c r="V456">
        <f>COUNTIFS(xings_lookup!$D$2:$D$19, IF(Q456, "&lt;=","&gt;=") &amp; S456, xings_lookup!$D$2:$D$19, IF(Q456,"&gt;=","&lt;=") &amp; T456)</f>
        <v>0</v>
      </c>
      <c r="W456">
        <f>COUNTA([11]XINGS!$A$2:$A$13)-V456</f>
        <v>12</v>
      </c>
      <c r="X456">
        <f t="shared" si="88"/>
        <v>0</v>
      </c>
    </row>
    <row r="457" spans="1:24" x14ac:dyDescent="0.25">
      <c r="A457" t="s">
        <v>256</v>
      </c>
      <c r="B457">
        <v>4043</v>
      </c>
      <c r="C457" t="s">
        <v>467</v>
      </c>
      <c r="D457" t="s">
        <v>961</v>
      </c>
      <c r="E457">
        <v>42510.755543981482</v>
      </c>
      <c r="F457">
        <v>42510.756620370368</v>
      </c>
      <c r="G457">
        <v>1</v>
      </c>
      <c r="H457" t="s">
        <v>1253</v>
      </c>
      <c r="I457">
        <v>42510.781284722223</v>
      </c>
      <c r="K457" t="str">
        <f t="shared" si="89"/>
        <v>4043/4044</v>
      </c>
      <c r="L457">
        <f t="shared" si="90"/>
        <v>2.4664351854880806E-2</v>
      </c>
      <c r="N457">
        <f t="shared" si="91"/>
        <v>35.516666671028361</v>
      </c>
      <c r="P457" t="s">
        <v>769</v>
      </c>
      <c r="Q457" t="b">
        <f t="shared" si="92"/>
        <v>1</v>
      </c>
      <c r="R457" t="s">
        <v>809</v>
      </c>
      <c r="S457">
        <f t="shared" si="93"/>
        <v>23.298999999999999</v>
      </c>
      <c r="T457">
        <f t="shared" si="94"/>
        <v>6.9531000000000001</v>
      </c>
      <c r="U457">
        <f t="shared" si="95"/>
        <v>16.3459</v>
      </c>
      <c r="V457">
        <f>COUNTIFS(xings_lookup!$D$2:$D$19, IF(Q457, "&lt;=","&gt;=") &amp; S457, xings_lookup!$D$2:$D$19, IF(Q457,"&gt;=","&lt;=") &amp; T457)</f>
        <v>3</v>
      </c>
      <c r="W457">
        <f>COUNTA([11]XINGS!$A$2:$A$13)-V457</f>
        <v>9</v>
      </c>
      <c r="X457">
        <f t="shared" si="88"/>
        <v>0.25</v>
      </c>
    </row>
    <row r="458" spans="1:24" x14ac:dyDescent="0.25">
      <c r="A458" t="s">
        <v>258</v>
      </c>
      <c r="B458">
        <v>4037</v>
      </c>
      <c r="C458" t="s">
        <v>467</v>
      </c>
      <c r="D458" t="s">
        <v>1254</v>
      </c>
      <c r="E458">
        <v>42510.76667824074</v>
      </c>
      <c r="F458">
        <v>42510.76767361111</v>
      </c>
      <c r="G458">
        <v>1</v>
      </c>
      <c r="H458" t="s">
        <v>1255</v>
      </c>
      <c r="I458">
        <v>42510.786319444444</v>
      </c>
      <c r="K458" t="str">
        <f t="shared" si="89"/>
        <v>4037/4038</v>
      </c>
      <c r="L458">
        <f t="shared" si="90"/>
        <v>1.8645833333721384E-2</v>
      </c>
      <c r="N458">
        <f t="shared" si="91"/>
        <v>26.850000000558794</v>
      </c>
      <c r="P458" t="s">
        <v>769</v>
      </c>
      <c r="Q458" t="b">
        <f t="shared" si="92"/>
        <v>1</v>
      </c>
      <c r="R458" t="s">
        <v>809</v>
      </c>
      <c r="S458">
        <f t="shared" si="93"/>
        <v>23.297000000000001</v>
      </c>
      <c r="T458">
        <f t="shared" si="94"/>
        <v>6.9626999999999999</v>
      </c>
      <c r="U458">
        <f t="shared" si="95"/>
        <v>16.334299999999999</v>
      </c>
      <c r="V458">
        <f>COUNTIFS(xings_lookup!$D$2:$D$19, IF(Q458, "&lt;=","&gt;=") &amp; S458, xings_lookup!$D$2:$D$19, IF(Q458,"&gt;=","&lt;=") &amp; T458)</f>
        <v>3</v>
      </c>
      <c r="W458">
        <f>COUNTA([11]XINGS!$A$2:$A$13)-V458</f>
        <v>9</v>
      </c>
      <c r="X458">
        <f t="shared" si="88"/>
        <v>0.25</v>
      </c>
    </row>
    <row r="459" spans="1:24" x14ac:dyDescent="0.25">
      <c r="A459" t="s">
        <v>259</v>
      </c>
      <c r="B459">
        <v>4007</v>
      </c>
      <c r="C459" t="s">
        <v>467</v>
      </c>
      <c r="D459" t="s">
        <v>515</v>
      </c>
      <c r="E459">
        <v>42510.814953703702</v>
      </c>
      <c r="F459">
        <v>42510.815972222219</v>
      </c>
      <c r="G459">
        <v>1</v>
      </c>
      <c r="H459" t="s">
        <v>1256</v>
      </c>
      <c r="I459">
        <v>42510.817071759258</v>
      </c>
      <c r="K459" t="str">
        <f t="shared" si="89"/>
        <v>4007/4008</v>
      </c>
      <c r="L459">
        <f t="shared" si="90"/>
        <v>1.0995370394084603E-3</v>
      </c>
      <c r="N459">
        <f t="shared" si="91"/>
        <v>1.5833333367481828</v>
      </c>
      <c r="P459" t="s">
        <v>769</v>
      </c>
      <c r="Q459" t="b">
        <f t="shared" si="92"/>
        <v>0</v>
      </c>
      <c r="R459" t="s">
        <v>809</v>
      </c>
      <c r="S459">
        <f t="shared" si="93"/>
        <v>4.4900000000000002E-2</v>
      </c>
      <c r="T459">
        <f t="shared" si="94"/>
        <v>9.7000000000000003E-2</v>
      </c>
      <c r="U459">
        <f t="shared" si="95"/>
        <v>5.21E-2</v>
      </c>
      <c r="V459">
        <f>COUNTIFS(xings_lookup!$D$2:$D$19, IF(Q459, "&lt;=","&gt;=") &amp; S459, xings_lookup!$D$2:$D$19, IF(Q459,"&gt;=","&lt;=") &amp; T459)</f>
        <v>0</v>
      </c>
      <c r="W459">
        <f>COUNTA([11]XINGS!$A$2:$A$13)-V459</f>
        <v>12</v>
      </c>
      <c r="X459">
        <f t="shared" si="88"/>
        <v>0</v>
      </c>
    </row>
    <row r="460" spans="1:24" x14ac:dyDescent="0.25">
      <c r="A460" t="s">
        <v>153</v>
      </c>
      <c r="B460">
        <v>4040</v>
      </c>
      <c r="C460" t="s">
        <v>467</v>
      </c>
      <c r="D460" t="s">
        <v>1257</v>
      </c>
      <c r="E460">
        <v>42509.330451388887</v>
      </c>
      <c r="F460">
        <v>42509.33153935185</v>
      </c>
      <c r="G460">
        <v>1</v>
      </c>
      <c r="H460" t="s">
        <v>1258</v>
      </c>
      <c r="I460">
        <v>42509.354375000003</v>
      </c>
      <c r="K460" t="str">
        <f t="shared" si="89"/>
        <v>4039/4040</v>
      </c>
      <c r="L460">
        <f t="shared" si="90"/>
        <v>2.2835648152977228E-2</v>
      </c>
      <c r="N460">
        <f t="shared" si="91"/>
        <v>32.883333340287209</v>
      </c>
      <c r="P460" t="s">
        <v>769</v>
      </c>
      <c r="Q460" t="b">
        <f t="shared" si="92"/>
        <v>0</v>
      </c>
      <c r="R460" t="s">
        <v>809</v>
      </c>
      <c r="S460">
        <f t="shared" si="93"/>
        <v>4.9299999999999997E-2</v>
      </c>
      <c r="T460">
        <f t="shared" si="94"/>
        <v>12.8292</v>
      </c>
      <c r="U460">
        <f t="shared" si="95"/>
        <v>12.7799</v>
      </c>
      <c r="V460">
        <f>COUNTIFS(xings_lookup!$D$2:$D$19, IF(Q460, "&lt;=","&gt;=") &amp; S460, xings_lookup!$D$2:$D$19, IF(Q460,"&gt;=","&lt;=") &amp; T460)</f>
        <v>12</v>
      </c>
      <c r="W460">
        <f>COUNTA([11]XINGS!$A$2:$A$13)-V460</f>
        <v>0</v>
      </c>
      <c r="X460">
        <f t="shared" si="88"/>
        <v>1</v>
      </c>
    </row>
    <row r="461" spans="1:24" x14ac:dyDescent="0.25">
      <c r="A461" t="s">
        <v>155</v>
      </c>
      <c r="B461">
        <v>4041</v>
      </c>
      <c r="C461" t="s">
        <v>467</v>
      </c>
      <c r="D461" t="s">
        <v>970</v>
      </c>
      <c r="E461">
        <v>42509.408506944441</v>
      </c>
      <c r="F461">
        <v>42509.409386574072</v>
      </c>
      <c r="G461">
        <v>1</v>
      </c>
      <c r="H461" t="s">
        <v>1259</v>
      </c>
      <c r="I461">
        <v>42509.429212962961</v>
      </c>
      <c r="K461" t="str">
        <f t="shared" si="89"/>
        <v>4041/4042</v>
      </c>
      <c r="L461">
        <f t="shared" si="90"/>
        <v>1.9826388888759539E-2</v>
      </c>
      <c r="N461">
        <f t="shared" si="91"/>
        <v>28.549999999813735</v>
      </c>
      <c r="P461" t="s">
        <v>769</v>
      </c>
      <c r="Q461" t="b">
        <f t="shared" si="92"/>
        <v>1</v>
      </c>
      <c r="R461" t="s">
        <v>809</v>
      </c>
      <c r="S461">
        <f t="shared" si="93"/>
        <v>23.299600000000002</v>
      </c>
      <c r="T461">
        <f t="shared" si="94"/>
        <v>8.6295999999999999</v>
      </c>
      <c r="U461">
        <f t="shared" si="95"/>
        <v>14.670000000000002</v>
      </c>
      <c r="V461">
        <f>COUNTIFS(xings_lookup!$D$2:$D$19, IF(Q461, "&lt;=","&gt;=") &amp; S461, xings_lookup!$D$2:$D$19, IF(Q461,"&gt;=","&lt;=") &amp; T461)</f>
        <v>2</v>
      </c>
      <c r="W461">
        <f>COUNTA([11]XINGS!$A$2:$A$13)-V461</f>
        <v>10</v>
      </c>
      <c r="X461">
        <f t="shared" si="88"/>
        <v>0.16666666666666666</v>
      </c>
    </row>
    <row r="462" spans="1:24" x14ac:dyDescent="0.25">
      <c r="A462" t="s">
        <v>157</v>
      </c>
      <c r="B462">
        <v>4030</v>
      </c>
      <c r="C462" t="s">
        <v>467</v>
      </c>
      <c r="D462" t="s">
        <v>667</v>
      </c>
      <c r="E462">
        <v>42509.49527777778</v>
      </c>
      <c r="F462">
        <v>42509.496319444443</v>
      </c>
      <c r="G462">
        <v>1</v>
      </c>
      <c r="H462" t="s">
        <v>941</v>
      </c>
      <c r="I462">
        <v>42509.497974537036</v>
      </c>
      <c r="K462" t="str">
        <f t="shared" si="89"/>
        <v>4029/4030</v>
      </c>
      <c r="L462">
        <f t="shared" si="90"/>
        <v>1.6550925938645378E-3</v>
      </c>
      <c r="N462">
        <f t="shared" si="91"/>
        <v>2.3833333351649344</v>
      </c>
      <c r="P462" t="s">
        <v>769</v>
      </c>
      <c r="Q462" t="b">
        <f t="shared" si="92"/>
        <v>1</v>
      </c>
      <c r="R462" t="s">
        <v>809</v>
      </c>
      <c r="S462">
        <f t="shared" si="93"/>
        <v>23.297799999999999</v>
      </c>
      <c r="T462">
        <f t="shared" si="94"/>
        <v>23.297999999999998</v>
      </c>
      <c r="U462">
        <f t="shared" si="95"/>
        <v>1.9999999999953388E-4</v>
      </c>
      <c r="V462">
        <f>COUNTIFS(xings_lookup!$D$2:$D$19, IF(Q462, "&lt;=","&gt;=") &amp; S462, xings_lookup!$D$2:$D$19, IF(Q462,"&gt;=","&lt;=") &amp; T462)</f>
        <v>0</v>
      </c>
      <c r="W462">
        <f>COUNTA([11]XINGS!$A$2:$A$13)-V462</f>
        <v>12</v>
      </c>
      <c r="X462">
        <f t="shared" si="88"/>
        <v>0</v>
      </c>
    </row>
    <row r="463" spans="1:24" x14ac:dyDescent="0.25">
      <c r="A463" t="s">
        <v>158</v>
      </c>
      <c r="B463">
        <v>4039</v>
      </c>
      <c r="C463" t="s">
        <v>467</v>
      </c>
      <c r="D463" t="s">
        <v>1063</v>
      </c>
      <c r="E463">
        <v>42509.515266203707</v>
      </c>
      <c r="F463">
        <v>42509.516701388886</v>
      </c>
      <c r="G463">
        <v>2</v>
      </c>
      <c r="H463" t="s">
        <v>1260</v>
      </c>
      <c r="I463">
        <v>42509.535925925928</v>
      </c>
      <c r="K463" t="str">
        <f t="shared" si="89"/>
        <v>4039/4040</v>
      </c>
      <c r="L463">
        <f t="shared" si="90"/>
        <v>1.9224537041736767E-2</v>
      </c>
      <c r="N463">
        <f t="shared" si="91"/>
        <v>27.683333340100944</v>
      </c>
      <c r="P463" t="s">
        <v>769</v>
      </c>
      <c r="Q463" t="b">
        <f t="shared" si="92"/>
        <v>1</v>
      </c>
      <c r="R463" t="s">
        <v>809</v>
      </c>
      <c r="S463">
        <f t="shared" si="93"/>
        <v>23.296900000000001</v>
      </c>
      <c r="T463">
        <f t="shared" si="94"/>
        <v>11.379899999999999</v>
      </c>
      <c r="U463">
        <f t="shared" si="95"/>
        <v>11.917000000000002</v>
      </c>
      <c r="V463">
        <f>COUNTIFS(xings_lookup!$D$2:$D$19, IF(Q463, "&lt;=","&gt;=") &amp; S463, xings_lookup!$D$2:$D$19, IF(Q463,"&gt;=","&lt;=") &amp; T463)</f>
        <v>0</v>
      </c>
      <c r="W463">
        <f>COUNTA([11]XINGS!$A$2:$A$13)-V463</f>
        <v>12</v>
      </c>
      <c r="X463">
        <f t="shared" si="88"/>
        <v>0</v>
      </c>
    </row>
    <row r="464" spans="1:24" x14ac:dyDescent="0.25">
      <c r="A464" t="s">
        <v>160</v>
      </c>
      <c r="B464">
        <v>4032</v>
      </c>
      <c r="C464" t="s">
        <v>467</v>
      </c>
      <c r="D464" t="s">
        <v>970</v>
      </c>
      <c r="E464">
        <v>42509.553449074076</v>
      </c>
      <c r="F464">
        <v>42509.554594907408</v>
      </c>
      <c r="G464">
        <v>1</v>
      </c>
      <c r="H464" t="s">
        <v>1261</v>
      </c>
      <c r="I464">
        <v>42509.568252314813</v>
      </c>
      <c r="K464" t="str">
        <f t="shared" si="89"/>
        <v>4031/4032</v>
      </c>
      <c r="L464">
        <f t="shared" si="90"/>
        <v>1.3657407405844424E-2</v>
      </c>
      <c r="N464">
        <f t="shared" si="91"/>
        <v>19.66666666441597</v>
      </c>
      <c r="P464" t="s">
        <v>769</v>
      </c>
      <c r="Q464" t="b">
        <f t="shared" si="92"/>
        <v>1</v>
      </c>
      <c r="R464" t="s">
        <v>809</v>
      </c>
      <c r="S464">
        <f t="shared" si="93"/>
        <v>23.299600000000002</v>
      </c>
      <c r="T464">
        <f t="shared" si="94"/>
        <v>12.787100000000001</v>
      </c>
      <c r="U464">
        <f t="shared" si="95"/>
        <v>10.512500000000001</v>
      </c>
      <c r="V464">
        <f>COUNTIFS(xings_lookup!$D$2:$D$19, IF(Q464, "&lt;=","&gt;=") &amp; S464, xings_lookup!$D$2:$D$19, IF(Q464,"&gt;=","&lt;=") &amp; T464)</f>
        <v>0</v>
      </c>
      <c r="W464">
        <f>COUNTA([11]XINGS!$A$2:$A$13)-V464</f>
        <v>12</v>
      </c>
      <c r="X464">
        <f t="shared" si="88"/>
        <v>0</v>
      </c>
    </row>
    <row r="465" spans="1:24" x14ac:dyDescent="0.25">
      <c r="A465" t="s">
        <v>162</v>
      </c>
      <c r="B465">
        <v>4041</v>
      </c>
      <c r="C465" t="s">
        <v>467</v>
      </c>
      <c r="D465" t="s">
        <v>1115</v>
      </c>
      <c r="E465">
        <v>42509.568067129629</v>
      </c>
      <c r="F465">
        <v>42509.569027777776</v>
      </c>
      <c r="G465">
        <v>1</v>
      </c>
      <c r="H465" t="s">
        <v>1115</v>
      </c>
      <c r="I465">
        <v>42509.570833333331</v>
      </c>
      <c r="K465" t="str">
        <f t="shared" si="89"/>
        <v>4041/4042</v>
      </c>
      <c r="L465">
        <f t="shared" si="90"/>
        <v>1.8055555556202307E-3</v>
      </c>
      <c r="N465">
        <f t="shared" si="91"/>
        <v>2.6000000000931323</v>
      </c>
      <c r="P465" t="s">
        <v>769</v>
      </c>
      <c r="Q465" t="b">
        <f t="shared" si="92"/>
        <v>1</v>
      </c>
      <c r="R465" t="s">
        <v>809</v>
      </c>
      <c r="S465">
        <f t="shared" si="93"/>
        <v>23.296199999999999</v>
      </c>
      <c r="T465">
        <f t="shared" si="94"/>
        <v>23.296199999999999</v>
      </c>
      <c r="U465">
        <f t="shared" si="95"/>
        <v>0</v>
      </c>
      <c r="V465">
        <f>COUNTIFS(xings_lookup!$D$2:$D$19, IF(Q465, "&lt;=","&gt;=") &amp; S465, xings_lookup!$D$2:$D$19, IF(Q465,"&gt;=","&lt;=") &amp; T465)</f>
        <v>0</v>
      </c>
      <c r="W465">
        <f>COUNTA([11]XINGS!$A$2:$A$13)-V465</f>
        <v>12</v>
      </c>
      <c r="X465">
        <f t="shared" si="88"/>
        <v>0</v>
      </c>
    </row>
    <row r="466" spans="1:24" x14ac:dyDescent="0.25">
      <c r="A466" t="s">
        <v>163</v>
      </c>
      <c r="B466">
        <v>4023</v>
      </c>
      <c r="C466" t="s">
        <v>467</v>
      </c>
      <c r="D466" t="s">
        <v>1001</v>
      </c>
      <c r="E466">
        <v>42509.620578703703</v>
      </c>
      <c r="F466">
        <v>42509.62159722222</v>
      </c>
      <c r="G466">
        <v>1</v>
      </c>
      <c r="H466" t="s">
        <v>1262</v>
      </c>
      <c r="I466">
        <v>42509.623368055552</v>
      </c>
      <c r="K466" t="str">
        <f t="shared" si="89"/>
        <v>4023/4024</v>
      </c>
      <c r="L466">
        <f t="shared" si="90"/>
        <v>1.7708333325572312E-3</v>
      </c>
      <c r="N466">
        <f t="shared" si="91"/>
        <v>2.5499999988824129</v>
      </c>
      <c r="P466" t="s">
        <v>769</v>
      </c>
      <c r="Q466" t="b">
        <f t="shared" si="92"/>
        <v>1</v>
      </c>
      <c r="R466" t="s">
        <v>809</v>
      </c>
      <c r="S466">
        <f t="shared" si="93"/>
        <v>23.299299999999999</v>
      </c>
      <c r="T466">
        <f t="shared" si="94"/>
        <v>22.842400000000001</v>
      </c>
      <c r="U466">
        <f t="shared" si="95"/>
        <v>0.45689999999999742</v>
      </c>
      <c r="V466">
        <f>COUNTIFS(xings_lookup!$D$2:$D$19, IF(Q466, "&lt;=","&gt;=") &amp; S466, xings_lookup!$D$2:$D$19, IF(Q466,"&gt;=","&lt;=") &amp; T466)</f>
        <v>0</v>
      </c>
      <c r="W466">
        <f>COUNTA([11]XINGS!$A$2:$A$13)-V466</f>
        <v>12</v>
      </c>
      <c r="X466">
        <f t="shared" si="88"/>
        <v>0</v>
      </c>
    </row>
    <row r="467" spans="1:24" x14ac:dyDescent="0.25">
      <c r="A467" t="s">
        <v>164</v>
      </c>
      <c r="B467">
        <v>4011</v>
      </c>
      <c r="C467" t="s">
        <v>467</v>
      </c>
      <c r="D467" t="s">
        <v>554</v>
      </c>
      <c r="E467">
        <v>42509.585648148146</v>
      </c>
      <c r="F467">
        <v>42509.586909722224</v>
      </c>
      <c r="G467">
        <v>1</v>
      </c>
      <c r="H467" t="s">
        <v>1263</v>
      </c>
      <c r="I467">
        <v>42509.601655092592</v>
      </c>
      <c r="K467" t="str">
        <f t="shared" si="89"/>
        <v>4011/4012</v>
      </c>
      <c r="L467">
        <f t="shared" si="90"/>
        <v>1.4745370368473232E-2</v>
      </c>
      <c r="N467">
        <f t="shared" si="91"/>
        <v>21.233333330601454</v>
      </c>
      <c r="P467" t="s">
        <v>769</v>
      </c>
      <c r="Q467" t="b">
        <f t="shared" si="92"/>
        <v>0</v>
      </c>
      <c r="R467" t="s">
        <v>809</v>
      </c>
      <c r="S467">
        <f t="shared" si="93"/>
        <v>4.6699999999999998E-2</v>
      </c>
      <c r="T467">
        <f t="shared" si="94"/>
        <v>4.6764000000000001</v>
      </c>
      <c r="U467">
        <f t="shared" si="95"/>
        <v>4.6296999999999997</v>
      </c>
      <c r="V467">
        <f>COUNTIFS(xings_lookup!$D$2:$D$19, IF(Q467, "&lt;=","&gt;=") &amp; S467, xings_lookup!$D$2:$D$19, IF(Q467,"&gt;=","&lt;=") &amp; T467)</f>
        <v>4</v>
      </c>
      <c r="W467">
        <f>COUNTA([11]XINGS!$A$2:$A$13)-V467</f>
        <v>8</v>
      </c>
      <c r="X467">
        <f t="shared" si="88"/>
        <v>0.33333333333333331</v>
      </c>
    </row>
    <row r="468" spans="1:24" x14ac:dyDescent="0.25">
      <c r="A468" t="s">
        <v>165</v>
      </c>
      <c r="B468">
        <v>4042</v>
      </c>
      <c r="C468" t="s">
        <v>467</v>
      </c>
      <c r="D468" t="s">
        <v>606</v>
      </c>
      <c r="E468">
        <v>42509.693090277775</v>
      </c>
      <c r="F468">
        <v>42509.694004629629</v>
      </c>
      <c r="G468">
        <v>1</v>
      </c>
      <c r="H468" t="s">
        <v>607</v>
      </c>
      <c r="I468">
        <v>42509.71675925926</v>
      </c>
      <c r="K468" t="str">
        <f t="shared" si="89"/>
        <v>4041/4042</v>
      </c>
      <c r="L468">
        <f t="shared" si="90"/>
        <v>2.2754629630071577E-2</v>
      </c>
      <c r="N468">
        <f t="shared" si="91"/>
        <v>32.76666666730307</v>
      </c>
      <c r="P468" t="s">
        <v>769</v>
      </c>
      <c r="Q468" t="b">
        <f t="shared" si="92"/>
        <v>0</v>
      </c>
      <c r="R468" t="s">
        <v>809</v>
      </c>
      <c r="S468">
        <f t="shared" si="93"/>
        <v>1.9129</v>
      </c>
      <c r="T468">
        <f t="shared" si="94"/>
        <v>23.3293</v>
      </c>
      <c r="U468">
        <f t="shared" si="95"/>
        <v>21.416399999999999</v>
      </c>
      <c r="V468">
        <f>COUNTIFS(xings_lookup!$D$2:$D$19, IF(Q468, "&lt;=","&gt;=") &amp; S468, xings_lookup!$D$2:$D$19, IF(Q468,"&gt;=","&lt;=") &amp; T468)</f>
        <v>12</v>
      </c>
      <c r="W468">
        <f>COUNTA([11]XINGS!$A$2:$A$13)-V468</f>
        <v>0</v>
      </c>
      <c r="X468">
        <f t="shared" si="88"/>
        <v>1</v>
      </c>
    </row>
    <row r="469" spans="1:24" x14ac:dyDescent="0.25">
      <c r="A469" t="s">
        <v>167</v>
      </c>
      <c r="B469">
        <v>4030</v>
      </c>
      <c r="C469" t="s">
        <v>467</v>
      </c>
      <c r="D469" t="s">
        <v>941</v>
      </c>
      <c r="E469">
        <v>42509.733530092592</v>
      </c>
      <c r="F469">
        <v>42509.734583333331</v>
      </c>
      <c r="G469">
        <v>1</v>
      </c>
      <c r="H469" t="s">
        <v>667</v>
      </c>
      <c r="I469">
        <v>42509.738842592589</v>
      </c>
      <c r="K469" t="str">
        <f t="shared" si="89"/>
        <v>4029/4030</v>
      </c>
      <c r="L469">
        <f t="shared" si="90"/>
        <v>4.2592592581058852E-3</v>
      </c>
      <c r="N469">
        <f t="shared" si="91"/>
        <v>6.1333333316724747</v>
      </c>
      <c r="P469" t="s">
        <v>769</v>
      </c>
      <c r="Q469" t="b">
        <f t="shared" si="92"/>
        <v>1</v>
      </c>
      <c r="R469" t="s">
        <v>809</v>
      </c>
      <c r="S469">
        <f t="shared" si="93"/>
        <v>23.297999999999998</v>
      </c>
      <c r="T469">
        <f t="shared" si="94"/>
        <v>23.297799999999999</v>
      </c>
      <c r="U469">
        <f t="shared" si="95"/>
        <v>1.9999999999953388E-4</v>
      </c>
      <c r="V469">
        <f>COUNTIFS(xings_lookup!$D$2:$D$19, IF(Q469, "&lt;=","&gt;=") &amp; S469, xings_lookup!$D$2:$D$19, IF(Q469,"&gt;=","&lt;=") &amp; T469)</f>
        <v>0</v>
      </c>
      <c r="W469">
        <f>COUNTA([11]XINGS!$A$2:$A$13)-V469</f>
        <v>12</v>
      </c>
      <c r="X469">
        <f t="shared" si="88"/>
        <v>0</v>
      </c>
    </row>
    <row r="470" spans="1:24" x14ac:dyDescent="0.25">
      <c r="A470" t="s">
        <v>168</v>
      </c>
      <c r="B470">
        <v>4032</v>
      </c>
      <c r="C470" t="s">
        <v>467</v>
      </c>
      <c r="D470" t="s">
        <v>989</v>
      </c>
      <c r="E470">
        <v>42509.784791666665</v>
      </c>
      <c r="F470">
        <v>42509.785717592589</v>
      </c>
      <c r="G470">
        <v>1</v>
      </c>
      <c r="H470" t="s">
        <v>1024</v>
      </c>
      <c r="I470">
        <v>42509.817488425928</v>
      </c>
      <c r="K470" t="str">
        <f t="shared" si="89"/>
        <v>4031/4032</v>
      </c>
      <c r="L470">
        <f t="shared" si="90"/>
        <v>3.1770833338669036E-2</v>
      </c>
      <c r="N470">
        <f t="shared" si="91"/>
        <v>45.750000007683411</v>
      </c>
      <c r="P470" t="s">
        <v>769</v>
      </c>
      <c r="Q470" t="b">
        <f t="shared" si="92"/>
        <v>1</v>
      </c>
      <c r="R470" t="s">
        <v>809</v>
      </c>
      <c r="S470">
        <f t="shared" si="93"/>
        <v>23.299399999999999</v>
      </c>
      <c r="T470">
        <f t="shared" si="94"/>
        <v>1.8762000000000001</v>
      </c>
      <c r="U470">
        <f t="shared" si="95"/>
        <v>21.423199999999998</v>
      </c>
      <c r="V470">
        <f>COUNTIFS(xings_lookup!$D$2:$D$19, IF(Q470, "&lt;=","&gt;=") &amp; S470, xings_lookup!$D$2:$D$19, IF(Q470,"&gt;=","&lt;=") &amp; T470)</f>
        <v>12</v>
      </c>
      <c r="W470">
        <f>COUNTA([11]XINGS!$A$2:$A$13)-V470</f>
        <v>0</v>
      </c>
      <c r="X470">
        <f t="shared" si="88"/>
        <v>1</v>
      </c>
    </row>
    <row r="471" spans="1:24" x14ac:dyDescent="0.25">
      <c r="A471" t="s">
        <v>170</v>
      </c>
      <c r="B471">
        <v>4039</v>
      </c>
      <c r="C471" t="s">
        <v>467</v>
      </c>
      <c r="D471" t="s">
        <v>1019</v>
      </c>
      <c r="E471">
        <v>42509.823414351849</v>
      </c>
      <c r="F471">
        <v>42509.826342592591</v>
      </c>
      <c r="G471">
        <v>4</v>
      </c>
      <c r="H471" t="s">
        <v>1019</v>
      </c>
      <c r="I471">
        <v>42509.826342592591</v>
      </c>
      <c r="K471" t="str">
        <f t="shared" si="89"/>
        <v>4039/4040</v>
      </c>
      <c r="L471">
        <f t="shared" si="90"/>
        <v>0</v>
      </c>
      <c r="N471">
        <f t="shared" si="91"/>
        <v>0</v>
      </c>
      <c r="P471" t="s">
        <v>769</v>
      </c>
      <c r="Q471" t="b">
        <f t="shared" si="92"/>
        <v>1</v>
      </c>
      <c r="R471" t="s">
        <v>809</v>
      </c>
      <c r="S471">
        <f t="shared" si="93"/>
        <v>23.297499999999999</v>
      </c>
      <c r="T471">
        <f t="shared" si="94"/>
        <v>23.297499999999999</v>
      </c>
      <c r="U471">
        <f t="shared" si="95"/>
        <v>0</v>
      </c>
      <c r="V471">
        <f>COUNTIFS(xings_lookup!$D$2:$D$19, IF(Q471, "&lt;=","&gt;=") &amp; S471, xings_lookup!$D$2:$D$19, IF(Q471,"&gt;=","&lt;=") &amp; T471)</f>
        <v>0</v>
      </c>
      <c r="W471">
        <f>COUNTA([11]XINGS!$A$2:$A$13)-V471</f>
        <v>12</v>
      </c>
      <c r="X471">
        <f t="shared" si="88"/>
        <v>0</v>
      </c>
    </row>
    <row r="472" spans="1:24" x14ac:dyDescent="0.25">
      <c r="A472" t="s">
        <v>171</v>
      </c>
      <c r="B472">
        <v>4044</v>
      </c>
      <c r="C472" t="s">
        <v>467</v>
      </c>
      <c r="D472" t="s">
        <v>675</v>
      </c>
      <c r="E472">
        <v>42508.213321759256</v>
      </c>
      <c r="F472">
        <v>42508.214363425926</v>
      </c>
      <c r="G472">
        <v>1</v>
      </c>
      <c r="H472" t="s">
        <v>1264</v>
      </c>
      <c r="I472">
        <v>42508.236793981479</v>
      </c>
      <c r="K472" t="str">
        <f t="shared" si="89"/>
        <v>4043/4044</v>
      </c>
      <c r="L472">
        <f t="shared" si="90"/>
        <v>2.2430555553000886E-2</v>
      </c>
      <c r="N472">
        <f t="shared" si="91"/>
        <v>32.299999996321276</v>
      </c>
      <c r="P472" t="s">
        <v>769</v>
      </c>
      <c r="Q472" t="b">
        <f t="shared" si="92"/>
        <v>0</v>
      </c>
      <c r="R472" t="s">
        <v>809</v>
      </c>
      <c r="S472">
        <f t="shared" si="93"/>
        <v>1.9125000000000001</v>
      </c>
      <c r="T472">
        <f t="shared" si="94"/>
        <v>23.333600000000001</v>
      </c>
      <c r="U472">
        <f t="shared" si="95"/>
        <v>21.421099999999999</v>
      </c>
      <c r="V472">
        <f>COUNTIFS(xings_lookup!$D$2:$D$19, IF(Q472, "&lt;=","&gt;=") &amp; S472, xings_lookup!$D$2:$D$19, IF(Q472,"&gt;=","&lt;=") &amp; T472)</f>
        <v>12</v>
      </c>
      <c r="W472">
        <f>COUNTA([11]XINGS!$A$2:$A$13)-V472</f>
        <v>0</v>
      </c>
      <c r="X472">
        <f t="shared" si="88"/>
        <v>1</v>
      </c>
    </row>
    <row r="473" spans="1:24" x14ac:dyDescent="0.25">
      <c r="A473" t="s">
        <v>173</v>
      </c>
      <c r="B473">
        <v>4019</v>
      </c>
      <c r="C473" t="s">
        <v>467</v>
      </c>
      <c r="D473" t="s">
        <v>1265</v>
      </c>
      <c r="E473">
        <v>42508.506909722222</v>
      </c>
      <c r="F473">
        <v>42508.508020833331</v>
      </c>
      <c r="G473">
        <v>1</v>
      </c>
      <c r="H473" t="s">
        <v>1122</v>
      </c>
      <c r="I473">
        <v>42508.533310185187</v>
      </c>
      <c r="K473" t="str">
        <f t="shared" si="89"/>
        <v>4019/4020</v>
      </c>
      <c r="L473">
        <f t="shared" si="90"/>
        <v>2.5289351855462883E-2</v>
      </c>
      <c r="N473">
        <f t="shared" si="91"/>
        <v>36.416666671866551</v>
      </c>
      <c r="P473" t="s">
        <v>769</v>
      </c>
      <c r="Q473" t="b">
        <f t="shared" si="92"/>
        <v>1</v>
      </c>
      <c r="R473" t="s">
        <v>809</v>
      </c>
      <c r="S473">
        <f t="shared" si="93"/>
        <v>23.294599999999999</v>
      </c>
      <c r="T473">
        <f t="shared" si="94"/>
        <v>6.4157000000000002</v>
      </c>
      <c r="U473">
        <f t="shared" si="95"/>
        <v>16.878899999999998</v>
      </c>
      <c r="V473">
        <f>COUNTIFS(xings_lookup!$D$2:$D$19, IF(Q473, "&lt;=","&gt;=") &amp; S473, xings_lookup!$D$2:$D$19, IF(Q473,"&gt;=","&lt;=") &amp; T473)</f>
        <v>3</v>
      </c>
      <c r="W473">
        <f>COUNTA([11]XINGS!$A$2:$A$13)-V473</f>
        <v>9</v>
      </c>
      <c r="X473">
        <f t="shared" si="88"/>
        <v>0.25</v>
      </c>
    </row>
    <row r="474" spans="1:24" x14ac:dyDescent="0.25">
      <c r="A474" t="s">
        <v>175</v>
      </c>
      <c r="B474">
        <v>4023</v>
      </c>
      <c r="C474" t="s">
        <v>467</v>
      </c>
      <c r="D474" t="s">
        <v>1003</v>
      </c>
      <c r="E474">
        <v>42508.437384259261</v>
      </c>
      <c r="F474">
        <v>42508.438437500001</v>
      </c>
      <c r="G474">
        <v>1</v>
      </c>
      <c r="H474" t="s">
        <v>1266</v>
      </c>
      <c r="I474">
        <v>42508.464363425926</v>
      </c>
      <c r="K474" t="str">
        <f t="shared" si="89"/>
        <v>4023/4024</v>
      </c>
      <c r="L474">
        <f t="shared" si="90"/>
        <v>2.5925925925548654E-2</v>
      </c>
      <c r="N474">
        <f t="shared" si="91"/>
        <v>37.333333332790062</v>
      </c>
      <c r="P474" t="s">
        <v>769</v>
      </c>
      <c r="Q474" t="b">
        <f t="shared" si="92"/>
        <v>1</v>
      </c>
      <c r="R474" t="s">
        <v>809</v>
      </c>
      <c r="S474">
        <f t="shared" si="93"/>
        <v>23.299099999999999</v>
      </c>
      <c r="T474">
        <f t="shared" si="94"/>
        <v>6.4031000000000002</v>
      </c>
      <c r="U474">
        <f t="shared" si="95"/>
        <v>16.896000000000001</v>
      </c>
      <c r="V474">
        <f>COUNTIFS(xings_lookup!$D$2:$D$19, IF(Q474, "&lt;=","&gt;=") &amp; S474, xings_lookup!$D$2:$D$19, IF(Q474,"&gt;=","&lt;=") &amp; T474)</f>
        <v>3</v>
      </c>
      <c r="W474">
        <f>COUNTA([11]XINGS!$A$2:$A$13)-V474</f>
        <v>9</v>
      </c>
      <c r="X474">
        <f t="shared" si="88"/>
        <v>0.25</v>
      </c>
    </row>
    <row r="475" spans="1:24" x14ac:dyDescent="0.25">
      <c r="A475" t="s">
        <v>177</v>
      </c>
      <c r="B475">
        <v>4026</v>
      </c>
      <c r="C475" t="s">
        <v>467</v>
      </c>
      <c r="D475" t="s">
        <v>1267</v>
      </c>
      <c r="E475">
        <v>42508.480393518519</v>
      </c>
      <c r="F475">
        <v>42508.482071759259</v>
      </c>
      <c r="G475">
        <v>2</v>
      </c>
      <c r="H475" t="s">
        <v>1163</v>
      </c>
      <c r="I475">
        <v>42508.486967592595</v>
      </c>
      <c r="K475" t="str">
        <f t="shared" si="89"/>
        <v>4025/4026</v>
      </c>
      <c r="L475">
        <f t="shared" si="90"/>
        <v>4.8958333354676142E-3</v>
      </c>
      <c r="N475">
        <f t="shared" si="91"/>
        <v>7.0500000030733645</v>
      </c>
      <c r="P475" t="s">
        <v>769</v>
      </c>
      <c r="Q475" t="b">
        <f t="shared" si="92"/>
        <v>1</v>
      </c>
      <c r="R475" t="s">
        <v>809</v>
      </c>
      <c r="S475">
        <f t="shared" si="93"/>
        <v>1.8935999999999999</v>
      </c>
      <c r="T475">
        <f t="shared" si="94"/>
        <v>1.4500000000000001E-2</v>
      </c>
      <c r="U475">
        <f t="shared" si="95"/>
        <v>1.8791</v>
      </c>
      <c r="V475">
        <f>COUNTIFS(xings_lookup!$D$2:$D$19, IF(Q475, "&lt;=","&gt;=") &amp; S475, xings_lookup!$D$2:$D$19, IF(Q475,"&gt;=","&lt;=") &amp; T475)</f>
        <v>0</v>
      </c>
      <c r="W475">
        <f>COUNTA([11]XINGS!$A$2:$A$13)-V475</f>
        <v>12</v>
      </c>
      <c r="X475">
        <f t="shared" si="88"/>
        <v>0</v>
      </c>
    </row>
    <row r="476" spans="1:24" x14ac:dyDescent="0.25">
      <c r="A476" t="s">
        <v>179</v>
      </c>
      <c r="B476">
        <v>4042</v>
      </c>
      <c r="C476" t="s">
        <v>467</v>
      </c>
      <c r="D476" t="s">
        <v>554</v>
      </c>
      <c r="E476">
        <v>42508.429166666669</v>
      </c>
      <c r="F476">
        <v>42508.430092592593</v>
      </c>
      <c r="G476">
        <v>1</v>
      </c>
      <c r="H476" t="s">
        <v>1268</v>
      </c>
      <c r="I476">
        <v>42508.437395833331</v>
      </c>
      <c r="K476" t="str">
        <f t="shared" si="89"/>
        <v>4041/4042</v>
      </c>
      <c r="L476">
        <f t="shared" si="90"/>
        <v>7.3032407381106168E-3</v>
      </c>
      <c r="N476">
        <f t="shared" si="91"/>
        <v>10.516666662879288</v>
      </c>
      <c r="P476" t="s">
        <v>769</v>
      </c>
      <c r="Q476" t="b">
        <f t="shared" si="92"/>
        <v>0</v>
      </c>
      <c r="R476" t="s">
        <v>809</v>
      </c>
      <c r="S476">
        <f t="shared" si="93"/>
        <v>4.6699999999999998E-2</v>
      </c>
      <c r="T476">
        <f t="shared" si="94"/>
        <v>0.58930000000000005</v>
      </c>
      <c r="U476">
        <f t="shared" si="95"/>
        <v>0.54260000000000008</v>
      </c>
      <c r="V476">
        <f>COUNTIFS(xings_lookup!$D$2:$D$19, IF(Q476, "&lt;=","&gt;=") &amp; S476, xings_lookup!$D$2:$D$19, IF(Q476,"&gt;=","&lt;=") &amp; T476)</f>
        <v>0</v>
      </c>
      <c r="W476">
        <f>COUNTA([11]XINGS!$A$2:$A$13)-V476</f>
        <v>12</v>
      </c>
      <c r="X476">
        <f t="shared" si="88"/>
        <v>0</v>
      </c>
    </row>
    <row r="477" spans="1:24" x14ac:dyDescent="0.25">
      <c r="A477" t="s">
        <v>181</v>
      </c>
      <c r="B477">
        <v>4043</v>
      </c>
      <c r="C477" t="s">
        <v>467</v>
      </c>
      <c r="D477" t="s">
        <v>961</v>
      </c>
      <c r="E477">
        <v>42508.495081018518</v>
      </c>
      <c r="F477">
        <v>42508.496354166666</v>
      </c>
      <c r="G477">
        <v>1</v>
      </c>
      <c r="H477" t="s">
        <v>1269</v>
      </c>
      <c r="I477">
        <v>42508.520277777781</v>
      </c>
      <c r="K477" t="str">
        <f t="shared" si="89"/>
        <v>4043/4044</v>
      </c>
      <c r="L477">
        <f t="shared" si="90"/>
        <v>2.3923611115606036E-2</v>
      </c>
      <c r="N477">
        <f t="shared" si="91"/>
        <v>34.450000006472692</v>
      </c>
      <c r="P477" t="s">
        <v>769</v>
      </c>
      <c r="Q477" t="b">
        <f t="shared" si="92"/>
        <v>1</v>
      </c>
      <c r="R477" t="s">
        <v>809</v>
      </c>
      <c r="S477">
        <f t="shared" si="93"/>
        <v>23.298999999999999</v>
      </c>
      <c r="T477">
        <f t="shared" si="94"/>
        <v>6.4154999999999998</v>
      </c>
      <c r="U477">
        <f t="shared" si="95"/>
        <v>16.883499999999998</v>
      </c>
      <c r="V477">
        <f>COUNTIFS(xings_lookup!$D$2:$D$19, IF(Q477, "&lt;=","&gt;=") &amp; S477, xings_lookup!$D$2:$D$19, IF(Q477,"&gt;=","&lt;=") &amp; T477)</f>
        <v>3</v>
      </c>
      <c r="W477">
        <f>COUNTA([11]XINGS!$A$2:$A$13)-V477</f>
        <v>9</v>
      </c>
      <c r="X477">
        <f t="shared" si="88"/>
        <v>0.25</v>
      </c>
    </row>
    <row r="478" spans="1:24" x14ac:dyDescent="0.25">
      <c r="A478" t="s">
        <v>182</v>
      </c>
      <c r="B478">
        <v>4010</v>
      </c>
      <c r="C478" t="s">
        <v>467</v>
      </c>
      <c r="D478" t="s">
        <v>1270</v>
      </c>
      <c r="E478">
        <v>42507.194652777776</v>
      </c>
      <c r="F478">
        <v>42507.195775462962</v>
      </c>
      <c r="G478">
        <v>1</v>
      </c>
      <c r="H478" t="s">
        <v>1271</v>
      </c>
      <c r="I478">
        <v>42507.208715277775</v>
      </c>
      <c r="K478" t="str">
        <f t="shared" si="89"/>
        <v>4009/4010</v>
      </c>
      <c r="L478">
        <f t="shared" si="90"/>
        <v>1.2939814812853001E-2</v>
      </c>
      <c r="N478">
        <f t="shared" si="91"/>
        <v>18.633333330508322</v>
      </c>
      <c r="P478" t="s">
        <v>769</v>
      </c>
      <c r="Q478" t="b">
        <f t="shared" si="92"/>
        <v>1</v>
      </c>
      <c r="R478" t="s">
        <v>809</v>
      </c>
      <c r="S478">
        <f t="shared" si="93"/>
        <v>23.270399999999999</v>
      </c>
      <c r="T478">
        <f t="shared" si="94"/>
        <v>12.778499999999999</v>
      </c>
      <c r="U478">
        <f t="shared" si="95"/>
        <v>10.491899999999999</v>
      </c>
      <c r="V478">
        <f>COUNTIFS(xings_lookup!$D$2:$D$19, IF(Q478, "&lt;=","&gt;=") &amp; S478, xings_lookup!$D$2:$D$19, IF(Q478,"&gt;=","&lt;=") &amp; T478)</f>
        <v>0</v>
      </c>
      <c r="W478">
        <f>COUNTA([11]XINGS!$A$2:$A$13)-V478</f>
        <v>12</v>
      </c>
      <c r="X478">
        <f t="shared" si="88"/>
        <v>0</v>
      </c>
    </row>
    <row r="479" spans="1:24" x14ac:dyDescent="0.25">
      <c r="A479" t="s">
        <v>184</v>
      </c>
      <c r="B479">
        <v>4026</v>
      </c>
      <c r="C479" t="s">
        <v>467</v>
      </c>
      <c r="D479" t="s">
        <v>1272</v>
      </c>
      <c r="E479">
        <v>42507.213287037041</v>
      </c>
      <c r="F479">
        <v>42507.214143518519</v>
      </c>
      <c r="G479">
        <v>1</v>
      </c>
      <c r="H479" t="s">
        <v>1273</v>
      </c>
      <c r="I479">
        <v>42507.220416666663</v>
      </c>
      <c r="K479" t="str">
        <f t="shared" si="89"/>
        <v>4025/4026</v>
      </c>
      <c r="L479">
        <f t="shared" si="90"/>
        <v>6.2731481448281556E-3</v>
      </c>
      <c r="N479">
        <f t="shared" si="91"/>
        <v>9.0333333285525441</v>
      </c>
      <c r="P479" t="s">
        <v>769</v>
      </c>
      <c r="Q479" t="b">
        <f t="shared" si="92"/>
        <v>1</v>
      </c>
      <c r="R479" t="s">
        <v>809</v>
      </c>
      <c r="S479">
        <f t="shared" si="93"/>
        <v>23.2698</v>
      </c>
      <c r="T479">
        <f t="shared" si="94"/>
        <v>23.0975</v>
      </c>
      <c r="U479">
        <f t="shared" si="95"/>
        <v>0.1722999999999999</v>
      </c>
      <c r="V479">
        <f>COUNTIFS(xings_lookup!$D$2:$D$19, IF(Q479, "&lt;=","&gt;=") &amp; S479, xings_lookup!$D$2:$D$19, IF(Q479,"&gt;=","&lt;=") &amp; T479)</f>
        <v>0</v>
      </c>
      <c r="W479">
        <f>COUNTA([11]XINGS!$A$2:$A$13)-V479</f>
        <v>12</v>
      </c>
      <c r="X479">
        <f t="shared" si="88"/>
        <v>0</v>
      </c>
    </row>
    <row r="480" spans="1:24" x14ac:dyDescent="0.25">
      <c r="A480" t="s">
        <v>186</v>
      </c>
      <c r="B480">
        <v>4024</v>
      </c>
      <c r="C480" t="s">
        <v>467</v>
      </c>
      <c r="D480" t="s">
        <v>849</v>
      </c>
      <c r="E480">
        <v>42507.320300925923</v>
      </c>
      <c r="F480">
        <v>42507.321701388886</v>
      </c>
      <c r="G480">
        <v>2</v>
      </c>
      <c r="H480" t="s">
        <v>731</v>
      </c>
      <c r="I480">
        <v>42507.327534722222</v>
      </c>
      <c r="K480" t="str">
        <f t="shared" si="89"/>
        <v>4023/4024</v>
      </c>
      <c r="L480">
        <f t="shared" si="90"/>
        <v>5.8333333363407291E-3</v>
      </c>
      <c r="N480">
        <f t="shared" si="91"/>
        <v>8.40000000433065</v>
      </c>
      <c r="P480" t="s">
        <v>769</v>
      </c>
      <c r="Q480" t="b">
        <f t="shared" si="92"/>
        <v>0</v>
      </c>
      <c r="R480" t="s">
        <v>809</v>
      </c>
      <c r="S480">
        <f t="shared" si="93"/>
        <v>4.7300000000000002E-2</v>
      </c>
      <c r="T480">
        <f t="shared" si="94"/>
        <v>6.6600000000000006E-2</v>
      </c>
      <c r="U480">
        <f t="shared" si="95"/>
        <v>1.9300000000000005E-2</v>
      </c>
      <c r="V480">
        <f>COUNTIFS(xings_lookup!$D$2:$D$19, IF(Q480, "&lt;=","&gt;=") &amp; S480, xings_lookup!$D$2:$D$19, IF(Q480,"&gt;=","&lt;=") &amp; T480)</f>
        <v>0</v>
      </c>
      <c r="W480">
        <f>COUNTA([11]XINGS!$A$2:$A$13)-V480</f>
        <v>12</v>
      </c>
      <c r="X480">
        <f t="shared" si="88"/>
        <v>0</v>
      </c>
    </row>
    <row r="481" spans="1:24" x14ac:dyDescent="0.25">
      <c r="A481" t="s">
        <v>187</v>
      </c>
      <c r="B481">
        <v>4009</v>
      </c>
      <c r="C481" t="s">
        <v>467</v>
      </c>
      <c r="D481" t="s">
        <v>724</v>
      </c>
      <c r="E481">
        <v>42507.38958333333</v>
      </c>
      <c r="F481">
        <v>42507.390405092592</v>
      </c>
      <c r="G481">
        <v>1</v>
      </c>
      <c r="H481" t="s">
        <v>483</v>
      </c>
      <c r="I481">
        <v>42507.411238425928</v>
      </c>
      <c r="K481" t="str">
        <f t="shared" si="89"/>
        <v>4009/4010</v>
      </c>
      <c r="L481">
        <f t="shared" si="90"/>
        <v>2.0833333335758653E-2</v>
      </c>
      <c r="N481">
        <f t="shared" si="91"/>
        <v>30.00000000349246</v>
      </c>
      <c r="P481" t="s">
        <v>769</v>
      </c>
      <c r="Q481" t="b">
        <f t="shared" si="92"/>
        <v>0</v>
      </c>
      <c r="R481" t="s">
        <v>809</v>
      </c>
      <c r="S481">
        <f t="shared" si="93"/>
        <v>1.9121999999999999</v>
      </c>
      <c r="T481">
        <f t="shared" si="94"/>
        <v>23.334900000000001</v>
      </c>
      <c r="U481">
        <f t="shared" si="95"/>
        <v>21.422700000000003</v>
      </c>
      <c r="V481">
        <f>COUNTIFS(xings_lookup!$D$2:$D$19, IF(Q481, "&lt;=","&gt;=") &amp; S481, xings_lookup!$D$2:$D$19, IF(Q481,"&gt;=","&lt;=") &amp; T481)</f>
        <v>12</v>
      </c>
      <c r="W481">
        <f>COUNTA([11]XINGS!$A$2:$A$13)-V481</f>
        <v>0</v>
      </c>
      <c r="X481">
        <f t="shared" si="88"/>
        <v>1</v>
      </c>
    </row>
    <row r="482" spans="1:24" x14ac:dyDescent="0.25">
      <c r="A482" t="s">
        <v>189</v>
      </c>
      <c r="B482">
        <v>4010</v>
      </c>
      <c r="C482" t="s">
        <v>467</v>
      </c>
      <c r="D482" t="s">
        <v>996</v>
      </c>
      <c r="E482">
        <v>42507.509155092594</v>
      </c>
      <c r="F482">
        <v>42507.510775462964</v>
      </c>
      <c r="G482">
        <v>2</v>
      </c>
      <c r="H482" t="s">
        <v>1274</v>
      </c>
      <c r="I482">
        <v>42507.538715277777</v>
      </c>
      <c r="K482" t="str">
        <f t="shared" si="89"/>
        <v>4009/4010</v>
      </c>
      <c r="L482">
        <f t="shared" si="90"/>
        <v>2.7939814812270924E-2</v>
      </c>
      <c r="N482">
        <f t="shared" si="91"/>
        <v>40.233333329670131</v>
      </c>
      <c r="P482" t="s">
        <v>769</v>
      </c>
      <c r="Q482" t="b">
        <f t="shared" si="92"/>
        <v>1</v>
      </c>
      <c r="R482" t="s">
        <v>809</v>
      </c>
      <c r="S482">
        <f t="shared" si="93"/>
        <v>15.3996</v>
      </c>
      <c r="T482">
        <f t="shared" si="94"/>
        <v>1.32E-2</v>
      </c>
      <c r="U482">
        <f t="shared" si="95"/>
        <v>15.3864</v>
      </c>
      <c r="V482">
        <f>COUNTIFS(xings_lookup!$D$2:$D$19, IF(Q482, "&lt;=","&gt;=") &amp; S482, xings_lookup!$D$2:$D$19, IF(Q482,"&gt;=","&lt;=") &amp; T482)</f>
        <v>12</v>
      </c>
      <c r="W482">
        <f>COUNTA([11]XINGS!$A$2:$A$13)-V482</f>
        <v>0</v>
      </c>
      <c r="X482">
        <f t="shared" si="88"/>
        <v>1</v>
      </c>
    </row>
    <row r="483" spans="1:24" x14ac:dyDescent="0.25">
      <c r="A483" t="s">
        <v>190</v>
      </c>
      <c r="B483">
        <v>4011</v>
      </c>
      <c r="C483" t="s">
        <v>467</v>
      </c>
      <c r="D483" t="s">
        <v>758</v>
      </c>
      <c r="E483">
        <v>42507.474722222221</v>
      </c>
      <c r="F483">
        <v>42507.475972222222</v>
      </c>
      <c r="G483">
        <v>1</v>
      </c>
      <c r="H483" t="s">
        <v>1275</v>
      </c>
      <c r="I483">
        <v>42507.489803240744</v>
      </c>
      <c r="K483" t="str">
        <f t="shared" si="89"/>
        <v>4011/4012</v>
      </c>
      <c r="L483">
        <f t="shared" si="90"/>
        <v>1.3831018521159422E-2</v>
      </c>
      <c r="N483">
        <f t="shared" si="91"/>
        <v>19.916666670469567</v>
      </c>
      <c r="P483" t="s">
        <v>769</v>
      </c>
      <c r="Q483" t="b">
        <f t="shared" si="92"/>
        <v>0</v>
      </c>
      <c r="R483" t="s">
        <v>809</v>
      </c>
      <c r="S483">
        <f t="shared" si="93"/>
        <v>4.3499999999999997E-2</v>
      </c>
      <c r="T483">
        <f t="shared" si="94"/>
        <v>5.9340999999999999</v>
      </c>
      <c r="U483">
        <f t="shared" si="95"/>
        <v>5.8906000000000001</v>
      </c>
      <c r="V483">
        <f>COUNTIFS(xings_lookup!$D$2:$D$19, IF(Q483, "&lt;=","&gt;=") &amp; S483, xings_lookup!$D$2:$D$19, IF(Q483,"&gt;=","&lt;=") &amp; T483)</f>
        <v>8</v>
      </c>
      <c r="W483">
        <f>COUNTA([11]XINGS!$A$2:$A$13)-V483</f>
        <v>4</v>
      </c>
      <c r="X483">
        <f t="shared" si="88"/>
        <v>0.66666666666666663</v>
      </c>
    </row>
    <row r="484" spans="1:24" x14ac:dyDescent="0.25">
      <c r="A484" t="s">
        <v>192</v>
      </c>
      <c r="B484">
        <v>4024</v>
      </c>
      <c r="C484" t="s">
        <v>467</v>
      </c>
      <c r="D484" t="s">
        <v>562</v>
      </c>
      <c r="E484">
        <v>42507.695069444446</v>
      </c>
      <c r="F484">
        <v>42507.696145833332</v>
      </c>
      <c r="G484">
        <v>1</v>
      </c>
      <c r="H484" t="s">
        <v>1276</v>
      </c>
      <c r="I484">
        <v>42507.720509259256</v>
      </c>
      <c r="K484" t="str">
        <f t="shared" si="89"/>
        <v>4023/4024</v>
      </c>
      <c r="L484">
        <f t="shared" si="90"/>
        <v>2.4363425924093463E-2</v>
      </c>
      <c r="N484">
        <f t="shared" si="91"/>
        <v>35.083333330694586</v>
      </c>
      <c r="P484" t="s">
        <v>769</v>
      </c>
      <c r="Q484" t="b">
        <f t="shared" si="92"/>
        <v>0</v>
      </c>
      <c r="R484" t="s">
        <v>809</v>
      </c>
      <c r="S484">
        <f t="shared" si="93"/>
        <v>1.9133</v>
      </c>
      <c r="T484">
        <f t="shared" si="94"/>
        <v>23.328800000000001</v>
      </c>
      <c r="U484">
        <f t="shared" si="95"/>
        <v>21.415500000000002</v>
      </c>
      <c r="V484">
        <f>COUNTIFS(xings_lookup!$D$2:$D$19, IF(Q484, "&lt;=","&gt;=") &amp; S484, xings_lookup!$D$2:$D$19, IF(Q484,"&gt;=","&lt;=") &amp; T484)</f>
        <v>12</v>
      </c>
      <c r="W484">
        <f>COUNTA([11]XINGS!$A$2:$A$13)-V484</f>
        <v>0</v>
      </c>
      <c r="X484">
        <f t="shared" si="88"/>
        <v>1</v>
      </c>
    </row>
    <row r="485" spans="1:24" x14ac:dyDescent="0.25">
      <c r="A485" t="s">
        <v>194</v>
      </c>
      <c r="B485">
        <v>4012</v>
      </c>
      <c r="C485" t="s">
        <v>467</v>
      </c>
      <c r="D485" t="s">
        <v>1003</v>
      </c>
      <c r="E485">
        <v>42508.054340277777</v>
      </c>
      <c r="F485">
        <v>42508.055243055554</v>
      </c>
      <c r="G485">
        <v>1</v>
      </c>
      <c r="H485" t="s">
        <v>1277</v>
      </c>
      <c r="I485">
        <v>42508.086655092593</v>
      </c>
      <c r="K485" t="str">
        <f t="shared" si="89"/>
        <v>4011/4012</v>
      </c>
      <c r="L485">
        <f t="shared" si="90"/>
        <v>3.1412037038535345E-2</v>
      </c>
      <c r="N485">
        <f t="shared" si="91"/>
        <v>45.233333335490897</v>
      </c>
      <c r="P485" t="s">
        <v>769</v>
      </c>
      <c r="Q485" t="b">
        <f t="shared" si="92"/>
        <v>1</v>
      </c>
      <c r="R485" t="s">
        <v>809</v>
      </c>
      <c r="S485">
        <f t="shared" si="93"/>
        <v>23.299099999999999</v>
      </c>
      <c r="T485">
        <f t="shared" si="94"/>
        <v>0.30380000000000001</v>
      </c>
      <c r="U485">
        <f t="shared" si="95"/>
        <v>22.9953</v>
      </c>
      <c r="V485">
        <f>COUNTIFS(xings_lookup!$D$2:$D$19, IF(Q485, "&lt;=","&gt;=") &amp; S485, xings_lookup!$D$2:$D$19, IF(Q485,"&gt;=","&lt;=") &amp; T485)</f>
        <v>12</v>
      </c>
      <c r="W485">
        <f>COUNTA([11]XINGS!$A$2:$A$13)-V485</f>
        <v>0</v>
      </c>
      <c r="X485">
        <f t="shared" si="88"/>
        <v>1</v>
      </c>
    </row>
    <row r="486" spans="1:24" x14ac:dyDescent="0.25">
      <c r="A486" t="s">
        <v>196</v>
      </c>
      <c r="B486">
        <v>4012</v>
      </c>
      <c r="C486" t="s">
        <v>467</v>
      </c>
      <c r="D486" t="s">
        <v>1278</v>
      </c>
      <c r="E486">
        <v>42506.843032407407</v>
      </c>
      <c r="F486">
        <v>42506.843784722223</v>
      </c>
      <c r="G486">
        <v>1</v>
      </c>
      <c r="H486" t="s">
        <v>1279</v>
      </c>
      <c r="I486">
        <v>42506.861504629633</v>
      </c>
      <c r="K486" t="str">
        <f t="shared" si="89"/>
        <v>4011/4012</v>
      </c>
      <c r="L486">
        <f t="shared" si="90"/>
        <v>1.7719907409627922E-2</v>
      </c>
      <c r="N486">
        <f t="shared" si="91"/>
        <v>25.516666669864208</v>
      </c>
      <c r="P486" t="s">
        <v>769</v>
      </c>
      <c r="Q486" t="b">
        <f t="shared" si="92"/>
        <v>1</v>
      </c>
      <c r="R486" t="s">
        <v>809</v>
      </c>
      <c r="S486">
        <f t="shared" si="93"/>
        <v>12.786899999999999</v>
      </c>
      <c r="T486">
        <f t="shared" si="94"/>
        <v>1.2999999999999999E-2</v>
      </c>
      <c r="U486">
        <f t="shared" si="95"/>
        <v>12.773899999999999</v>
      </c>
      <c r="V486">
        <f>COUNTIFS(xings_lookup!$D$2:$D$19, IF(Q486, "&lt;=","&gt;=") &amp; S486, xings_lookup!$D$2:$D$19, IF(Q486,"&gt;=","&lt;=") &amp; T486)</f>
        <v>12</v>
      </c>
      <c r="W486">
        <f>COUNTA([11]XINGS!$A$2:$A$13)-V486</f>
        <v>0</v>
      </c>
      <c r="X486">
        <f t="shared" si="88"/>
        <v>1</v>
      </c>
    </row>
    <row r="487" spans="1:24" x14ac:dyDescent="0.25">
      <c r="A487" t="s">
        <v>197</v>
      </c>
      <c r="B487">
        <v>4030</v>
      </c>
      <c r="C487" t="s">
        <v>467</v>
      </c>
      <c r="D487" t="s">
        <v>970</v>
      </c>
      <c r="E487">
        <v>42506.852372685185</v>
      </c>
      <c r="F487">
        <v>42506.853263888886</v>
      </c>
      <c r="G487">
        <v>1</v>
      </c>
      <c r="H487" t="s">
        <v>1280</v>
      </c>
      <c r="I487">
        <v>42506.887986111113</v>
      </c>
      <c r="K487" t="str">
        <f t="shared" si="89"/>
        <v>4029/4030</v>
      </c>
      <c r="L487">
        <f t="shared" si="90"/>
        <v>3.4722222226264421E-2</v>
      </c>
      <c r="N487">
        <f t="shared" si="91"/>
        <v>50.000000005820766</v>
      </c>
      <c r="P487" t="s">
        <v>769</v>
      </c>
      <c r="Q487" t="b">
        <f t="shared" si="92"/>
        <v>1</v>
      </c>
      <c r="R487" t="s">
        <v>809</v>
      </c>
      <c r="S487">
        <f t="shared" si="93"/>
        <v>23.299600000000002</v>
      </c>
      <c r="T487">
        <f t="shared" si="94"/>
        <v>5.6471</v>
      </c>
      <c r="U487">
        <f t="shared" si="95"/>
        <v>17.652500000000003</v>
      </c>
      <c r="V487">
        <f>COUNTIFS(xings_lookup!$D$2:$D$19, IF(Q487, "&lt;=","&gt;=") &amp; S487, xings_lookup!$D$2:$D$19, IF(Q487,"&gt;=","&lt;=") &amp; T487)</f>
        <v>6</v>
      </c>
      <c r="W487">
        <f>COUNTA([11]XINGS!$A$2:$A$13)-V487</f>
        <v>6</v>
      </c>
      <c r="X487">
        <f t="shared" si="88"/>
        <v>0.5</v>
      </c>
    </row>
    <row r="488" spans="1:24" x14ac:dyDescent="0.25">
      <c r="A488" t="s">
        <v>198</v>
      </c>
      <c r="B488">
        <v>4023</v>
      </c>
      <c r="C488" t="s">
        <v>467</v>
      </c>
      <c r="D488" t="s">
        <v>1019</v>
      </c>
      <c r="E488">
        <v>42506.888518518521</v>
      </c>
      <c r="F488">
        <v>42506.893368055556</v>
      </c>
      <c r="G488">
        <v>1</v>
      </c>
      <c r="H488" t="s">
        <v>1281</v>
      </c>
      <c r="I488">
        <v>42506.951365740744</v>
      </c>
      <c r="K488" t="str">
        <f t="shared" si="89"/>
        <v>4023/4024</v>
      </c>
      <c r="L488">
        <f t="shared" si="90"/>
        <v>5.7997685187729076E-2</v>
      </c>
      <c r="N488">
        <f t="shared" si="91"/>
        <v>83.516666670329869</v>
      </c>
      <c r="P488" t="s">
        <v>769</v>
      </c>
      <c r="Q488" t="b">
        <f t="shared" si="92"/>
        <v>1</v>
      </c>
      <c r="R488" t="s">
        <v>809</v>
      </c>
      <c r="S488">
        <f t="shared" si="93"/>
        <v>23.297499999999999</v>
      </c>
      <c r="T488">
        <f t="shared" si="94"/>
        <v>1.8754999999999999</v>
      </c>
      <c r="U488">
        <f t="shared" si="95"/>
        <v>21.422000000000001</v>
      </c>
      <c r="V488">
        <f>COUNTIFS(xings_lookup!$D$2:$D$19, IF(Q488, "&lt;=","&gt;=") &amp; S488, xings_lookup!$D$2:$D$19, IF(Q488,"&gt;=","&lt;=") &amp; T488)</f>
        <v>12</v>
      </c>
      <c r="W488">
        <f>COUNTA([11]XINGS!$A$2:$A$13)-V488</f>
        <v>0</v>
      </c>
      <c r="X488">
        <f t="shared" si="88"/>
        <v>1</v>
      </c>
    </row>
    <row r="489" spans="1:24" x14ac:dyDescent="0.25">
      <c r="A489" t="s">
        <v>200</v>
      </c>
      <c r="B489">
        <v>4031</v>
      </c>
      <c r="C489" t="s">
        <v>467</v>
      </c>
      <c r="D489" t="s">
        <v>1282</v>
      </c>
      <c r="E489">
        <v>42506.90729166667</v>
      </c>
      <c r="F489">
        <v>42506.911226851851</v>
      </c>
      <c r="G489">
        <v>5</v>
      </c>
      <c r="H489" t="s">
        <v>1283</v>
      </c>
      <c r="I489">
        <v>42506.962164351855</v>
      </c>
      <c r="K489" t="str">
        <f t="shared" si="89"/>
        <v>4031/4032</v>
      </c>
      <c r="L489">
        <f t="shared" si="90"/>
        <v>5.0937500003783498E-2</v>
      </c>
      <c r="N489">
        <f t="shared" si="91"/>
        <v>73.350000005448237</v>
      </c>
      <c r="P489" t="s">
        <v>769</v>
      </c>
      <c r="Q489" t="b">
        <f t="shared" si="92"/>
        <v>0</v>
      </c>
      <c r="R489" t="s">
        <v>809</v>
      </c>
      <c r="S489">
        <f t="shared" si="93"/>
        <v>0.1182</v>
      </c>
      <c r="T489">
        <f t="shared" si="94"/>
        <v>0.1371</v>
      </c>
      <c r="U489">
        <f t="shared" si="95"/>
        <v>1.89E-2</v>
      </c>
      <c r="V489">
        <f>COUNTIFS(xings_lookup!$D$2:$D$19, IF(Q489, "&lt;=","&gt;=") &amp; S489, xings_lookup!$D$2:$D$19, IF(Q489,"&gt;=","&lt;=") &amp; T489)</f>
        <v>0</v>
      </c>
      <c r="W489">
        <f>COUNTA([11]XINGS!$A$2:$A$13)-V489</f>
        <v>12</v>
      </c>
      <c r="X489">
        <f t="shared" si="88"/>
        <v>0</v>
      </c>
    </row>
    <row r="490" spans="1:24" x14ac:dyDescent="0.25">
      <c r="A490" t="s">
        <v>202</v>
      </c>
      <c r="B490">
        <v>4044</v>
      </c>
      <c r="C490" t="s">
        <v>467</v>
      </c>
      <c r="D490" t="s">
        <v>1284</v>
      </c>
      <c r="E490">
        <v>42506.96125</v>
      </c>
      <c r="F490">
        <v>42506.962384259263</v>
      </c>
      <c r="G490">
        <v>1</v>
      </c>
      <c r="H490" t="s">
        <v>716</v>
      </c>
      <c r="I490">
        <v>42506.999583333331</v>
      </c>
      <c r="K490" t="str">
        <f t="shared" si="89"/>
        <v>4043/4044</v>
      </c>
      <c r="L490">
        <f t="shared" si="90"/>
        <v>3.7199074067757465E-2</v>
      </c>
      <c r="N490">
        <f t="shared" si="91"/>
        <v>53.56666665757075</v>
      </c>
      <c r="P490" t="s">
        <v>769</v>
      </c>
      <c r="Q490" t="b">
        <f t="shared" si="92"/>
        <v>0</v>
      </c>
      <c r="R490" t="s">
        <v>809</v>
      </c>
      <c r="S490">
        <f t="shared" si="93"/>
        <v>0.15790000000000001</v>
      </c>
      <c r="T490">
        <f t="shared" si="94"/>
        <v>23.327000000000002</v>
      </c>
      <c r="U490">
        <f t="shared" si="95"/>
        <v>23.1691</v>
      </c>
      <c r="V490">
        <f>COUNTIFS(xings_lookup!$D$2:$D$19, IF(Q490, "&lt;=","&gt;=") &amp; S490, xings_lookup!$D$2:$D$19, IF(Q490,"&gt;=","&lt;=") &amp; T490)</f>
        <v>12</v>
      </c>
      <c r="W490">
        <f>COUNTA([11]XINGS!$A$2:$A$13)-V490</f>
        <v>0</v>
      </c>
      <c r="X490">
        <f t="shared" si="88"/>
        <v>1</v>
      </c>
    </row>
    <row r="491" spans="1:24" x14ac:dyDescent="0.25">
      <c r="A491" t="s">
        <v>204</v>
      </c>
      <c r="B491">
        <v>4024</v>
      </c>
      <c r="C491" t="s">
        <v>467</v>
      </c>
      <c r="D491" t="s">
        <v>1285</v>
      </c>
      <c r="E491">
        <v>42506.959583333337</v>
      </c>
      <c r="F491">
        <v>42506.960497685184</v>
      </c>
      <c r="G491">
        <v>1</v>
      </c>
      <c r="H491" t="s">
        <v>683</v>
      </c>
      <c r="I491">
        <v>42506.985520833332</v>
      </c>
      <c r="K491" t="str">
        <f t="shared" si="89"/>
        <v>4023/4024</v>
      </c>
      <c r="L491">
        <f t="shared" si="90"/>
        <v>2.5023148147738539E-2</v>
      </c>
      <c r="N491">
        <f t="shared" si="91"/>
        <v>36.033333332743496</v>
      </c>
      <c r="P491" t="s">
        <v>769</v>
      </c>
      <c r="Q491" t="b">
        <f t="shared" si="92"/>
        <v>0</v>
      </c>
      <c r="R491" t="s">
        <v>809</v>
      </c>
      <c r="S491">
        <f t="shared" si="93"/>
        <v>1.036</v>
      </c>
      <c r="T491">
        <f t="shared" si="94"/>
        <v>23.331900000000001</v>
      </c>
      <c r="U491">
        <f t="shared" si="95"/>
        <v>22.2959</v>
      </c>
      <c r="V491">
        <f>COUNTIFS(xings_lookup!$D$2:$D$19, IF(Q491, "&lt;=","&gt;=") &amp; S491, xings_lookup!$D$2:$D$19, IF(Q491,"&gt;=","&lt;=") &amp; T491)</f>
        <v>12</v>
      </c>
      <c r="W491">
        <f>COUNTA([11]XINGS!$A$2:$A$13)-V491</f>
        <v>0</v>
      </c>
      <c r="X491">
        <f t="shared" si="88"/>
        <v>1</v>
      </c>
    </row>
    <row r="492" spans="1:24" x14ac:dyDescent="0.25">
      <c r="A492" t="s">
        <v>206</v>
      </c>
      <c r="B492">
        <v>4017</v>
      </c>
      <c r="C492" t="s">
        <v>467</v>
      </c>
      <c r="D492" t="s">
        <v>1286</v>
      </c>
      <c r="E492">
        <v>42505.192430555559</v>
      </c>
      <c r="F492">
        <v>42505.193749999999</v>
      </c>
      <c r="G492">
        <v>1</v>
      </c>
      <c r="H492" t="s">
        <v>1287</v>
      </c>
      <c r="I492">
        <v>42505.215312499997</v>
      </c>
      <c r="K492" t="str">
        <f t="shared" si="89"/>
        <v>4017/4018</v>
      </c>
      <c r="L492">
        <f t="shared" si="90"/>
        <v>2.156249999825377E-2</v>
      </c>
      <c r="N492">
        <f t="shared" si="91"/>
        <v>31.049999997485429</v>
      </c>
      <c r="P492" t="s">
        <v>769</v>
      </c>
      <c r="Q492" t="b">
        <f t="shared" si="92"/>
        <v>1</v>
      </c>
      <c r="R492" t="s">
        <v>809</v>
      </c>
      <c r="S492">
        <f t="shared" si="93"/>
        <v>23.2666</v>
      </c>
      <c r="T492">
        <f t="shared" si="94"/>
        <v>10.617800000000001</v>
      </c>
      <c r="U492">
        <f t="shared" si="95"/>
        <v>12.6488</v>
      </c>
      <c r="V492">
        <f>COUNTIFS(xings_lookup!$D$2:$D$19, IF(Q492, "&lt;=","&gt;=") &amp; S492, xings_lookup!$D$2:$D$19, IF(Q492,"&gt;=","&lt;=") &amp; T492)</f>
        <v>1</v>
      </c>
      <c r="W492">
        <f>COUNTA([11]XINGS!$A$2:$A$13)-V492</f>
        <v>11</v>
      </c>
      <c r="X492">
        <f t="shared" si="88"/>
        <v>8.3333333333333329E-2</v>
      </c>
    </row>
    <row r="493" spans="1:24" x14ac:dyDescent="0.25">
      <c r="A493" t="s">
        <v>208</v>
      </c>
      <c r="B493">
        <v>4025</v>
      </c>
      <c r="C493" t="s">
        <v>467</v>
      </c>
      <c r="D493" t="s">
        <v>529</v>
      </c>
      <c r="E493">
        <v>42505.173715277779</v>
      </c>
      <c r="F493">
        <v>42505.17491898148</v>
      </c>
      <c r="G493">
        <v>1</v>
      </c>
      <c r="H493" t="s">
        <v>1288</v>
      </c>
      <c r="I493">
        <v>42505.198506944442</v>
      </c>
      <c r="K493" t="str">
        <f t="shared" si="89"/>
        <v>4025/4026</v>
      </c>
      <c r="L493">
        <f t="shared" si="90"/>
        <v>2.3587962961755693E-2</v>
      </c>
      <c r="N493">
        <f t="shared" si="91"/>
        <v>33.966666664928198</v>
      </c>
      <c r="P493" t="s">
        <v>769</v>
      </c>
      <c r="Q493" t="b">
        <f t="shared" si="92"/>
        <v>0</v>
      </c>
      <c r="R493" t="s">
        <v>809</v>
      </c>
      <c r="S493">
        <f t="shared" si="93"/>
        <v>7.4800000000000005E-2</v>
      </c>
      <c r="T493">
        <f t="shared" si="94"/>
        <v>18.479700000000001</v>
      </c>
      <c r="U493">
        <f t="shared" si="95"/>
        <v>18.404900000000001</v>
      </c>
      <c r="V493">
        <f>COUNTIFS(xings_lookup!$D$2:$D$19, IF(Q493, "&lt;=","&gt;=") &amp; S493, xings_lookup!$D$2:$D$19, IF(Q493,"&gt;=","&lt;=") &amp; T493)</f>
        <v>12</v>
      </c>
      <c r="W493">
        <f>COUNTA([11]XINGS!$A$2:$A$13)-V493</f>
        <v>0</v>
      </c>
      <c r="X493">
        <f t="shared" si="88"/>
        <v>1</v>
      </c>
    </row>
    <row r="494" spans="1:24" x14ac:dyDescent="0.25">
      <c r="A494" t="s">
        <v>210</v>
      </c>
      <c r="B494">
        <v>4030</v>
      </c>
      <c r="C494" t="s">
        <v>467</v>
      </c>
      <c r="D494" t="s">
        <v>989</v>
      </c>
      <c r="E494">
        <v>42505.285277777781</v>
      </c>
      <c r="F494">
        <v>42505.286319444444</v>
      </c>
      <c r="G494">
        <v>1</v>
      </c>
      <c r="H494" t="s">
        <v>1289</v>
      </c>
      <c r="I494">
        <v>42505.305439814816</v>
      </c>
      <c r="K494" t="str">
        <f t="shared" si="89"/>
        <v>4029/4030</v>
      </c>
      <c r="L494">
        <f t="shared" si="90"/>
        <v>1.9120370372547768E-2</v>
      </c>
      <c r="N494">
        <f t="shared" si="91"/>
        <v>27.533333336468786</v>
      </c>
      <c r="P494" t="s">
        <v>769</v>
      </c>
      <c r="Q494" t="b">
        <f t="shared" si="92"/>
        <v>1</v>
      </c>
      <c r="R494" t="s">
        <v>809</v>
      </c>
      <c r="S494">
        <f t="shared" si="93"/>
        <v>23.299399999999999</v>
      </c>
      <c r="T494">
        <f t="shared" si="94"/>
        <v>6.3811999999999998</v>
      </c>
      <c r="U494">
        <f t="shared" si="95"/>
        <v>16.918199999999999</v>
      </c>
      <c r="V494">
        <f>COUNTIFS(xings_lookup!$D$2:$D$19, IF(Q494, "&lt;=","&gt;=") &amp; S494, xings_lookup!$D$2:$D$19, IF(Q494,"&gt;=","&lt;=") &amp; T494)</f>
        <v>3</v>
      </c>
      <c r="W494">
        <f>COUNTA([11]XINGS!$A$2:$A$13)-V494</f>
        <v>9</v>
      </c>
      <c r="X494">
        <f t="shared" si="88"/>
        <v>0.25</v>
      </c>
    </row>
    <row r="495" spans="1:24" x14ac:dyDescent="0.25">
      <c r="A495" t="s">
        <v>211</v>
      </c>
      <c r="B495">
        <v>4039</v>
      </c>
      <c r="C495" t="s">
        <v>467</v>
      </c>
      <c r="D495" t="s">
        <v>1290</v>
      </c>
      <c r="E495">
        <v>42505.323182870372</v>
      </c>
      <c r="F495">
        <v>42505.323877314811</v>
      </c>
      <c r="G495">
        <v>0</v>
      </c>
      <c r="H495" t="s">
        <v>1027</v>
      </c>
      <c r="I495">
        <v>42505.340243055558</v>
      </c>
      <c r="K495" t="str">
        <f t="shared" si="89"/>
        <v>4039/4040</v>
      </c>
      <c r="L495">
        <f t="shared" si="90"/>
        <v>1.6365740746550728E-2</v>
      </c>
      <c r="N495">
        <f t="shared" si="91"/>
        <v>23.566666675033048</v>
      </c>
      <c r="P495" t="s">
        <v>769</v>
      </c>
      <c r="Q495" t="b">
        <f t="shared" si="92"/>
        <v>1</v>
      </c>
      <c r="R495" t="s">
        <v>809</v>
      </c>
      <c r="S495">
        <f t="shared" si="93"/>
        <v>12.7866</v>
      </c>
      <c r="T495">
        <f t="shared" si="94"/>
        <v>1.6500000000000001E-2</v>
      </c>
      <c r="U495">
        <f t="shared" si="95"/>
        <v>12.770099999999999</v>
      </c>
      <c r="V495">
        <f>COUNTIFS(xings_lookup!$D$2:$D$19, IF(Q495, "&lt;=","&gt;=") &amp; S495, xings_lookup!$D$2:$D$19, IF(Q495,"&gt;=","&lt;=") &amp; T495)</f>
        <v>12</v>
      </c>
      <c r="W495">
        <f>COUNTA([11]XINGS!$A$2:$A$13)-V495</f>
        <v>0</v>
      </c>
      <c r="X495">
        <f t="shared" si="88"/>
        <v>1</v>
      </c>
    </row>
    <row r="496" spans="1:24" x14ac:dyDescent="0.25">
      <c r="A496" t="s">
        <v>213</v>
      </c>
      <c r="B496">
        <v>4007</v>
      </c>
      <c r="C496" t="s">
        <v>467</v>
      </c>
      <c r="D496" t="s">
        <v>515</v>
      </c>
      <c r="E496">
        <v>42505.661574074074</v>
      </c>
      <c r="F496">
        <v>42505.662615740737</v>
      </c>
      <c r="G496">
        <v>1</v>
      </c>
      <c r="H496" t="s">
        <v>1291</v>
      </c>
      <c r="I496">
        <v>42505.667222222219</v>
      </c>
      <c r="K496" t="str">
        <f t="shared" si="89"/>
        <v>4007/4008</v>
      </c>
      <c r="L496">
        <f t="shared" si="90"/>
        <v>4.6064814814599231E-3</v>
      </c>
      <c r="N496">
        <f t="shared" si="91"/>
        <v>6.6333333333022892</v>
      </c>
      <c r="P496" t="s">
        <v>769</v>
      </c>
      <c r="Q496" t="b">
        <f t="shared" si="92"/>
        <v>0</v>
      </c>
      <c r="R496" t="s">
        <v>809</v>
      </c>
      <c r="S496">
        <f t="shared" si="93"/>
        <v>4.4900000000000002E-2</v>
      </c>
      <c r="T496">
        <f t="shared" si="94"/>
        <v>6.0199999999999997E-2</v>
      </c>
      <c r="U496">
        <f t="shared" si="95"/>
        <v>1.5299999999999994E-2</v>
      </c>
      <c r="V496">
        <f>COUNTIFS(xings_lookup!$D$2:$D$19, IF(Q496, "&lt;=","&gt;=") &amp; S496, xings_lookup!$D$2:$D$19, IF(Q496,"&gt;=","&lt;=") &amp; T496)</f>
        <v>0</v>
      </c>
      <c r="W496">
        <f>COUNTA([11]XINGS!$A$2:$A$13)-V496</f>
        <v>12</v>
      </c>
      <c r="X496">
        <f t="shared" si="88"/>
        <v>0</v>
      </c>
    </row>
    <row r="497" spans="1:24" x14ac:dyDescent="0.25">
      <c r="A497" t="s">
        <v>214</v>
      </c>
      <c r="B497">
        <v>4039</v>
      </c>
      <c r="C497" t="s">
        <v>467</v>
      </c>
      <c r="D497" t="s">
        <v>1292</v>
      </c>
      <c r="E497">
        <v>42505.744108796294</v>
      </c>
      <c r="F497">
        <v>42505.745023148149</v>
      </c>
      <c r="G497">
        <v>1</v>
      </c>
      <c r="H497" t="s">
        <v>1293</v>
      </c>
      <c r="I497">
        <v>42505.762858796297</v>
      </c>
      <c r="K497" t="str">
        <f t="shared" si="89"/>
        <v>4039/4040</v>
      </c>
      <c r="L497">
        <f t="shared" si="90"/>
        <v>1.7835648148320615E-2</v>
      </c>
      <c r="N497">
        <f t="shared" si="91"/>
        <v>25.683333333581686</v>
      </c>
      <c r="P497" t="s">
        <v>769</v>
      </c>
      <c r="Q497" t="b">
        <f t="shared" si="92"/>
        <v>1</v>
      </c>
      <c r="R497" t="s">
        <v>809</v>
      </c>
      <c r="S497">
        <f t="shared" si="93"/>
        <v>23.302800000000001</v>
      </c>
      <c r="T497">
        <f t="shared" si="94"/>
        <v>7.0285000000000002</v>
      </c>
      <c r="U497">
        <f t="shared" si="95"/>
        <v>16.2743</v>
      </c>
      <c r="V497">
        <f>COUNTIFS(xings_lookup!$D$2:$D$19, IF(Q497, "&lt;=","&gt;=") &amp; S497, xings_lookup!$D$2:$D$19, IF(Q497,"&gt;=","&lt;=") &amp; T497)</f>
        <v>3</v>
      </c>
      <c r="W497">
        <f>COUNTA([11]XINGS!$A$2:$A$13)-V497</f>
        <v>9</v>
      </c>
      <c r="X497">
        <f t="shared" si="88"/>
        <v>0.25</v>
      </c>
    </row>
    <row r="498" spans="1:24" x14ac:dyDescent="0.25">
      <c r="A498" t="s">
        <v>216</v>
      </c>
      <c r="B498">
        <v>4023</v>
      </c>
      <c r="C498" t="s">
        <v>467</v>
      </c>
      <c r="D498" t="s">
        <v>994</v>
      </c>
      <c r="E498">
        <v>42505.885659722226</v>
      </c>
      <c r="F498">
        <v>42505.886261574073</v>
      </c>
      <c r="G498">
        <v>0</v>
      </c>
      <c r="H498" t="s">
        <v>1294</v>
      </c>
      <c r="I498">
        <v>42505.897847222222</v>
      </c>
      <c r="K498" t="str">
        <f t="shared" si="89"/>
        <v>4023/4024</v>
      </c>
      <c r="L498">
        <f t="shared" si="90"/>
        <v>1.1585648149775807E-2</v>
      </c>
      <c r="N498">
        <f t="shared" si="91"/>
        <v>16.683333335677162</v>
      </c>
      <c r="P498" t="s">
        <v>769</v>
      </c>
      <c r="Q498" t="b">
        <f t="shared" si="92"/>
        <v>1</v>
      </c>
      <c r="R498" t="s">
        <v>809</v>
      </c>
      <c r="S498">
        <f t="shared" si="93"/>
        <v>15.399900000000001</v>
      </c>
      <c r="T498">
        <f t="shared" si="94"/>
        <v>11.373699999999999</v>
      </c>
      <c r="U498">
        <f t="shared" si="95"/>
        <v>4.0262000000000011</v>
      </c>
      <c r="V498">
        <f>COUNTIFS(xings_lookup!$D$2:$D$19, IF(Q498, "&lt;=","&gt;=") &amp; S498, xings_lookup!$D$2:$D$19, IF(Q498,"&gt;=","&lt;=") &amp; T498)</f>
        <v>0</v>
      </c>
      <c r="W498">
        <f>COUNTA([11]XINGS!$A$2:$A$13)-V498</f>
        <v>12</v>
      </c>
      <c r="X498">
        <f t="shared" si="88"/>
        <v>0</v>
      </c>
    </row>
    <row r="499" spans="1:24" x14ac:dyDescent="0.25">
      <c r="A499" t="s">
        <v>218</v>
      </c>
      <c r="B499">
        <v>4015</v>
      </c>
      <c r="C499" t="s">
        <v>467</v>
      </c>
      <c r="D499" t="s">
        <v>1157</v>
      </c>
      <c r="E499">
        <v>42505.888773148145</v>
      </c>
      <c r="F499">
        <v>42505.889652777776</v>
      </c>
      <c r="G499">
        <v>1</v>
      </c>
      <c r="H499" t="s">
        <v>1295</v>
      </c>
      <c r="I499">
        <v>42505.901134259257</v>
      </c>
      <c r="K499" t="str">
        <f t="shared" si="89"/>
        <v>4015/4016</v>
      </c>
      <c r="L499">
        <f t="shared" si="90"/>
        <v>1.1481481480586808E-2</v>
      </c>
      <c r="N499">
        <f t="shared" si="91"/>
        <v>16.533333332045004</v>
      </c>
      <c r="P499" t="s">
        <v>769</v>
      </c>
      <c r="Q499" t="b">
        <f t="shared" si="92"/>
        <v>1</v>
      </c>
      <c r="R499" t="s">
        <v>809</v>
      </c>
      <c r="S499">
        <f t="shared" si="93"/>
        <v>23.2974</v>
      </c>
      <c r="T499">
        <f t="shared" si="94"/>
        <v>22.027799999999999</v>
      </c>
      <c r="U499">
        <f t="shared" si="95"/>
        <v>1.2696000000000005</v>
      </c>
      <c r="V499">
        <f>COUNTIFS(xings_lookup!$D$2:$D$19, IF(Q499, "&lt;=","&gt;=") &amp; S499, xings_lookup!$D$2:$D$19, IF(Q499,"&gt;=","&lt;=") &amp; T499)</f>
        <v>0</v>
      </c>
      <c r="W499">
        <f>COUNTA([11]XINGS!$A$2:$A$13)-V499</f>
        <v>12</v>
      </c>
      <c r="X499">
        <f t="shared" si="88"/>
        <v>0</v>
      </c>
    </row>
    <row r="500" spans="1:24" x14ac:dyDescent="0.25">
      <c r="A500" t="s">
        <v>219</v>
      </c>
      <c r="B500">
        <v>4014</v>
      </c>
      <c r="C500" t="s">
        <v>467</v>
      </c>
      <c r="D500" t="s">
        <v>514</v>
      </c>
      <c r="E500">
        <v>42505.914733796293</v>
      </c>
      <c r="F500">
        <v>42505.915405092594</v>
      </c>
      <c r="G500">
        <v>0</v>
      </c>
      <c r="H500" t="s">
        <v>853</v>
      </c>
      <c r="I500">
        <v>42505.923657407409</v>
      </c>
      <c r="K500" t="str">
        <f t="shared" si="89"/>
        <v>4013/4014</v>
      </c>
      <c r="L500">
        <f t="shared" si="90"/>
        <v>8.2523148157633841E-3</v>
      </c>
      <c r="N500">
        <f t="shared" si="91"/>
        <v>11.883333334699273</v>
      </c>
      <c r="P500" t="s">
        <v>769</v>
      </c>
      <c r="Q500" t="b">
        <f t="shared" si="92"/>
        <v>0</v>
      </c>
      <c r="R500" t="s">
        <v>809</v>
      </c>
      <c r="S500">
        <f t="shared" si="93"/>
        <v>15.442600000000001</v>
      </c>
      <c r="T500">
        <f t="shared" si="94"/>
        <v>23.3306</v>
      </c>
      <c r="U500">
        <f t="shared" si="95"/>
        <v>7.8879999999999999</v>
      </c>
      <c r="V500">
        <f>COUNTIFS(xings_lookup!$D$2:$D$19, IF(Q500, "&lt;=","&gt;=") &amp; S500, xings_lookup!$D$2:$D$19, IF(Q500,"&gt;=","&lt;=") &amp; T500)</f>
        <v>0</v>
      </c>
      <c r="W500">
        <f>COUNTA([11]XINGS!$A$2:$A$13)-V500</f>
        <v>12</v>
      </c>
      <c r="X500">
        <f t="shared" si="88"/>
        <v>0</v>
      </c>
    </row>
    <row r="501" spans="1:24" x14ac:dyDescent="0.25">
      <c r="A501" t="s">
        <v>220</v>
      </c>
      <c r="B501">
        <v>4029</v>
      </c>
      <c r="C501" t="s">
        <v>467</v>
      </c>
      <c r="D501" t="s">
        <v>1296</v>
      </c>
      <c r="E501">
        <v>42505.910150462965</v>
      </c>
      <c r="F501">
        <v>42505.911053240743</v>
      </c>
      <c r="G501">
        <v>1</v>
      </c>
      <c r="H501" t="s">
        <v>1297</v>
      </c>
      <c r="I501">
        <v>42505.933472222219</v>
      </c>
      <c r="K501" t="str">
        <f t="shared" si="89"/>
        <v>4029/4030</v>
      </c>
      <c r="L501">
        <f t="shared" si="90"/>
        <v>2.2418981476221234E-2</v>
      </c>
      <c r="N501">
        <f t="shared" si="91"/>
        <v>32.283333325758576</v>
      </c>
      <c r="P501" t="s">
        <v>769</v>
      </c>
      <c r="Q501" t="b">
        <f t="shared" si="92"/>
        <v>0</v>
      </c>
      <c r="R501" t="s">
        <v>809</v>
      </c>
      <c r="S501">
        <f t="shared" si="93"/>
        <v>1.9172</v>
      </c>
      <c r="T501">
        <f t="shared" si="94"/>
        <v>11.8599</v>
      </c>
      <c r="U501">
        <f t="shared" si="95"/>
        <v>9.9427000000000003</v>
      </c>
      <c r="V501">
        <f>COUNTIFS(xings_lookup!$D$2:$D$19, IF(Q501, "&lt;=","&gt;=") &amp; S501, xings_lookup!$D$2:$D$19, IF(Q501,"&gt;=","&lt;=") &amp; T501)</f>
        <v>12</v>
      </c>
      <c r="W501">
        <f>COUNTA([11]XINGS!$A$2:$A$13)-V501</f>
        <v>0</v>
      </c>
      <c r="X501">
        <f t="shared" si="88"/>
        <v>1</v>
      </c>
    </row>
    <row r="502" spans="1:24" x14ac:dyDescent="0.25">
      <c r="A502" t="s">
        <v>221</v>
      </c>
      <c r="B502">
        <v>4007</v>
      </c>
      <c r="C502" t="s">
        <v>467</v>
      </c>
      <c r="D502" t="s">
        <v>1282</v>
      </c>
      <c r="E502">
        <v>42505.929027777776</v>
      </c>
      <c r="F502">
        <v>42505.930034722223</v>
      </c>
      <c r="G502">
        <v>1</v>
      </c>
      <c r="H502" t="s">
        <v>522</v>
      </c>
      <c r="I502">
        <v>42505.930613425924</v>
      </c>
      <c r="K502" t="str">
        <f t="shared" si="89"/>
        <v>4007/4008</v>
      </c>
      <c r="L502">
        <f t="shared" si="90"/>
        <v>5.7870370073942468E-4</v>
      </c>
      <c r="N502">
        <f t="shared" si="91"/>
        <v>0.83333332906477153</v>
      </c>
      <c r="P502" t="s">
        <v>769</v>
      </c>
      <c r="Q502" t="b">
        <f t="shared" si="92"/>
        <v>0</v>
      </c>
      <c r="R502" t="s">
        <v>809</v>
      </c>
      <c r="S502">
        <f t="shared" si="93"/>
        <v>0.1182</v>
      </c>
      <c r="T502">
        <f t="shared" si="94"/>
        <v>0.1173</v>
      </c>
      <c r="U502">
        <f t="shared" si="95"/>
        <v>8.9999999999999802E-4</v>
      </c>
      <c r="V502">
        <f>COUNTIFS(xings_lookup!$D$2:$D$19, IF(Q502, "&lt;=","&gt;=") &amp; S502, xings_lookup!$D$2:$D$19, IF(Q502,"&gt;=","&lt;=") &amp; T502)</f>
        <v>0</v>
      </c>
      <c r="W502">
        <f>COUNTA([11]XINGS!$A$2:$A$13)-V502</f>
        <v>12</v>
      </c>
      <c r="X502">
        <f t="shared" si="88"/>
        <v>0</v>
      </c>
    </row>
    <row r="503" spans="1:24" x14ac:dyDescent="0.25">
      <c r="A503" t="s">
        <v>223</v>
      </c>
      <c r="B503">
        <v>4011</v>
      </c>
      <c r="C503" t="s">
        <v>467</v>
      </c>
      <c r="D503" t="s">
        <v>517</v>
      </c>
      <c r="E503">
        <v>42504.286168981482</v>
      </c>
      <c r="F503">
        <v>42504.286979166667</v>
      </c>
      <c r="G503">
        <v>1</v>
      </c>
      <c r="H503" t="s">
        <v>642</v>
      </c>
      <c r="I503">
        <v>42504.307638888888</v>
      </c>
      <c r="K503" t="str">
        <f t="shared" si="89"/>
        <v>4011/4012</v>
      </c>
      <c r="L503">
        <f t="shared" si="90"/>
        <v>2.0659722220443655E-2</v>
      </c>
      <c r="N503">
        <f t="shared" si="91"/>
        <v>29.749999997438863</v>
      </c>
      <c r="P503" t="s">
        <v>769</v>
      </c>
      <c r="Q503" t="b">
        <f t="shared" si="92"/>
        <v>0</v>
      </c>
      <c r="R503" t="s">
        <v>809</v>
      </c>
      <c r="S503">
        <f t="shared" si="93"/>
        <v>1.9134</v>
      </c>
      <c r="T503">
        <f t="shared" si="94"/>
        <v>23.331</v>
      </c>
      <c r="U503">
        <f t="shared" si="95"/>
        <v>21.4176</v>
      </c>
      <c r="V503">
        <f>COUNTIFS(xings_lookup!$D$2:$D$19, IF(Q503, "&lt;=","&gt;=") &amp; S503, xings_lookup!$D$2:$D$19, IF(Q503,"&gt;=","&lt;=") &amp; T503)</f>
        <v>12</v>
      </c>
      <c r="W503">
        <f>COUNTA([11]XINGS!$A$2:$A$13)-V503</f>
        <v>0</v>
      </c>
      <c r="X503">
        <f t="shared" si="88"/>
        <v>1</v>
      </c>
    </row>
    <row r="504" spans="1:24" x14ac:dyDescent="0.25">
      <c r="A504" t="s">
        <v>224</v>
      </c>
      <c r="B504">
        <v>4016</v>
      </c>
      <c r="C504" t="s">
        <v>467</v>
      </c>
      <c r="D504" t="s">
        <v>539</v>
      </c>
      <c r="E504">
        <v>42504.399629629632</v>
      </c>
      <c r="F504">
        <v>42504.400462962964</v>
      </c>
      <c r="G504">
        <v>1</v>
      </c>
      <c r="H504" t="s">
        <v>649</v>
      </c>
      <c r="I504">
        <v>42504.4216087963</v>
      </c>
      <c r="K504" t="str">
        <f t="shared" si="89"/>
        <v>4015/4016</v>
      </c>
      <c r="L504">
        <f t="shared" si="90"/>
        <v>2.1145833336049691E-2</v>
      </c>
      <c r="N504">
        <f t="shared" si="91"/>
        <v>30.450000003911555</v>
      </c>
      <c r="P504" t="s">
        <v>769</v>
      </c>
      <c r="Q504" t="b">
        <f t="shared" si="92"/>
        <v>0</v>
      </c>
      <c r="R504" t="s">
        <v>809</v>
      </c>
      <c r="S504">
        <f t="shared" si="93"/>
        <v>1.9126000000000001</v>
      </c>
      <c r="T504">
        <f t="shared" si="94"/>
        <v>23.330100000000002</v>
      </c>
      <c r="U504">
        <f t="shared" si="95"/>
        <v>21.4175</v>
      </c>
      <c r="V504">
        <f>COUNTIFS(xings_lookup!$D$2:$D$19, IF(Q504, "&lt;=","&gt;=") &amp; S504, xings_lookup!$D$2:$D$19, IF(Q504,"&gt;=","&lt;=") &amp; T504)</f>
        <v>12</v>
      </c>
      <c r="W504">
        <f>COUNTA([11]XINGS!$A$2:$A$13)-V504</f>
        <v>0</v>
      </c>
      <c r="X504">
        <f t="shared" si="88"/>
        <v>1</v>
      </c>
    </row>
    <row r="505" spans="1:24" x14ac:dyDescent="0.25">
      <c r="A505" t="s">
        <v>225</v>
      </c>
      <c r="B505">
        <v>4044</v>
      </c>
      <c r="C505" t="s">
        <v>467</v>
      </c>
      <c r="D505" t="s">
        <v>1298</v>
      </c>
      <c r="E505">
        <v>42503.132025462961</v>
      </c>
      <c r="F505">
        <v>42503.134409722225</v>
      </c>
      <c r="G505">
        <v>3</v>
      </c>
      <c r="H505" t="s">
        <v>1299</v>
      </c>
      <c r="I505">
        <v>42503.136678240742</v>
      </c>
      <c r="K505" t="str">
        <f t="shared" si="89"/>
        <v>4043/4044</v>
      </c>
      <c r="L505">
        <f t="shared" si="90"/>
        <v>2.268518517666962E-3</v>
      </c>
      <c r="N505">
        <f t="shared" si="91"/>
        <v>3.2666666654404253</v>
      </c>
      <c r="P505" t="s">
        <v>769</v>
      </c>
      <c r="Q505" t="b">
        <f t="shared" si="92"/>
        <v>0</v>
      </c>
      <c r="R505" t="s">
        <v>809</v>
      </c>
      <c r="S505">
        <f t="shared" si="93"/>
        <v>7.7700000000000005E-2</v>
      </c>
      <c r="T505">
        <f t="shared" si="94"/>
        <v>0.13600000000000001</v>
      </c>
      <c r="U505">
        <f t="shared" si="95"/>
        <v>5.8300000000000005E-2</v>
      </c>
      <c r="V505">
        <f>COUNTIFS(xings_lookup!$D$2:$D$19, IF(Q505, "&lt;=","&gt;=") &amp; S505, xings_lookup!$D$2:$D$19, IF(Q505,"&gt;=","&lt;=") &amp; T505)</f>
        <v>0</v>
      </c>
      <c r="W505">
        <f>COUNTA([11]XINGS!$A$2:$A$13)-V505</f>
        <v>12</v>
      </c>
      <c r="X505">
        <f t="shared" si="88"/>
        <v>0</v>
      </c>
    </row>
    <row r="506" spans="1:24" x14ac:dyDescent="0.25">
      <c r="A506" t="s">
        <v>227</v>
      </c>
      <c r="B506">
        <v>4009</v>
      </c>
      <c r="C506" t="s">
        <v>467</v>
      </c>
      <c r="D506" t="s">
        <v>1300</v>
      </c>
      <c r="E506">
        <v>42503.160486111112</v>
      </c>
      <c r="F506">
        <v>42503.161261574074</v>
      </c>
      <c r="G506">
        <v>1</v>
      </c>
      <c r="H506" t="s">
        <v>589</v>
      </c>
      <c r="I506">
        <v>42503.182766203703</v>
      </c>
      <c r="K506" t="str">
        <f t="shared" si="89"/>
        <v>4009/4010</v>
      </c>
      <c r="L506">
        <f t="shared" si="90"/>
        <v>2.1504629628907423E-2</v>
      </c>
      <c r="N506">
        <f t="shared" si="91"/>
        <v>30.96666666562669</v>
      </c>
      <c r="P506" t="s">
        <v>769</v>
      </c>
      <c r="Q506" t="b">
        <f t="shared" si="92"/>
        <v>0</v>
      </c>
      <c r="R506" t="s">
        <v>809</v>
      </c>
      <c r="S506">
        <f t="shared" si="93"/>
        <v>1.9197</v>
      </c>
      <c r="T506">
        <f t="shared" si="94"/>
        <v>23.328900000000001</v>
      </c>
      <c r="U506">
        <f t="shared" si="95"/>
        <v>21.409200000000002</v>
      </c>
      <c r="V506">
        <f>COUNTIFS(xings_lookup!$D$2:$D$19, IF(Q506, "&lt;=","&gt;=") &amp; S506, xings_lookup!$D$2:$D$19, IF(Q506,"&gt;=","&lt;=") &amp; T506)</f>
        <v>12</v>
      </c>
      <c r="W506">
        <f>COUNTA([11]XINGS!$A$2:$A$13)-V506</f>
        <v>0</v>
      </c>
      <c r="X506">
        <f t="shared" si="88"/>
        <v>1</v>
      </c>
    </row>
    <row r="507" spans="1:24" x14ac:dyDescent="0.25">
      <c r="A507" t="s">
        <v>228</v>
      </c>
      <c r="B507">
        <v>4020</v>
      </c>
      <c r="C507" t="s">
        <v>467</v>
      </c>
      <c r="D507" t="s">
        <v>481</v>
      </c>
      <c r="E507">
        <v>42503.332060185188</v>
      </c>
      <c r="F507">
        <v>42503.332800925928</v>
      </c>
      <c r="G507">
        <v>1</v>
      </c>
      <c r="H507" t="s">
        <v>1301</v>
      </c>
      <c r="I507">
        <v>42503.335115740738</v>
      </c>
      <c r="K507" t="str">
        <f t="shared" si="89"/>
        <v>4019/4020</v>
      </c>
      <c r="L507">
        <f t="shared" si="90"/>
        <v>2.3148148102336563E-3</v>
      </c>
      <c r="N507">
        <f t="shared" si="91"/>
        <v>3.3333333267364651</v>
      </c>
      <c r="P507" t="s">
        <v>769</v>
      </c>
      <c r="Q507" t="b">
        <f t="shared" si="92"/>
        <v>0</v>
      </c>
      <c r="R507" t="s">
        <v>809</v>
      </c>
      <c r="S507">
        <f t="shared" si="93"/>
        <v>4.3700000000000003E-2</v>
      </c>
      <c r="T507">
        <f t="shared" si="94"/>
        <v>0.1109</v>
      </c>
      <c r="U507">
        <f t="shared" si="95"/>
        <v>6.7199999999999996E-2</v>
      </c>
      <c r="V507">
        <f>COUNTIFS(xings_lookup!$D$2:$D$19, IF(Q507, "&lt;=","&gt;=") &amp; S507, xings_lookup!$D$2:$D$19, IF(Q507,"&gt;=","&lt;=") &amp; T507)</f>
        <v>0</v>
      </c>
      <c r="W507">
        <f>COUNTA([11]XINGS!$A$2:$A$13)-V507</f>
        <v>12</v>
      </c>
      <c r="X507">
        <f t="shared" si="88"/>
        <v>0</v>
      </c>
    </row>
    <row r="508" spans="1:24" x14ac:dyDescent="0.25">
      <c r="A508" t="s">
        <v>230</v>
      </c>
      <c r="B508">
        <v>4015</v>
      </c>
      <c r="C508" t="s">
        <v>467</v>
      </c>
      <c r="D508" t="s">
        <v>1001</v>
      </c>
      <c r="E508">
        <v>42503.545752314814</v>
      </c>
      <c r="F508">
        <v>42503.547060185185</v>
      </c>
      <c r="G508">
        <v>1</v>
      </c>
      <c r="H508" t="s">
        <v>1302</v>
      </c>
      <c r="I508">
        <v>42503.574780092589</v>
      </c>
      <c r="K508" t="str">
        <f t="shared" si="89"/>
        <v>4015/4016</v>
      </c>
      <c r="L508">
        <f t="shared" si="90"/>
        <v>2.7719907404389232E-2</v>
      </c>
      <c r="N508">
        <f t="shared" si="91"/>
        <v>39.916666662320495</v>
      </c>
      <c r="P508" t="s">
        <v>769</v>
      </c>
      <c r="Q508" t="b">
        <f t="shared" si="92"/>
        <v>1</v>
      </c>
      <c r="R508" t="s">
        <v>809</v>
      </c>
      <c r="S508">
        <f t="shared" si="93"/>
        <v>23.299299999999999</v>
      </c>
      <c r="T508">
        <f t="shared" si="94"/>
        <v>0.36680000000000001</v>
      </c>
      <c r="U508">
        <f t="shared" si="95"/>
        <v>22.932499999999997</v>
      </c>
      <c r="V508">
        <f>COUNTIFS(xings_lookup!$D$2:$D$19, IF(Q508, "&lt;=","&gt;=") &amp; S508, xings_lookup!$D$2:$D$19, IF(Q508,"&gt;=","&lt;=") &amp; T508)</f>
        <v>12</v>
      </c>
      <c r="W508">
        <f>COUNTA([11]XINGS!$A$2:$A$13)-V508</f>
        <v>0</v>
      </c>
      <c r="X508">
        <f t="shared" si="88"/>
        <v>1</v>
      </c>
    </row>
    <row r="509" spans="1:24" x14ac:dyDescent="0.25">
      <c r="A509" t="s">
        <v>232</v>
      </c>
      <c r="B509">
        <v>4015</v>
      </c>
      <c r="C509" t="s">
        <v>467</v>
      </c>
      <c r="D509" t="s">
        <v>1022</v>
      </c>
      <c r="E509">
        <v>42503.616666666669</v>
      </c>
      <c r="F509">
        <v>42503.617905092593</v>
      </c>
      <c r="G509">
        <v>1</v>
      </c>
      <c r="H509" t="s">
        <v>1303</v>
      </c>
      <c r="I509">
        <v>42503.647777777776</v>
      </c>
      <c r="K509" t="str">
        <f t="shared" si="89"/>
        <v>4015/4016</v>
      </c>
      <c r="L509">
        <f t="shared" si="90"/>
        <v>2.9872685183363501E-2</v>
      </c>
      <c r="N509">
        <f t="shared" si="91"/>
        <v>43.016666664043441</v>
      </c>
      <c r="P509" t="s">
        <v>769</v>
      </c>
      <c r="Q509" t="b">
        <f t="shared" si="92"/>
        <v>1</v>
      </c>
      <c r="R509" t="s">
        <v>809</v>
      </c>
      <c r="S509">
        <f t="shared" si="93"/>
        <v>23.298400000000001</v>
      </c>
      <c r="T509">
        <f t="shared" si="94"/>
        <v>0.49249999999999999</v>
      </c>
      <c r="U509">
        <f t="shared" si="95"/>
        <v>22.805900000000001</v>
      </c>
      <c r="V509">
        <f>COUNTIFS(xings_lookup!$D$2:$D$19, IF(Q509, "&lt;=","&gt;=") &amp; S509, xings_lookup!$D$2:$D$19, IF(Q509,"&gt;=","&lt;=") &amp; T509)</f>
        <v>12</v>
      </c>
      <c r="W509">
        <f>COUNTA([11]XINGS!$A$2:$A$13)-V509</f>
        <v>0</v>
      </c>
      <c r="X509">
        <f t="shared" si="88"/>
        <v>1</v>
      </c>
    </row>
    <row r="510" spans="1:24" x14ac:dyDescent="0.25">
      <c r="A510" t="s">
        <v>233</v>
      </c>
      <c r="B510">
        <v>4037</v>
      </c>
      <c r="C510" t="s">
        <v>467</v>
      </c>
      <c r="D510" t="s">
        <v>1304</v>
      </c>
      <c r="E510">
        <v>42503.645162037035</v>
      </c>
      <c r="F510">
        <v>42503.645972222221</v>
      </c>
      <c r="G510">
        <v>1</v>
      </c>
      <c r="H510" t="s">
        <v>1305</v>
      </c>
      <c r="I510">
        <v>42503.672210648147</v>
      </c>
      <c r="K510" t="str">
        <f t="shared" si="89"/>
        <v>4037/4038</v>
      </c>
      <c r="L510">
        <f t="shared" si="90"/>
        <v>2.6238425925839692E-2</v>
      </c>
      <c r="N510">
        <f t="shared" si="91"/>
        <v>37.783333333209157</v>
      </c>
      <c r="P510" t="s">
        <v>769</v>
      </c>
      <c r="Q510" t="b">
        <f t="shared" si="92"/>
        <v>1</v>
      </c>
      <c r="R510" t="s">
        <v>809</v>
      </c>
      <c r="S510">
        <f t="shared" si="93"/>
        <v>23.295500000000001</v>
      </c>
      <c r="T510">
        <f t="shared" si="94"/>
        <v>6.4058999999999999</v>
      </c>
      <c r="U510">
        <f t="shared" si="95"/>
        <v>16.889600000000002</v>
      </c>
      <c r="V510">
        <f>COUNTIFS(xings_lookup!$D$2:$D$19, IF(Q510, "&lt;=","&gt;=") &amp; S510, xings_lookup!$D$2:$D$19, IF(Q510,"&gt;=","&lt;=") &amp; T510)</f>
        <v>3</v>
      </c>
      <c r="W510">
        <f>COUNTA([11]XINGS!$A$2:$A$13)-V510</f>
        <v>9</v>
      </c>
      <c r="X510">
        <f t="shared" si="88"/>
        <v>0.25</v>
      </c>
    </row>
    <row r="511" spans="1:24" x14ac:dyDescent="0.25">
      <c r="A511" t="s">
        <v>235</v>
      </c>
      <c r="B511">
        <v>4020</v>
      </c>
      <c r="C511" t="s">
        <v>467</v>
      </c>
      <c r="D511" t="s">
        <v>710</v>
      </c>
      <c r="E511">
        <v>42503.620729166665</v>
      </c>
      <c r="F511">
        <v>42503.621759259258</v>
      </c>
      <c r="G511">
        <v>1</v>
      </c>
      <c r="H511" t="s">
        <v>1306</v>
      </c>
      <c r="I511">
        <v>42503.636805555558</v>
      </c>
      <c r="K511" t="str">
        <f t="shared" si="89"/>
        <v>4019/4020</v>
      </c>
      <c r="L511">
        <f t="shared" si="90"/>
        <v>1.5046296299260575E-2</v>
      </c>
      <c r="N511">
        <f t="shared" si="91"/>
        <v>21.666666670935228</v>
      </c>
      <c r="P511" t="s">
        <v>769</v>
      </c>
      <c r="Q511" t="b">
        <f t="shared" si="92"/>
        <v>0</v>
      </c>
      <c r="R511" t="s">
        <v>809</v>
      </c>
      <c r="S511">
        <f t="shared" si="93"/>
        <v>4.2200000000000001E-2</v>
      </c>
      <c r="T511">
        <f t="shared" si="94"/>
        <v>5.2305000000000001</v>
      </c>
      <c r="U511">
        <f t="shared" si="95"/>
        <v>5.1882999999999999</v>
      </c>
      <c r="V511">
        <f>COUNTIFS(xings_lookup!$D$2:$D$19, IF(Q511, "&lt;=","&gt;=") &amp; S511, xings_lookup!$D$2:$D$19, IF(Q511,"&gt;=","&lt;=") &amp; T511)</f>
        <v>5</v>
      </c>
      <c r="W511">
        <f>COUNTA([11]XINGS!$A$2:$A$13)-V511</f>
        <v>7</v>
      </c>
      <c r="X511">
        <f t="shared" si="88"/>
        <v>0.41666666666666669</v>
      </c>
    </row>
    <row r="512" spans="1:24" x14ac:dyDescent="0.25">
      <c r="A512" t="s">
        <v>236</v>
      </c>
      <c r="B512">
        <v>4015</v>
      </c>
      <c r="C512" t="s">
        <v>467</v>
      </c>
      <c r="D512" t="s">
        <v>1307</v>
      </c>
      <c r="E512">
        <v>42503.691412037035</v>
      </c>
      <c r="F512">
        <v>42503.692384259259</v>
      </c>
      <c r="G512">
        <v>1</v>
      </c>
      <c r="H512" t="s">
        <v>1308</v>
      </c>
      <c r="I512">
        <v>42503.721168981479</v>
      </c>
      <c r="K512" t="str">
        <f t="shared" si="89"/>
        <v>4015/4016</v>
      </c>
      <c r="L512">
        <f t="shared" si="90"/>
        <v>2.8784722220734693E-2</v>
      </c>
      <c r="N512">
        <f t="shared" si="91"/>
        <v>41.449999997857958</v>
      </c>
      <c r="P512" t="s">
        <v>769</v>
      </c>
      <c r="Q512" t="b">
        <f t="shared" si="92"/>
        <v>1</v>
      </c>
      <c r="R512" t="s">
        <v>809</v>
      </c>
      <c r="S512">
        <f t="shared" si="93"/>
        <v>23.305700000000002</v>
      </c>
      <c r="T512">
        <f t="shared" si="94"/>
        <v>0.64980000000000004</v>
      </c>
      <c r="U512">
        <f t="shared" si="95"/>
        <v>22.655900000000003</v>
      </c>
      <c r="V512">
        <f>COUNTIFS(xings_lookup!$D$2:$D$19, IF(Q512, "&lt;=","&gt;=") &amp; S512, xings_lookup!$D$2:$D$19, IF(Q512,"&gt;=","&lt;=") &amp; T512)</f>
        <v>12</v>
      </c>
      <c r="W512">
        <f>COUNTA([11]XINGS!$A$2:$A$13)-V512</f>
        <v>0</v>
      </c>
      <c r="X512">
        <f t="shared" si="88"/>
        <v>1</v>
      </c>
    </row>
    <row r="513" spans="1:24" x14ac:dyDescent="0.25">
      <c r="A513" t="s">
        <v>237</v>
      </c>
      <c r="B513">
        <v>4037</v>
      </c>
      <c r="C513" t="s">
        <v>467</v>
      </c>
      <c r="D513" t="s">
        <v>1014</v>
      </c>
      <c r="E513">
        <v>42503.734050925923</v>
      </c>
      <c r="F513">
        <v>42503.735046296293</v>
      </c>
      <c r="G513">
        <v>1</v>
      </c>
      <c r="H513" t="s">
        <v>1163</v>
      </c>
      <c r="I513">
        <v>42503.755925925929</v>
      </c>
      <c r="K513" t="str">
        <f t="shared" si="89"/>
        <v>4037/4038</v>
      </c>
      <c r="L513">
        <f t="shared" si="90"/>
        <v>2.0879629635601304E-2</v>
      </c>
      <c r="N513">
        <f t="shared" si="91"/>
        <v>30.066666675265878</v>
      </c>
      <c r="P513" t="s">
        <v>769</v>
      </c>
      <c r="Q513" t="b">
        <f t="shared" si="92"/>
        <v>1</v>
      </c>
      <c r="R513" t="s">
        <v>809</v>
      </c>
      <c r="S513">
        <f t="shared" si="93"/>
        <v>15.399699999999999</v>
      </c>
      <c r="T513">
        <f t="shared" si="94"/>
        <v>1.4500000000000001E-2</v>
      </c>
      <c r="U513">
        <f t="shared" si="95"/>
        <v>15.385199999999999</v>
      </c>
      <c r="V513">
        <f>COUNTIFS(xings_lookup!$D$2:$D$19, IF(Q513, "&lt;=","&gt;=") &amp; S513, xings_lookup!$D$2:$D$19, IF(Q513,"&gt;=","&lt;=") &amp; T513)</f>
        <v>12</v>
      </c>
      <c r="W513">
        <f>COUNTA([11]XINGS!$A$2:$A$13)-V513</f>
        <v>0</v>
      </c>
      <c r="X513">
        <f t="shared" si="88"/>
        <v>1</v>
      </c>
    </row>
    <row r="514" spans="1:24" x14ac:dyDescent="0.25">
      <c r="A514" t="s">
        <v>239</v>
      </c>
      <c r="B514">
        <v>4015</v>
      </c>
      <c r="C514" t="s">
        <v>467</v>
      </c>
      <c r="D514" t="s">
        <v>961</v>
      </c>
      <c r="E514">
        <v>42503.765243055554</v>
      </c>
      <c r="F514">
        <v>42503.766319444447</v>
      </c>
      <c r="G514">
        <v>1</v>
      </c>
      <c r="H514" t="s">
        <v>1309</v>
      </c>
      <c r="I514">
        <v>42503.792905092596</v>
      </c>
      <c r="K514" t="str">
        <f t="shared" si="89"/>
        <v>4015/4016</v>
      </c>
      <c r="L514">
        <f t="shared" si="90"/>
        <v>2.658564814919373E-2</v>
      </c>
      <c r="N514">
        <f t="shared" si="91"/>
        <v>38.283333334838971</v>
      </c>
      <c r="P514" t="s">
        <v>769</v>
      </c>
      <c r="Q514" t="b">
        <f t="shared" si="92"/>
        <v>1</v>
      </c>
      <c r="R514" t="s">
        <v>809</v>
      </c>
      <c r="S514">
        <f t="shared" si="93"/>
        <v>23.298999999999999</v>
      </c>
      <c r="T514">
        <f t="shared" si="94"/>
        <v>0.42799999999999999</v>
      </c>
      <c r="U514">
        <f t="shared" si="95"/>
        <v>22.870999999999999</v>
      </c>
      <c r="V514">
        <f>COUNTIFS(xings_lookup!$D$2:$D$19, IF(Q514, "&lt;=","&gt;=") &amp; S514, xings_lookup!$D$2:$D$19, IF(Q514,"&gt;=","&lt;=") &amp; T514)</f>
        <v>12</v>
      </c>
      <c r="W514">
        <f>COUNTA([11]XINGS!$A$2:$A$13)-V514</f>
        <v>0</v>
      </c>
      <c r="X514">
        <f t="shared" si="88"/>
        <v>1</v>
      </c>
    </row>
    <row r="515" spans="1:24" x14ac:dyDescent="0.25">
      <c r="A515" t="s">
        <v>240</v>
      </c>
      <c r="B515">
        <v>4010</v>
      </c>
      <c r="C515" t="s">
        <v>467</v>
      </c>
      <c r="D515" t="s">
        <v>1310</v>
      </c>
      <c r="E515">
        <v>42503.793506944443</v>
      </c>
      <c r="F515">
        <v>42503.79420138889</v>
      </c>
      <c r="G515">
        <v>1</v>
      </c>
      <c r="H515" t="s">
        <v>1311</v>
      </c>
      <c r="I515">
        <v>42503.814780092594</v>
      </c>
      <c r="K515" t="str">
        <f t="shared" si="89"/>
        <v>4009/4010</v>
      </c>
      <c r="L515">
        <f t="shared" si="90"/>
        <v>2.0578703704813961E-2</v>
      </c>
      <c r="N515">
        <f t="shared" si="91"/>
        <v>29.633333334932104</v>
      </c>
      <c r="P515" t="s">
        <v>769</v>
      </c>
      <c r="Q515" t="b">
        <f t="shared" si="92"/>
        <v>1</v>
      </c>
      <c r="R515" t="s">
        <v>809</v>
      </c>
      <c r="S515">
        <f t="shared" si="93"/>
        <v>15.400399999999999</v>
      </c>
      <c r="T515">
        <f t="shared" si="94"/>
        <v>1.9199999999999998E-2</v>
      </c>
      <c r="U515">
        <f t="shared" si="95"/>
        <v>15.3812</v>
      </c>
      <c r="V515">
        <f>COUNTIFS(xings_lookup!$D$2:$D$19, IF(Q515, "&lt;=","&gt;=") &amp; S515, xings_lookup!$D$2:$D$19, IF(Q515,"&gt;=","&lt;=") &amp; T515)</f>
        <v>12</v>
      </c>
      <c r="W515">
        <f>COUNTA([11]XINGS!$A$2:$A$13)-V515</f>
        <v>0</v>
      </c>
      <c r="X515">
        <f t="shared" ref="X515:X576" si="96">V515/SUM(V515:W515)</f>
        <v>1</v>
      </c>
    </row>
    <row r="516" spans="1:24" x14ac:dyDescent="0.25">
      <c r="A516" t="s">
        <v>242</v>
      </c>
      <c r="B516">
        <v>4043</v>
      </c>
      <c r="C516" t="s">
        <v>467</v>
      </c>
      <c r="D516" t="s">
        <v>1312</v>
      </c>
      <c r="E516">
        <v>42503.843171296299</v>
      </c>
      <c r="F516">
        <v>42503.843738425923</v>
      </c>
      <c r="G516">
        <v>0</v>
      </c>
      <c r="H516" t="s">
        <v>997</v>
      </c>
      <c r="I516">
        <v>42503.860949074071</v>
      </c>
      <c r="K516" t="str">
        <f t="shared" ref="K516:K576" si="97">IF(ISEVEN(B516),(B516-1)&amp;"/"&amp;B516,B516&amp;"/"&amp;(B516+1))</f>
        <v>4043/4044</v>
      </c>
      <c r="L516">
        <f t="shared" ref="L516:L576" si="98">I516-F516</f>
        <v>1.7210648147738539E-2</v>
      </c>
      <c r="N516">
        <f t="shared" ref="N516:N578" si="99">24*60*SUM($L516:$L516)</f>
        <v>24.783333332743496</v>
      </c>
      <c r="P516" t="s">
        <v>769</v>
      </c>
      <c r="Q516" t="b">
        <f t="shared" ref="Q516:Q576" si="100">ISEVEN(LEFT(A516,3))</f>
        <v>1</v>
      </c>
      <c r="R516" t="s">
        <v>809</v>
      </c>
      <c r="S516">
        <f t="shared" ref="S516:S576" si="101">RIGHT(D516,LEN(D516)-4)/10000</f>
        <v>12.786099999999999</v>
      </c>
      <c r="T516">
        <f t="shared" ref="T516:T576" si="102">RIGHT(H516,LEN(H516)-4)/10000</f>
        <v>1.5800000000000002E-2</v>
      </c>
      <c r="U516">
        <f t="shared" ref="U516:U576" si="103">ABS(T516-S516)</f>
        <v>12.770299999999999</v>
      </c>
      <c r="V516">
        <f>COUNTIFS(xings_lookup!$D$2:$D$19, IF(Q516, "&lt;=","&gt;=") &amp; S516, xings_lookup!$D$2:$D$19, IF(Q516,"&gt;=","&lt;=") &amp; T516)</f>
        <v>12</v>
      </c>
      <c r="W516">
        <f>COUNTA([11]XINGS!$A$2:$A$13)-V516</f>
        <v>0</v>
      </c>
      <c r="X516">
        <f t="shared" si="96"/>
        <v>1</v>
      </c>
    </row>
    <row r="517" spans="1:24" x14ac:dyDescent="0.25">
      <c r="A517" t="s">
        <v>243</v>
      </c>
      <c r="B517">
        <v>4009</v>
      </c>
      <c r="C517" t="s">
        <v>467</v>
      </c>
      <c r="D517" t="s">
        <v>484</v>
      </c>
      <c r="E517">
        <v>42503.815682870372</v>
      </c>
      <c r="F517">
        <v>42503.81695601852</v>
      </c>
      <c r="G517">
        <v>1</v>
      </c>
      <c r="H517" t="s">
        <v>1313</v>
      </c>
      <c r="I517">
        <v>42503.841145833336</v>
      </c>
      <c r="K517" t="str">
        <f t="shared" si="97"/>
        <v>4009/4010</v>
      </c>
      <c r="L517">
        <f t="shared" si="98"/>
        <v>2.4189814816054422E-2</v>
      </c>
      <c r="N517">
        <f t="shared" si="99"/>
        <v>34.833333335118368</v>
      </c>
      <c r="P517" t="s">
        <v>769</v>
      </c>
      <c r="Q517" t="b">
        <f t="shared" si="100"/>
        <v>0</v>
      </c>
      <c r="R517" t="s">
        <v>809</v>
      </c>
      <c r="S517">
        <f t="shared" si="101"/>
        <v>5.28E-2</v>
      </c>
      <c r="T517">
        <f t="shared" si="102"/>
        <v>15.455500000000001</v>
      </c>
      <c r="U517">
        <f t="shared" si="103"/>
        <v>15.402700000000001</v>
      </c>
      <c r="V517">
        <f>COUNTIFS(xings_lookup!$D$2:$D$19, IF(Q517, "&lt;=","&gt;=") &amp; S517, xings_lookup!$D$2:$D$19, IF(Q517,"&gt;=","&lt;=") &amp; T517)</f>
        <v>12</v>
      </c>
      <c r="W517">
        <f>COUNTA([11]XINGS!$A$2:$A$13)-V517</f>
        <v>0</v>
      </c>
      <c r="X517">
        <f t="shared" si="96"/>
        <v>1</v>
      </c>
    </row>
    <row r="518" spans="1:24" x14ac:dyDescent="0.25">
      <c r="A518" t="s">
        <v>244</v>
      </c>
      <c r="B518">
        <v>4010</v>
      </c>
      <c r="C518" t="s">
        <v>467</v>
      </c>
      <c r="D518" t="s">
        <v>1314</v>
      </c>
      <c r="E518">
        <v>42503.911516203705</v>
      </c>
      <c r="F518">
        <v>42503.91300925926</v>
      </c>
      <c r="G518">
        <v>2</v>
      </c>
      <c r="H518" t="s">
        <v>1315</v>
      </c>
      <c r="I518">
        <v>42503.914525462962</v>
      </c>
      <c r="K518" t="str">
        <f t="shared" si="97"/>
        <v>4009/4010</v>
      </c>
      <c r="L518">
        <f t="shared" si="98"/>
        <v>1.5162037016125396E-3</v>
      </c>
      <c r="N518">
        <f t="shared" si="99"/>
        <v>2.183333330322057</v>
      </c>
      <c r="P518" t="s">
        <v>769</v>
      </c>
      <c r="Q518" t="b">
        <f t="shared" si="100"/>
        <v>1</v>
      </c>
      <c r="R518" t="s">
        <v>809</v>
      </c>
      <c r="S518">
        <f t="shared" si="101"/>
        <v>0.1328</v>
      </c>
      <c r="T518">
        <f t="shared" si="102"/>
        <v>0.1167</v>
      </c>
      <c r="U518">
        <f t="shared" si="103"/>
        <v>1.6100000000000003E-2</v>
      </c>
      <c r="V518">
        <f>COUNTIFS(xings_lookup!$D$2:$D$19, IF(Q518, "&lt;=","&gt;=") &amp; S518, xings_lookup!$D$2:$D$19, IF(Q518,"&gt;=","&lt;=") &amp; T518)</f>
        <v>0</v>
      </c>
      <c r="W518">
        <f>COUNTA([11]XINGS!$A$2:$A$13)-V518</f>
        <v>12</v>
      </c>
      <c r="X518">
        <f t="shared" si="96"/>
        <v>0</v>
      </c>
    </row>
    <row r="519" spans="1:24" x14ac:dyDescent="0.25">
      <c r="A519" t="s">
        <v>245</v>
      </c>
      <c r="B519">
        <v>4038</v>
      </c>
      <c r="C519" t="s">
        <v>467</v>
      </c>
      <c r="D519" t="s">
        <v>505</v>
      </c>
      <c r="E519">
        <v>42503.826481481483</v>
      </c>
      <c r="F519">
        <v>42503.82775462963</v>
      </c>
      <c r="G519">
        <v>1</v>
      </c>
      <c r="H519" t="s">
        <v>1316</v>
      </c>
      <c r="I519">
        <v>42503.853842592594</v>
      </c>
      <c r="K519" t="str">
        <f t="shared" si="97"/>
        <v>4037/4038</v>
      </c>
      <c r="L519">
        <f t="shared" si="98"/>
        <v>2.6087962964083999E-2</v>
      </c>
      <c r="N519">
        <f t="shared" si="99"/>
        <v>37.566666668280959</v>
      </c>
      <c r="P519" t="s">
        <v>769</v>
      </c>
      <c r="Q519" t="b">
        <f t="shared" si="100"/>
        <v>0</v>
      </c>
      <c r="R519" t="s">
        <v>809</v>
      </c>
      <c r="S519">
        <f t="shared" si="101"/>
        <v>4.5100000000000001E-2</v>
      </c>
      <c r="T519">
        <f t="shared" si="102"/>
        <v>15.5128</v>
      </c>
      <c r="U519">
        <f t="shared" si="103"/>
        <v>15.467700000000001</v>
      </c>
      <c r="V519">
        <f>COUNTIFS(xings_lookup!$D$2:$D$19, IF(Q519, "&lt;=","&gt;=") &amp; S519, xings_lookup!$D$2:$D$19, IF(Q519,"&gt;=","&lt;=") &amp; T519)</f>
        <v>12</v>
      </c>
      <c r="W519">
        <f>COUNTA([11]XINGS!$A$2:$A$13)-V519</f>
        <v>0</v>
      </c>
      <c r="X519">
        <f t="shared" si="96"/>
        <v>1</v>
      </c>
    </row>
    <row r="520" spans="1:24" x14ac:dyDescent="0.25">
      <c r="A520" t="s">
        <v>246</v>
      </c>
      <c r="B520">
        <v>4014</v>
      </c>
      <c r="C520" t="s">
        <v>467</v>
      </c>
      <c r="D520" t="s">
        <v>1317</v>
      </c>
      <c r="E520">
        <v>42503.967719907407</v>
      </c>
      <c r="F520">
        <v>42503.969386574077</v>
      </c>
      <c r="G520">
        <v>2</v>
      </c>
      <c r="H520" t="s">
        <v>1318</v>
      </c>
      <c r="I520">
        <v>42503.979386574072</v>
      </c>
      <c r="K520" t="str">
        <f t="shared" si="97"/>
        <v>4013/4014</v>
      </c>
      <c r="L520">
        <f t="shared" si="98"/>
        <v>9.9999999947613105E-3</v>
      </c>
      <c r="N520">
        <f t="shared" si="99"/>
        <v>14.399999992456287</v>
      </c>
      <c r="P520" t="s">
        <v>769</v>
      </c>
      <c r="Q520" t="b">
        <f t="shared" si="100"/>
        <v>0</v>
      </c>
      <c r="R520" t="s">
        <v>809</v>
      </c>
      <c r="S520">
        <f t="shared" si="101"/>
        <v>6.0600000000000001E-2</v>
      </c>
      <c r="T520">
        <f t="shared" si="102"/>
        <v>6.3E-2</v>
      </c>
      <c r="U520">
        <f t="shared" si="103"/>
        <v>2.3999999999999994E-3</v>
      </c>
      <c r="V520">
        <f>COUNTIFS(xings_lookup!$D$2:$D$19, IF(Q520, "&lt;=","&gt;=") &amp; S520, xings_lookup!$D$2:$D$19, IF(Q520,"&gt;=","&lt;=") &amp; T520)</f>
        <v>0</v>
      </c>
      <c r="W520">
        <f>COUNTA([11]XINGS!$A$2:$A$13)-V520</f>
        <v>12</v>
      </c>
      <c r="X520">
        <f t="shared" si="96"/>
        <v>0</v>
      </c>
    </row>
    <row r="521" spans="1:24" x14ac:dyDescent="0.25">
      <c r="A521" t="s">
        <v>140</v>
      </c>
      <c r="B521">
        <v>4028</v>
      </c>
      <c r="C521" t="s">
        <v>467</v>
      </c>
      <c r="D521" t="s">
        <v>1319</v>
      </c>
      <c r="E521">
        <v>42502.209710648145</v>
      </c>
      <c r="F521">
        <v>42502.2109837963</v>
      </c>
      <c r="G521">
        <v>1</v>
      </c>
      <c r="H521" t="s">
        <v>1320</v>
      </c>
      <c r="I521">
        <v>42502.216412037036</v>
      </c>
      <c r="K521" t="str">
        <f t="shared" si="97"/>
        <v>4027/4028</v>
      </c>
      <c r="L521">
        <f t="shared" si="98"/>
        <v>5.428240736364387E-3</v>
      </c>
      <c r="N521">
        <f t="shared" si="99"/>
        <v>7.8166666603647172</v>
      </c>
      <c r="P521" t="s">
        <v>769</v>
      </c>
      <c r="Q521" t="b">
        <f t="shared" si="100"/>
        <v>1</v>
      </c>
      <c r="R521" t="s">
        <v>809</v>
      </c>
      <c r="S521">
        <f t="shared" si="101"/>
        <v>23.265799999999999</v>
      </c>
      <c r="T521">
        <f t="shared" si="102"/>
        <v>23.245200000000001</v>
      </c>
      <c r="U521">
        <f t="shared" si="103"/>
        <v>2.0599999999998175E-2</v>
      </c>
      <c r="V521">
        <f>COUNTIFS(xings_lookup!$D$2:$D$19, IF(Q521, "&lt;=","&gt;=") &amp; S521, xings_lookup!$D$2:$D$19, IF(Q521,"&gt;=","&lt;=") &amp; T521)</f>
        <v>0</v>
      </c>
      <c r="W521">
        <f>COUNTA([11]XINGS!$A$2:$A$13)-V521</f>
        <v>12</v>
      </c>
      <c r="X521">
        <f t="shared" si="96"/>
        <v>0</v>
      </c>
    </row>
    <row r="522" spans="1:24" x14ac:dyDescent="0.25">
      <c r="A522" t="s">
        <v>146</v>
      </c>
      <c r="B522">
        <v>4014</v>
      </c>
      <c r="C522" t="s">
        <v>467</v>
      </c>
      <c r="D522" t="s">
        <v>1321</v>
      </c>
      <c r="E522">
        <v>42502.212916666664</v>
      </c>
      <c r="F522">
        <v>42502.206296296295</v>
      </c>
      <c r="G522">
        <v>0</v>
      </c>
      <c r="H522" t="s">
        <v>603</v>
      </c>
      <c r="I522">
        <v>42502.235486111109</v>
      </c>
      <c r="K522" t="str">
        <f t="shared" si="97"/>
        <v>4013/4014</v>
      </c>
      <c r="L522">
        <f t="shared" si="98"/>
        <v>2.9189814813435078E-2</v>
      </c>
      <c r="N522">
        <f t="shared" si="99"/>
        <v>42.033333331346512</v>
      </c>
      <c r="P522" t="s">
        <v>769</v>
      </c>
      <c r="Q522" t="b">
        <f t="shared" si="100"/>
        <v>0</v>
      </c>
      <c r="R522" t="s">
        <v>809</v>
      </c>
      <c r="S522">
        <f t="shared" si="101"/>
        <v>1.9167000000000001</v>
      </c>
      <c r="T522">
        <f t="shared" si="102"/>
        <v>23.329699999999999</v>
      </c>
      <c r="U522">
        <f t="shared" si="103"/>
        <v>21.413</v>
      </c>
      <c r="V522">
        <f>COUNTIFS(xings_lookup!$D$2:$D$19, IF(Q522, "&lt;=","&gt;=") &amp; S522, xings_lookup!$D$2:$D$19, IF(Q522,"&gt;=","&lt;=") &amp; T522)</f>
        <v>12</v>
      </c>
      <c r="W522">
        <f>COUNTA([11]XINGS!$A$2:$A$13)-V522</f>
        <v>0</v>
      </c>
      <c r="X522">
        <f t="shared" si="96"/>
        <v>1</v>
      </c>
    </row>
    <row r="523" spans="1:24" x14ac:dyDescent="0.25">
      <c r="A523" t="s">
        <v>148</v>
      </c>
      <c r="B523">
        <v>4008</v>
      </c>
      <c r="C523" t="s">
        <v>467</v>
      </c>
      <c r="D523" t="s">
        <v>1173</v>
      </c>
      <c r="E523">
        <v>42502.751909722225</v>
      </c>
      <c r="F523">
        <v>42502.737372685187</v>
      </c>
      <c r="G523">
        <v>0</v>
      </c>
      <c r="H523" t="s">
        <v>1279</v>
      </c>
      <c r="I523">
        <v>42502.766898148147</v>
      </c>
      <c r="K523" t="str">
        <f t="shared" si="97"/>
        <v>4007/4008</v>
      </c>
      <c r="L523">
        <f t="shared" si="98"/>
        <v>2.9525462960009463E-2</v>
      </c>
      <c r="N523">
        <f t="shared" si="99"/>
        <v>42.516666662413627</v>
      </c>
      <c r="P523" t="s">
        <v>769</v>
      </c>
      <c r="Q523" t="b">
        <f t="shared" si="100"/>
        <v>1</v>
      </c>
      <c r="R523" t="s">
        <v>809</v>
      </c>
      <c r="S523">
        <f t="shared" si="101"/>
        <v>8.6353000000000009</v>
      </c>
      <c r="T523">
        <f t="shared" si="102"/>
        <v>1.2999999999999999E-2</v>
      </c>
      <c r="U523">
        <f t="shared" si="103"/>
        <v>8.622300000000001</v>
      </c>
      <c r="V523">
        <f>COUNTIFS(xings_lookup!$D$2:$D$19, IF(Q523, "&lt;=","&gt;=") &amp; S523, xings_lookup!$D$2:$D$19, IF(Q523,"&gt;=","&lt;=") &amp; T523)</f>
        <v>10</v>
      </c>
      <c r="W523">
        <f>COUNTA([11]XINGS!$A$2:$A$13)-V523</f>
        <v>2</v>
      </c>
      <c r="X523">
        <f t="shared" si="96"/>
        <v>0.83333333333333337</v>
      </c>
    </row>
    <row r="524" spans="1:24" x14ac:dyDescent="0.25">
      <c r="A524" t="s">
        <v>142</v>
      </c>
      <c r="B524">
        <v>4025</v>
      </c>
      <c r="F524">
        <v>42502.656307870369</v>
      </c>
      <c r="I524">
        <v>42502.662777777776</v>
      </c>
      <c r="K524" t="str">
        <f t="shared" si="97"/>
        <v>4025/4026</v>
      </c>
      <c r="L524">
        <f t="shared" si="98"/>
        <v>6.4699074064265005E-3</v>
      </c>
      <c r="N524">
        <f t="shared" si="99"/>
        <v>9.3166666652541608</v>
      </c>
      <c r="P524" t="s">
        <v>769</v>
      </c>
      <c r="Q524" t="b">
        <f t="shared" si="100"/>
        <v>0</v>
      </c>
      <c r="R524" t="s">
        <v>809</v>
      </c>
      <c r="S524" t="e">
        <f t="shared" si="101"/>
        <v>#VALUE!</v>
      </c>
      <c r="T524" t="e">
        <f t="shared" si="102"/>
        <v>#VALUE!</v>
      </c>
      <c r="U524" t="e">
        <f t="shared" si="103"/>
        <v>#VALUE!</v>
      </c>
      <c r="V524">
        <f>COUNTIFS(xings_lookup!$D$2:$D$19, IF(Q524, "&lt;=","&gt;=") &amp; S524, xings_lookup!$D$2:$D$19, IF(Q524,"&gt;=","&lt;=") &amp; T524)</f>
        <v>0</v>
      </c>
      <c r="W524">
        <f>COUNTA([11]XINGS!$A$2:$A$13)-V524</f>
        <v>12</v>
      </c>
      <c r="X524">
        <f t="shared" si="96"/>
        <v>0</v>
      </c>
    </row>
    <row r="525" spans="1:24" x14ac:dyDescent="0.25">
      <c r="A525" t="s">
        <v>147</v>
      </c>
      <c r="B525">
        <v>4009</v>
      </c>
      <c r="C525" t="s">
        <v>467</v>
      </c>
      <c r="D525" t="s">
        <v>1322</v>
      </c>
      <c r="E525">
        <v>42502.732685185183</v>
      </c>
      <c r="F525">
        <v>42502.712488425925</v>
      </c>
      <c r="G525">
        <v>0</v>
      </c>
      <c r="H525" t="s">
        <v>853</v>
      </c>
      <c r="I525">
        <v>42502.744629629633</v>
      </c>
      <c r="K525" t="str">
        <f t="shared" si="97"/>
        <v>4009/4010</v>
      </c>
      <c r="L525">
        <f t="shared" si="98"/>
        <v>3.2141203708306421E-2</v>
      </c>
      <c r="N525">
        <f t="shared" si="99"/>
        <v>46.283333339961246</v>
      </c>
      <c r="P525" t="s">
        <v>769</v>
      </c>
      <c r="Q525" t="b">
        <f t="shared" si="100"/>
        <v>0</v>
      </c>
      <c r="R525" t="s">
        <v>809</v>
      </c>
      <c r="S525">
        <f t="shared" si="101"/>
        <v>12.826000000000001</v>
      </c>
      <c r="T525">
        <f t="shared" si="102"/>
        <v>23.3306</v>
      </c>
      <c r="U525">
        <f t="shared" si="103"/>
        <v>10.5046</v>
      </c>
      <c r="V525">
        <f>COUNTIFS(xings_lookup!$D$2:$D$19, IF(Q525, "&lt;=","&gt;=") &amp; S525, xings_lookup!$D$2:$D$19, IF(Q525,"&gt;=","&lt;=") &amp; T525)</f>
        <v>0</v>
      </c>
      <c r="W525">
        <f>COUNTA([11]XINGS!$A$2:$A$13)-V525</f>
        <v>12</v>
      </c>
      <c r="X525">
        <f t="shared" si="96"/>
        <v>0</v>
      </c>
    </row>
    <row r="526" spans="1:24" x14ac:dyDescent="0.25">
      <c r="A526" t="s">
        <v>144</v>
      </c>
      <c r="B526">
        <v>4010</v>
      </c>
      <c r="C526" t="s">
        <v>467</v>
      </c>
      <c r="D526" t="s">
        <v>956</v>
      </c>
      <c r="E526">
        <v>42502.747650462959</v>
      </c>
      <c r="F526">
        <v>42502.748541666668</v>
      </c>
      <c r="G526">
        <v>1</v>
      </c>
      <c r="H526" t="s">
        <v>1323</v>
      </c>
      <c r="I526">
        <v>42502.780266203707</v>
      </c>
      <c r="K526" t="str">
        <f t="shared" si="97"/>
        <v>4009/4010</v>
      </c>
      <c r="L526">
        <f t="shared" si="98"/>
        <v>3.1724537038826384E-2</v>
      </c>
      <c r="N526">
        <f t="shared" si="99"/>
        <v>45.683333335909992</v>
      </c>
      <c r="P526" t="s">
        <v>769</v>
      </c>
      <c r="Q526" t="b">
        <f t="shared" si="100"/>
        <v>1</v>
      </c>
      <c r="R526" t="s">
        <v>809</v>
      </c>
      <c r="S526">
        <f t="shared" si="101"/>
        <v>23.298500000000001</v>
      </c>
      <c r="T526">
        <f t="shared" si="102"/>
        <v>12.785399999999999</v>
      </c>
      <c r="U526">
        <f t="shared" si="103"/>
        <v>10.513100000000001</v>
      </c>
      <c r="V526">
        <f>COUNTIFS(xings_lookup!$D$2:$D$19, IF(Q526, "&lt;=","&gt;=") &amp; S526, xings_lookup!$D$2:$D$19, IF(Q526,"&gt;=","&lt;=") &amp; T526)</f>
        <v>0</v>
      </c>
      <c r="W526">
        <f>COUNTA([11]XINGS!$A$2:$A$13)-V526</f>
        <v>12</v>
      </c>
      <c r="X526">
        <f t="shared" si="96"/>
        <v>0</v>
      </c>
    </row>
    <row r="527" spans="1:24" x14ac:dyDescent="0.25">
      <c r="A527" t="s">
        <v>150</v>
      </c>
      <c r="B527">
        <v>4018</v>
      </c>
      <c r="C527" t="s">
        <v>467</v>
      </c>
      <c r="D527" t="s">
        <v>481</v>
      </c>
      <c r="E527">
        <v>42502.746215277781</v>
      </c>
      <c r="F527">
        <v>42502.747557870367</v>
      </c>
      <c r="G527">
        <v>1</v>
      </c>
      <c r="H527" t="s">
        <v>505</v>
      </c>
      <c r="I527">
        <v>42502.77783564815</v>
      </c>
      <c r="K527" t="str">
        <f t="shared" si="97"/>
        <v>4017/4018</v>
      </c>
      <c r="L527">
        <f t="shared" si="98"/>
        <v>3.0277777783339843E-2</v>
      </c>
      <c r="N527">
        <f t="shared" si="99"/>
        <v>43.600000008009374</v>
      </c>
      <c r="P527" t="s">
        <v>769</v>
      </c>
      <c r="Q527" t="b">
        <f t="shared" si="100"/>
        <v>0</v>
      </c>
      <c r="R527" t="s">
        <v>809</v>
      </c>
      <c r="S527">
        <f t="shared" si="101"/>
        <v>4.3700000000000003E-2</v>
      </c>
      <c r="T527">
        <f t="shared" si="102"/>
        <v>4.5100000000000001E-2</v>
      </c>
      <c r="U527">
        <f t="shared" si="103"/>
        <v>1.3999999999999985E-3</v>
      </c>
      <c r="V527">
        <f>COUNTIFS(xings_lookup!$D$2:$D$19, IF(Q527, "&lt;=","&gt;=") &amp; S527, xings_lookup!$D$2:$D$19, IF(Q527,"&gt;=","&lt;=") &amp; T527)</f>
        <v>0</v>
      </c>
      <c r="W527">
        <f>COUNTA([11]XINGS!$A$2:$A$13)-V527</f>
        <v>12</v>
      </c>
      <c r="X527">
        <f t="shared" si="96"/>
        <v>0</v>
      </c>
    </row>
    <row r="528" spans="1:24" x14ac:dyDescent="0.25">
      <c r="A528" t="s">
        <v>128</v>
      </c>
      <c r="B528">
        <v>4039</v>
      </c>
      <c r="C528" t="s">
        <v>467</v>
      </c>
      <c r="D528" t="s">
        <v>1249</v>
      </c>
      <c r="E528">
        <v>42501.420798611114</v>
      </c>
      <c r="F528">
        <v>42501.420763888891</v>
      </c>
      <c r="G528">
        <v>12</v>
      </c>
      <c r="H528" t="s">
        <v>1193</v>
      </c>
      <c r="I528">
        <v>42501.449305555558</v>
      </c>
      <c r="K528" t="str">
        <f t="shared" si="97"/>
        <v>4039/4040</v>
      </c>
      <c r="L528">
        <f t="shared" si="98"/>
        <v>2.8541666666569654E-2</v>
      </c>
      <c r="N528">
        <f t="shared" si="99"/>
        <v>41.099999999860302</v>
      </c>
      <c r="P528" t="s">
        <v>769</v>
      </c>
      <c r="Q528" t="b">
        <f t="shared" si="100"/>
        <v>1</v>
      </c>
      <c r="R528" t="s">
        <v>809</v>
      </c>
      <c r="S528">
        <f t="shared" si="101"/>
        <v>23.302099999999999</v>
      </c>
      <c r="T528">
        <f t="shared" si="102"/>
        <v>23.3017</v>
      </c>
      <c r="U528">
        <f t="shared" si="103"/>
        <v>3.9999999999906777E-4</v>
      </c>
      <c r="V528">
        <f>COUNTIFS(xings_lookup!$D$2:$D$19, IF(Q528, "&lt;=","&gt;=") &amp; S528, xings_lookup!$D$2:$D$19, IF(Q528,"&gt;=","&lt;=") &amp; T528)</f>
        <v>0</v>
      </c>
      <c r="W528">
        <f>COUNTA([11]XINGS!$A$2:$A$13)-V528</f>
        <v>12</v>
      </c>
      <c r="X528">
        <f t="shared" si="96"/>
        <v>0</v>
      </c>
    </row>
    <row r="529" spans="1:24" x14ac:dyDescent="0.25">
      <c r="A529" t="s">
        <v>131</v>
      </c>
      <c r="B529">
        <v>4020</v>
      </c>
      <c r="C529" t="s">
        <v>467</v>
      </c>
      <c r="D529" t="s">
        <v>1324</v>
      </c>
      <c r="E529">
        <v>42501.608541666668</v>
      </c>
      <c r="F529">
        <v>42501.609490740739</v>
      </c>
      <c r="G529">
        <v>1</v>
      </c>
      <c r="H529" t="s">
        <v>683</v>
      </c>
      <c r="I529">
        <v>42501.631886574076</v>
      </c>
      <c r="K529" t="str">
        <f t="shared" si="97"/>
        <v>4019/4020</v>
      </c>
      <c r="L529">
        <f t="shared" si="98"/>
        <v>2.2395833337213844E-2</v>
      </c>
      <c r="N529">
        <f t="shared" si="99"/>
        <v>32.250000005587935</v>
      </c>
      <c r="P529" t="s">
        <v>769</v>
      </c>
      <c r="Q529" t="b">
        <f t="shared" si="100"/>
        <v>0</v>
      </c>
      <c r="R529" t="s">
        <v>809</v>
      </c>
      <c r="S529">
        <f t="shared" si="101"/>
        <v>1.9147000000000001</v>
      </c>
      <c r="T529">
        <f t="shared" si="102"/>
        <v>23.331900000000001</v>
      </c>
      <c r="U529">
        <f t="shared" si="103"/>
        <v>21.417200000000001</v>
      </c>
      <c r="V529">
        <f>COUNTIFS(xings_lookup!$D$2:$D$19, IF(Q529, "&lt;=","&gt;=") &amp; S529, xings_lookup!$D$2:$D$19, IF(Q529,"&gt;=","&lt;=") &amp; T529)</f>
        <v>12</v>
      </c>
      <c r="W529">
        <f>COUNTA([11]XINGS!$A$2:$A$13)-V529</f>
        <v>0</v>
      </c>
      <c r="X529">
        <f t="shared" si="96"/>
        <v>1</v>
      </c>
    </row>
    <row r="530" spans="1:24" x14ac:dyDescent="0.25">
      <c r="A530" t="s">
        <v>137</v>
      </c>
      <c r="B530">
        <v>4007</v>
      </c>
      <c r="C530" t="s">
        <v>467</v>
      </c>
      <c r="D530" t="s">
        <v>622</v>
      </c>
      <c r="E530">
        <v>42501.75509259259</v>
      </c>
      <c r="F530">
        <v>42501.756284722222</v>
      </c>
      <c r="G530">
        <v>1</v>
      </c>
      <c r="H530" t="s">
        <v>1325</v>
      </c>
      <c r="I530">
        <v>42501.784502314818</v>
      </c>
      <c r="K530" t="str">
        <f t="shared" si="97"/>
        <v>4007/4008</v>
      </c>
      <c r="L530">
        <f t="shared" si="98"/>
        <v>2.8217592596774921E-2</v>
      </c>
      <c r="N530">
        <f t="shared" si="99"/>
        <v>40.633333339355886</v>
      </c>
      <c r="P530" t="s">
        <v>769</v>
      </c>
      <c r="Q530" t="b">
        <f t="shared" si="100"/>
        <v>0</v>
      </c>
      <c r="R530" t="s">
        <v>809</v>
      </c>
      <c r="S530">
        <f t="shared" si="101"/>
        <v>4.3299999999999998E-2</v>
      </c>
      <c r="T530">
        <f t="shared" si="102"/>
        <v>21.642299999999999</v>
      </c>
      <c r="U530">
        <f t="shared" si="103"/>
        <v>21.599</v>
      </c>
      <c r="V530">
        <f>COUNTIFS(xings_lookup!$D$2:$D$19, IF(Q530, "&lt;=","&gt;=") &amp; S530, xings_lookup!$D$2:$D$19, IF(Q530,"&gt;=","&lt;=") &amp; T530)</f>
        <v>12</v>
      </c>
      <c r="W530">
        <f>COUNTA([11]XINGS!$A$2:$A$13)-V530</f>
        <v>0</v>
      </c>
      <c r="X530">
        <f t="shared" si="96"/>
        <v>1</v>
      </c>
    </row>
    <row r="531" spans="1:24" x14ac:dyDescent="0.25">
      <c r="A531" t="s">
        <v>134</v>
      </c>
      <c r="B531">
        <v>4032</v>
      </c>
      <c r="C531" t="s">
        <v>467</v>
      </c>
      <c r="D531" t="s">
        <v>965</v>
      </c>
      <c r="E531">
        <v>42502.059236111112</v>
      </c>
      <c r="F531">
        <v>42502.060023148151</v>
      </c>
      <c r="G531">
        <v>1</v>
      </c>
      <c r="H531" t="s">
        <v>1326</v>
      </c>
      <c r="I531">
        <v>42502.084224537037</v>
      </c>
      <c r="K531" t="str">
        <f t="shared" si="97"/>
        <v>4031/4032</v>
      </c>
      <c r="L531">
        <f t="shared" si="98"/>
        <v>2.4201388885558117E-2</v>
      </c>
      <c r="N531">
        <f t="shared" si="99"/>
        <v>34.849999995203689</v>
      </c>
      <c r="P531" t="s">
        <v>769</v>
      </c>
      <c r="Q531" t="b">
        <f t="shared" si="100"/>
        <v>1</v>
      </c>
      <c r="R531" t="s">
        <v>809</v>
      </c>
      <c r="S531">
        <f t="shared" si="101"/>
        <v>23.297699999999999</v>
      </c>
      <c r="T531">
        <f t="shared" si="102"/>
        <v>0.49359999999999998</v>
      </c>
      <c r="U531">
        <f t="shared" si="103"/>
        <v>22.804099999999998</v>
      </c>
      <c r="V531">
        <f>COUNTIFS(xings_lookup!$D$2:$D$19, IF(Q531, "&lt;=","&gt;=") &amp; S531, xings_lookup!$D$2:$D$19, IF(Q531,"&gt;=","&lt;=") &amp; T531)</f>
        <v>12</v>
      </c>
      <c r="W531">
        <f>COUNTA([11]XINGS!$A$2:$A$13)-V531</f>
        <v>0</v>
      </c>
      <c r="X531">
        <f t="shared" si="96"/>
        <v>1</v>
      </c>
    </row>
    <row r="532" spans="1:24" x14ac:dyDescent="0.25">
      <c r="A532" t="s">
        <v>114</v>
      </c>
      <c r="B532">
        <v>4024</v>
      </c>
      <c r="F532">
        <v>42501.152777777781</v>
      </c>
      <c r="I532" t="s">
        <v>115</v>
      </c>
      <c r="K532" t="str">
        <f t="shared" si="97"/>
        <v>4023/4024</v>
      </c>
      <c r="L532" t="e">
        <f t="shared" si="98"/>
        <v>#VALUE!</v>
      </c>
      <c r="N532" t="e">
        <f t="shared" si="99"/>
        <v>#VALUE!</v>
      </c>
      <c r="P532" t="s">
        <v>769</v>
      </c>
      <c r="Q532" t="b">
        <f t="shared" si="100"/>
        <v>0</v>
      </c>
      <c r="R532" t="s">
        <v>809</v>
      </c>
      <c r="S532" t="e">
        <f t="shared" si="101"/>
        <v>#VALUE!</v>
      </c>
      <c r="T532" t="e">
        <f t="shared" si="102"/>
        <v>#VALUE!</v>
      </c>
      <c r="U532" t="e">
        <f t="shared" si="103"/>
        <v>#VALUE!</v>
      </c>
      <c r="V532">
        <f>COUNTIFS(xings_lookup!$D$2:$D$19, IF(Q532, "&lt;=","&gt;=") &amp; S532, xings_lookup!$D$2:$D$19, IF(Q532,"&gt;=","&lt;=") &amp; T532)</f>
        <v>0</v>
      </c>
      <c r="W532">
        <f>COUNTA([11]XINGS!$A$2:$A$13)-V532</f>
        <v>12</v>
      </c>
      <c r="X532">
        <f t="shared" si="96"/>
        <v>0</v>
      </c>
    </row>
    <row r="533" spans="1:24" x14ac:dyDescent="0.25">
      <c r="A533" t="s">
        <v>121</v>
      </c>
      <c r="B533">
        <v>4020</v>
      </c>
      <c r="C533" t="s">
        <v>467</v>
      </c>
      <c r="D533" t="s">
        <v>849</v>
      </c>
      <c r="E533">
        <v>42500.346817129626</v>
      </c>
      <c r="F533">
        <v>42500.347800925927</v>
      </c>
      <c r="G533">
        <v>1</v>
      </c>
      <c r="H533" t="s">
        <v>1327</v>
      </c>
      <c r="I533">
        <v>42500.377928240741</v>
      </c>
      <c r="K533" t="str">
        <f t="shared" si="97"/>
        <v>4019/4020</v>
      </c>
      <c r="L533">
        <f t="shared" si="98"/>
        <v>3.0127314814308193E-2</v>
      </c>
      <c r="N533">
        <f t="shared" si="99"/>
        <v>43.383333332603797</v>
      </c>
      <c r="P533" t="s">
        <v>769</v>
      </c>
      <c r="Q533" t="b">
        <f t="shared" si="100"/>
        <v>0</v>
      </c>
      <c r="R533" t="s">
        <v>809</v>
      </c>
      <c r="S533">
        <f t="shared" si="101"/>
        <v>4.7300000000000002E-2</v>
      </c>
      <c r="T533">
        <f t="shared" si="102"/>
        <v>22.011900000000001</v>
      </c>
      <c r="U533">
        <f t="shared" si="103"/>
        <v>21.964600000000001</v>
      </c>
      <c r="V533">
        <f>COUNTIFS(xings_lookup!$D$2:$D$19, IF(Q533, "&lt;=","&gt;=") &amp; S533, xings_lookup!$D$2:$D$19, IF(Q533,"&gt;=","&lt;=") &amp; T533)</f>
        <v>12</v>
      </c>
      <c r="W533">
        <f>COUNTA([11]XINGS!$A$2:$A$13)-V533</f>
        <v>0</v>
      </c>
      <c r="X533">
        <f t="shared" si="96"/>
        <v>1</v>
      </c>
    </row>
    <row r="534" spans="1:24" x14ac:dyDescent="0.25">
      <c r="A534" t="s">
        <v>125</v>
      </c>
      <c r="B534">
        <v>4024</v>
      </c>
      <c r="C534" t="s">
        <v>467</v>
      </c>
      <c r="D534" t="s">
        <v>494</v>
      </c>
      <c r="E534">
        <v>42500.440717592595</v>
      </c>
      <c r="F534">
        <v>42500.445138888892</v>
      </c>
      <c r="G534">
        <v>6</v>
      </c>
      <c r="H534" t="s">
        <v>1328</v>
      </c>
      <c r="I534">
        <v>42500.462511574071</v>
      </c>
      <c r="K534" t="str">
        <f t="shared" si="97"/>
        <v>4023/4024</v>
      </c>
      <c r="L534">
        <f t="shared" si="98"/>
        <v>1.7372685178997926E-2</v>
      </c>
      <c r="N534">
        <f t="shared" si="99"/>
        <v>25.016666657757014</v>
      </c>
      <c r="P534" t="s">
        <v>769</v>
      </c>
      <c r="Q534" t="b">
        <f t="shared" si="100"/>
        <v>0</v>
      </c>
      <c r="R534" t="s">
        <v>809</v>
      </c>
      <c r="S534">
        <f t="shared" si="101"/>
        <v>4.6600000000000003E-2</v>
      </c>
      <c r="T534">
        <f t="shared" si="102"/>
        <v>10.287800000000001</v>
      </c>
      <c r="U534">
        <f t="shared" si="103"/>
        <v>10.241200000000001</v>
      </c>
      <c r="V534">
        <f>COUNTIFS(xings_lookup!$D$2:$D$19, IF(Q534, "&lt;=","&gt;=") &amp; S534, xings_lookup!$D$2:$D$19, IF(Q534,"&gt;=","&lt;=") &amp; T534)</f>
        <v>10</v>
      </c>
      <c r="W534">
        <f>COUNTA([11]XINGS!$A$2:$A$13)-V534</f>
        <v>2</v>
      </c>
      <c r="X534">
        <f t="shared" si="96"/>
        <v>0.83333333333333337</v>
      </c>
    </row>
    <row r="535" spans="1:24" x14ac:dyDescent="0.25">
      <c r="A535" t="s">
        <v>127</v>
      </c>
      <c r="B535">
        <v>4007</v>
      </c>
      <c r="C535" t="s">
        <v>467</v>
      </c>
      <c r="D535" t="s">
        <v>545</v>
      </c>
      <c r="E535">
        <v>42500.475740740738</v>
      </c>
      <c r="F535">
        <v>42500.476377314815</v>
      </c>
      <c r="G535">
        <v>0</v>
      </c>
      <c r="H535" t="s">
        <v>1329</v>
      </c>
      <c r="I535">
        <v>42500.49145833333</v>
      </c>
      <c r="K535" t="str">
        <f t="shared" si="97"/>
        <v>4007/4008</v>
      </c>
      <c r="L535">
        <f t="shared" si="98"/>
        <v>1.5081018515047617E-2</v>
      </c>
      <c r="N535">
        <f t="shared" si="99"/>
        <v>21.716666661668569</v>
      </c>
      <c r="P535" t="s">
        <v>769</v>
      </c>
      <c r="Q535" t="b">
        <f t="shared" si="100"/>
        <v>0</v>
      </c>
      <c r="R535" t="s">
        <v>809</v>
      </c>
      <c r="S535">
        <f t="shared" si="101"/>
        <v>8.6374999999999993</v>
      </c>
      <c r="T535">
        <f t="shared" si="102"/>
        <v>23.331700000000001</v>
      </c>
      <c r="U535">
        <f t="shared" si="103"/>
        <v>14.694200000000002</v>
      </c>
      <c r="V535">
        <f>COUNTIFS(xings_lookup!$D$2:$D$19, IF(Q535, "&lt;=","&gt;=") &amp; S535, xings_lookup!$D$2:$D$19, IF(Q535,"&gt;=","&lt;=") &amp; T535)</f>
        <v>2</v>
      </c>
      <c r="W535">
        <f>COUNTA([11]XINGS!$A$2:$A$13)-V535</f>
        <v>10</v>
      </c>
      <c r="X535">
        <f t="shared" si="96"/>
        <v>0.16666666666666666</v>
      </c>
    </row>
    <row r="536" spans="1:24" x14ac:dyDescent="0.25">
      <c r="A536" t="s">
        <v>118</v>
      </c>
      <c r="B536">
        <v>4011</v>
      </c>
      <c r="C536" t="s">
        <v>467</v>
      </c>
      <c r="D536" t="s">
        <v>517</v>
      </c>
      <c r="E536">
        <v>42500.514374999999</v>
      </c>
      <c r="F536">
        <v>42500.5153587963</v>
      </c>
      <c r="G536">
        <v>1</v>
      </c>
      <c r="H536" t="s">
        <v>603</v>
      </c>
      <c r="I536">
        <v>42500.537673611114</v>
      </c>
      <c r="K536" t="str">
        <f t="shared" si="97"/>
        <v>4011/4012</v>
      </c>
      <c r="L536">
        <f t="shared" si="98"/>
        <v>2.2314814814308193E-2</v>
      </c>
      <c r="N536">
        <f t="shared" si="99"/>
        <v>32.133333332603797</v>
      </c>
      <c r="P536" t="s">
        <v>769</v>
      </c>
      <c r="Q536" t="b">
        <f t="shared" si="100"/>
        <v>0</v>
      </c>
      <c r="R536" t="s">
        <v>809</v>
      </c>
      <c r="S536">
        <f t="shared" si="101"/>
        <v>1.9134</v>
      </c>
      <c r="T536">
        <f t="shared" si="102"/>
        <v>23.329699999999999</v>
      </c>
      <c r="U536">
        <f t="shared" si="103"/>
        <v>21.4163</v>
      </c>
      <c r="V536">
        <f>COUNTIFS(xings_lookup!$D$2:$D$19, IF(Q536, "&lt;=","&gt;=") &amp; S536, xings_lookup!$D$2:$D$19, IF(Q536,"&gt;=","&lt;=") &amp; T536)</f>
        <v>12</v>
      </c>
      <c r="W536">
        <f>COUNTA([11]XINGS!$A$2:$A$13)-V536</f>
        <v>0</v>
      </c>
      <c r="X536">
        <f t="shared" si="96"/>
        <v>1</v>
      </c>
    </row>
    <row r="537" spans="1:24" x14ac:dyDescent="0.25">
      <c r="A537" t="s">
        <v>123</v>
      </c>
      <c r="B537">
        <v>4011</v>
      </c>
      <c r="C537" t="s">
        <v>467</v>
      </c>
      <c r="D537" t="s">
        <v>1330</v>
      </c>
      <c r="E537">
        <v>42500.580057870371</v>
      </c>
      <c r="F537">
        <v>42500.581238425926</v>
      </c>
      <c r="G537">
        <v>1</v>
      </c>
      <c r="H537" t="s">
        <v>1331</v>
      </c>
      <c r="I537">
        <v>42500.606261574074</v>
      </c>
      <c r="K537" t="str">
        <f t="shared" si="97"/>
        <v>4011/4012</v>
      </c>
      <c r="L537">
        <f t="shared" si="98"/>
        <v>2.5023148147738539E-2</v>
      </c>
      <c r="N537">
        <f t="shared" si="99"/>
        <v>36.033333332743496</v>
      </c>
      <c r="P537" t="s">
        <v>769</v>
      </c>
      <c r="Q537" t="b">
        <f t="shared" si="100"/>
        <v>0</v>
      </c>
      <c r="R537" t="s">
        <v>809</v>
      </c>
      <c r="S537">
        <f t="shared" si="101"/>
        <v>5.5100000000000003E-2</v>
      </c>
      <c r="T537">
        <f t="shared" si="102"/>
        <v>19.9876</v>
      </c>
      <c r="U537">
        <f t="shared" si="103"/>
        <v>19.932500000000001</v>
      </c>
      <c r="V537">
        <f>COUNTIFS(xings_lookup!$D$2:$D$19, IF(Q537, "&lt;=","&gt;=") &amp; S537, xings_lookup!$D$2:$D$19, IF(Q537,"&gt;=","&lt;=") &amp; T537)</f>
        <v>12</v>
      </c>
      <c r="W537">
        <f>COUNTA([11]XINGS!$A$2:$A$13)-V537</f>
        <v>0</v>
      </c>
      <c r="X537">
        <f t="shared" si="96"/>
        <v>1</v>
      </c>
    </row>
    <row r="538" spans="1:24" x14ac:dyDescent="0.25">
      <c r="A538" t="s">
        <v>117</v>
      </c>
      <c r="B538">
        <v>4008</v>
      </c>
      <c r="C538" t="s">
        <v>467</v>
      </c>
      <c r="D538" t="s">
        <v>956</v>
      </c>
      <c r="E538">
        <v>42500.635300925926</v>
      </c>
      <c r="F538">
        <v>42500.637314814812</v>
      </c>
      <c r="G538">
        <v>2</v>
      </c>
      <c r="H538" t="s">
        <v>1332</v>
      </c>
      <c r="I538">
        <v>42500.653182870374</v>
      </c>
      <c r="K538" t="str">
        <f t="shared" si="97"/>
        <v>4007/4008</v>
      </c>
      <c r="L538">
        <f t="shared" si="98"/>
        <v>1.5868055561440997E-2</v>
      </c>
      <c r="N538">
        <f t="shared" si="99"/>
        <v>22.850000008475035</v>
      </c>
      <c r="P538" t="s">
        <v>769</v>
      </c>
      <c r="Q538" t="b">
        <f t="shared" si="100"/>
        <v>1</v>
      </c>
      <c r="R538" t="s">
        <v>809</v>
      </c>
      <c r="S538">
        <f t="shared" si="101"/>
        <v>23.298500000000001</v>
      </c>
      <c r="T538">
        <f t="shared" si="102"/>
        <v>12.7964</v>
      </c>
      <c r="U538">
        <f t="shared" si="103"/>
        <v>10.5021</v>
      </c>
      <c r="V538">
        <f>COUNTIFS(xings_lookup!$D$2:$D$19, IF(Q538, "&lt;=","&gt;=") &amp; S538, xings_lookup!$D$2:$D$19, IF(Q538,"&gt;=","&lt;=") &amp; T538)</f>
        <v>0</v>
      </c>
      <c r="W538">
        <f>COUNTA([11]XINGS!$A$2:$A$13)-V538</f>
        <v>12</v>
      </c>
      <c r="X538">
        <f t="shared" si="96"/>
        <v>0</v>
      </c>
    </row>
    <row r="539" spans="1:24" x14ac:dyDescent="0.25">
      <c r="A539" t="s">
        <v>124</v>
      </c>
      <c r="B539">
        <v>4019</v>
      </c>
      <c r="C539" t="s">
        <v>467</v>
      </c>
      <c r="D539" t="s">
        <v>1110</v>
      </c>
      <c r="E539">
        <v>42500.907731481479</v>
      </c>
      <c r="F539">
        <v>42500.908449074072</v>
      </c>
      <c r="G539">
        <v>1</v>
      </c>
      <c r="H539" t="s">
        <v>1333</v>
      </c>
      <c r="I539">
        <v>42500.939606481479</v>
      </c>
      <c r="K539" t="str">
        <f t="shared" si="97"/>
        <v>4019/4020</v>
      </c>
      <c r="L539">
        <f t="shared" si="98"/>
        <v>3.1157407407590654E-2</v>
      </c>
      <c r="N539">
        <f t="shared" si="99"/>
        <v>44.866666666930541</v>
      </c>
      <c r="P539" t="s">
        <v>769</v>
      </c>
      <c r="Q539" t="b">
        <f t="shared" si="100"/>
        <v>1</v>
      </c>
      <c r="R539" t="s">
        <v>809</v>
      </c>
      <c r="S539">
        <f t="shared" si="101"/>
        <v>23.295999999999999</v>
      </c>
      <c r="T539">
        <f t="shared" si="102"/>
        <v>0.48930000000000001</v>
      </c>
      <c r="U539">
        <f t="shared" si="103"/>
        <v>22.806699999999999</v>
      </c>
      <c r="V539">
        <f>COUNTIFS(xings_lookup!$D$2:$D$19, IF(Q539, "&lt;=","&gt;=") &amp; S539, xings_lookup!$D$2:$D$19, IF(Q539,"&gt;=","&lt;=") &amp; T539)</f>
        <v>12</v>
      </c>
      <c r="W539">
        <f>COUNTA([11]XINGS!$A$2:$A$13)-V539</f>
        <v>0</v>
      </c>
      <c r="X539">
        <f t="shared" si="96"/>
        <v>1</v>
      </c>
    </row>
    <row r="540" spans="1:24" x14ac:dyDescent="0.25">
      <c r="A540" t="s">
        <v>120</v>
      </c>
      <c r="B540">
        <v>4043</v>
      </c>
      <c r="C540" t="s">
        <v>467</v>
      </c>
      <c r="D540" t="s">
        <v>667</v>
      </c>
      <c r="E540">
        <v>42501.056041666663</v>
      </c>
      <c r="F540">
        <v>42501.056921296295</v>
      </c>
      <c r="G540">
        <v>1</v>
      </c>
      <c r="H540" t="s">
        <v>1334</v>
      </c>
      <c r="I540">
        <v>42501.085092592592</v>
      </c>
      <c r="K540" t="str">
        <f t="shared" si="97"/>
        <v>4043/4044</v>
      </c>
      <c r="L540">
        <f t="shared" si="98"/>
        <v>2.8171296296932269E-2</v>
      </c>
      <c r="N540">
        <f t="shared" si="99"/>
        <v>40.566666667582467</v>
      </c>
      <c r="P540" t="s">
        <v>769</v>
      </c>
      <c r="Q540" t="b">
        <f t="shared" si="100"/>
        <v>1</v>
      </c>
      <c r="R540" t="s">
        <v>809</v>
      </c>
      <c r="S540">
        <f t="shared" si="101"/>
        <v>23.297799999999999</v>
      </c>
      <c r="T540">
        <f t="shared" si="102"/>
        <v>0.3705</v>
      </c>
      <c r="U540">
        <f t="shared" si="103"/>
        <v>22.927299999999999</v>
      </c>
      <c r="V540">
        <f>COUNTIFS(xings_lookup!$D$2:$D$19, IF(Q540, "&lt;=","&gt;=") &amp; S540, xings_lookup!$D$2:$D$19, IF(Q540,"&gt;=","&lt;=") &amp; T540)</f>
        <v>12</v>
      </c>
      <c r="W540">
        <f>COUNTA([11]XINGS!$A$2:$A$13)-V540</f>
        <v>0</v>
      </c>
      <c r="X540">
        <f t="shared" si="96"/>
        <v>1</v>
      </c>
    </row>
    <row r="541" spans="1:24" x14ac:dyDescent="0.25">
      <c r="A541" t="s">
        <v>105</v>
      </c>
      <c r="B541">
        <v>4023</v>
      </c>
      <c r="C541" t="s">
        <v>467</v>
      </c>
      <c r="D541" t="s">
        <v>1012</v>
      </c>
      <c r="E541">
        <v>42499.533206018517</v>
      </c>
      <c r="F541">
        <v>42499.540243055555</v>
      </c>
      <c r="G541">
        <v>10</v>
      </c>
      <c r="H541" t="s">
        <v>1335</v>
      </c>
      <c r="I541">
        <v>42499.560243055559</v>
      </c>
      <c r="K541" t="str">
        <f t="shared" si="97"/>
        <v>4023/4024</v>
      </c>
      <c r="L541">
        <f t="shared" si="98"/>
        <v>2.0000000004074536E-2</v>
      </c>
      <c r="N541">
        <f t="shared" si="99"/>
        <v>28.800000005867332</v>
      </c>
      <c r="P541" t="s">
        <v>769</v>
      </c>
      <c r="Q541" t="b">
        <f t="shared" si="100"/>
        <v>1</v>
      </c>
      <c r="R541" t="s">
        <v>809</v>
      </c>
      <c r="S541">
        <f t="shared" si="101"/>
        <v>15.4018</v>
      </c>
      <c r="T541">
        <f t="shared" si="102"/>
        <v>19.3535</v>
      </c>
      <c r="U541">
        <f t="shared" si="103"/>
        <v>3.9517000000000007</v>
      </c>
      <c r="V541">
        <f>COUNTIFS(xings_lookup!$D$2:$D$19, IF(Q541, "&lt;=","&gt;=") &amp; S541, xings_lookup!$D$2:$D$19, IF(Q541,"&gt;=","&lt;=") &amp; T541)</f>
        <v>0</v>
      </c>
      <c r="W541">
        <f>COUNTA([11]XINGS!$A$2:$A$13)-V541</f>
        <v>12</v>
      </c>
      <c r="X541">
        <f t="shared" si="96"/>
        <v>0</v>
      </c>
    </row>
    <row r="542" spans="1:24" x14ac:dyDescent="0.25">
      <c r="A542" t="s">
        <v>112</v>
      </c>
      <c r="B542">
        <v>4038</v>
      </c>
      <c r="C542" t="s">
        <v>467</v>
      </c>
      <c r="D542" t="s">
        <v>722</v>
      </c>
      <c r="E542">
        <v>42499.528263888889</v>
      </c>
      <c r="F542">
        <v>42499.528923611113</v>
      </c>
      <c r="G542">
        <v>0</v>
      </c>
      <c r="H542" t="s">
        <v>900</v>
      </c>
      <c r="I542">
        <v>42499.542210648149</v>
      </c>
      <c r="K542" t="str">
        <f t="shared" si="97"/>
        <v>4037/4038</v>
      </c>
      <c r="L542">
        <f t="shared" si="98"/>
        <v>1.3287037036207039E-2</v>
      </c>
      <c r="N542">
        <f t="shared" si="99"/>
        <v>19.133333332138136</v>
      </c>
      <c r="P542" t="s">
        <v>769</v>
      </c>
      <c r="Q542" t="b">
        <f t="shared" si="100"/>
        <v>0</v>
      </c>
      <c r="R542" t="s">
        <v>809</v>
      </c>
      <c r="S542">
        <f t="shared" si="101"/>
        <v>12.8271</v>
      </c>
      <c r="T542">
        <f t="shared" si="102"/>
        <v>23.332100000000001</v>
      </c>
      <c r="U542">
        <f t="shared" si="103"/>
        <v>10.505000000000001</v>
      </c>
      <c r="V542">
        <f>COUNTIFS(xings_lookup!$D$2:$D$19, IF(Q542, "&lt;=","&gt;=") &amp; S542, xings_lookup!$D$2:$D$19, IF(Q542,"&gt;=","&lt;=") &amp; T542)</f>
        <v>0</v>
      </c>
      <c r="W542">
        <f>COUNTA([11]XINGS!$A$2:$A$13)-V542</f>
        <v>12</v>
      </c>
      <c r="X542">
        <f t="shared" si="96"/>
        <v>0</v>
      </c>
    </row>
    <row r="543" spans="1:24" x14ac:dyDescent="0.25">
      <c r="A543" t="s">
        <v>100</v>
      </c>
      <c r="B543">
        <v>4010</v>
      </c>
      <c r="F543">
        <v>42499.628657407404</v>
      </c>
      <c r="I543" t="s">
        <v>115</v>
      </c>
      <c r="K543" t="str">
        <f t="shared" si="97"/>
        <v>4009/4010</v>
      </c>
      <c r="L543" t="e">
        <f t="shared" si="98"/>
        <v>#VALUE!</v>
      </c>
      <c r="N543" t="e">
        <f t="shared" si="99"/>
        <v>#VALUE!</v>
      </c>
      <c r="P543" t="s">
        <v>769</v>
      </c>
      <c r="Q543" t="b">
        <f t="shared" si="100"/>
        <v>1</v>
      </c>
      <c r="R543" t="s">
        <v>809</v>
      </c>
      <c r="S543" t="e">
        <f t="shared" si="101"/>
        <v>#VALUE!</v>
      </c>
      <c r="T543" t="e">
        <f t="shared" si="102"/>
        <v>#VALUE!</v>
      </c>
      <c r="U543" t="e">
        <f t="shared" si="103"/>
        <v>#VALUE!</v>
      </c>
      <c r="V543">
        <f>COUNTIFS(xings_lookup!$D$2:$D$19, IF(Q543, "&lt;=","&gt;=") &amp; S543, xings_lookup!$D$2:$D$19, IF(Q543,"&gt;=","&lt;=") &amp; T543)</f>
        <v>0</v>
      </c>
      <c r="W543">
        <f>COUNTA([11]XINGS!$A$2:$A$13)-V543</f>
        <v>12</v>
      </c>
      <c r="X543">
        <f t="shared" si="96"/>
        <v>0</v>
      </c>
    </row>
    <row r="544" spans="1:24" x14ac:dyDescent="0.25">
      <c r="A544" t="s">
        <v>109</v>
      </c>
      <c r="B544">
        <v>4015</v>
      </c>
      <c r="C544" t="s">
        <v>467</v>
      </c>
      <c r="D544" t="s">
        <v>1336</v>
      </c>
      <c r="E544">
        <v>42499.730497685188</v>
      </c>
      <c r="F544">
        <v>42499.731446759259</v>
      </c>
      <c r="G544">
        <v>1</v>
      </c>
      <c r="H544" t="s">
        <v>1337</v>
      </c>
      <c r="I544">
        <v>42499.756284722222</v>
      </c>
      <c r="K544" t="str">
        <f t="shared" si="97"/>
        <v>4015/4016</v>
      </c>
      <c r="L544">
        <f t="shared" si="98"/>
        <v>2.4837962962919846E-2</v>
      </c>
      <c r="N544">
        <f t="shared" si="99"/>
        <v>35.766666666604578</v>
      </c>
      <c r="P544" t="s">
        <v>769</v>
      </c>
      <c r="Q544" t="b">
        <f t="shared" si="100"/>
        <v>1</v>
      </c>
      <c r="R544" t="s">
        <v>809</v>
      </c>
      <c r="S544">
        <f t="shared" si="101"/>
        <v>23.3004</v>
      </c>
      <c r="T544">
        <f t="shared" si="102"/>
        <v>3.6781999999999999</v>
      </c>
      <c r="U544">
        <f t="shared" si="103"/>
        <v>19.622199999999999</v>
      </c>
      <c r="V544">
        <f>COUNTIFS(xings_lookup!$D$2:$D$19, IF(Q544, "&lt;=","&gt;=") &amp; S544, xings_lookup!$D$2:$D$19, IF(Q544,"&gt;=","&lt;=") &amp; T544)</f>
        <v>9</v>
      </c>
      <c r="W544">
        <f>COUNTA([11]XINGS!$A$2:$A$13)-V544</f>
        <v>3</v>
      </c>
      <c r="X544">
        <f t="shared" si="96"/>
        <v>0.75</v>
      </c>
    </row>
    <row r="545" spans="1:24" x14ac:dyDescent="0.25">
      <c r="A545" t="s">
        <v>107</v>
      </c>
      <c r="B545">
        <v>4044</v>
      </c>
      <c r="C545" t="s">
        <v>467</v>
      </c>
      <c r="D545" t="s">
        <v>499</v>
      </c>
      <c r="E545">
        <v>42499.787997685184</v>
      </c>
      <c r="F545">
        <v>42499.788726851853</v>
      </c>
      <c r="G545">
        <v>1</v>
      </c>
      <c r="H545" t="s">
        <v>1338</v>
      </c>
      <c r="I545">
        <v>42499.820601851854</v>
      </c>
      <c r="K545" t="str">
        <f t="shared" si="97"/>
        <v>4043/4044</v>
      </c>
      <c r="L545">
        <f t="shared" si="98"/>
        <v>3.1875000000582077E-2</v>
      </c>
      <c r="N545">
        <f t="shared" si="99"/>
        <v>45.90000000083819</v>
      </c>
      <c r="P545" t="s">
        <v>769</v>
      </c>
      <c r="Q545" t="b">
        <f t="shared" si="100"/>
        <v>0</v>
      </c>
      <c r="R545" t="s">
        <v>809</v>
      </c>
      <c r="S545">
        <f t="shared" si="101"/>
        <v>4.8000000000000001E-2</v>
      </c>
      <c r="T545">
        <f t="shared" si="102"/>
        <v>22.1388</v>
      </c>
      <c r="U545">
        <f t="shared" si="103"/>
        <v>22.090800000000002</v>
      </c>
      <c r="V545">
        <f>COUNTIFS(xings_lookup!$D$2:$D$19, IF(Q545, "&lt;=","&gt;=") &amp; S545, xings_lookup!$D$2:$D$19, IF(Q545,"&gt;=","&lt;=") &amp; T545)</f>
        <v>12</v>
      </c>
      <c r="W545">
        <f>COUNTA([11]XINGS!$A$2:$A$13)-V545</f>
        <v>0</v>
      </c>
      <c r="X545">
        <f t="shared" si="96"/>
        <v>1</v>
      </c>
    </row>
    <row r="546" spans="1:24" x14ac:dyDescent="0.25">
      <c r="A546" t="s">
        <v>103</v>
      </c>
      <c r="B546">
        <v>4010</v>
      </c>
      <c r="C546" t="s">
        <v>467</v>
      </c>
      <c r="D546" t="s">
        <v>1339</v>
      </c>
      <c r="E546">
        <v>42499.954664351855</v>
      </c>
      <c r="F546">
        <v>42499.955659722225</v>
      </c>
      <c r="G546">
        <v>1</v>
      </c>
      <c r="H546" t="s">
        <v>1340</v>
      </c>
      <c r="I546">
        <v>42499.955937500003</v>
      </c>
      <c r="K546" t="str">
        <f t="shared" si="97"/>
        <v>4009/4010</v>
      </c>
      <c r="L546">
        <f t="shared" si="98"/>
        <v>2.7777777722803876E-4</v>
      </c>
      <c r="N546">
        <f t="shared" si="99"/>
        <v>0.39999999920837581</v>
      </c>
      <c r="P546" t="s">
        <v>769</v>
      </c>
      <c r="Q546" t="b">
        <f t="shared" si="100"/>
        <v>1</v>
      </c>
      <c r="R546" t="s">
        <v>809</v>
      </c>
      <c r="S546">
        <f t="shared" si="101"/>
        <v>15.307499999999999</v>
      </c>
      <c r="T546">
        <f t="shared" si="102"/>
        <v>15.307700000000001</v>
      </c>
      <c r="U546">
        <f t="shared" si="103"/>
        <v>2.0000000000131024E-4</v>
      </c>
      <c r="V546">
        <f>COUNTIFS(xings_lookup!$D$2:$D$19, IF(Q546, "&lt;=","&gt;=") &amp; S546, xings_lookup!$D$2:$D$19, IF(Q546,"&gt;=","&lt;=") &amp; T546)</f>
        <v>0</v>
      </c>
      <c r="W546">
        <f>COUNTA([11]XINGS!$A$2:$A$13)-V546</f>
        <v>12</v>
      </c>
      <c r="X546">
        <f t="shared" si="96"/>
        <v>0</v>
      </c>
    </row>
    <row r="547" spans="1:24" x14ac:dyDescent="0.25">
      <c r="A547" t="s">
        <v>92</v>
      </c>
      <c r="B547">
        <v>4014</v>
      </c>
      <c r="C547" t="s">
        <v>467</v>
      </c>
      <c r="D547" t="s">
        <v>620</v>
      </c>
      <c r="E547">
        <v>42498.232928240737</v>
      </c>
      <c r="F547">
        <v>42498.234317129631</v>
      </c>
      <c r="G547">
        <v>2</v>
      </c>
      <c r="H547" t="s">
        <v>1341</v>
      </c>
      <c r="I547">
        <v>42498.259247685186</v>
      </c>
      <c r="K547" t="str">
        <f t="shared" si="97"/>
        <v>4013/4014</v>
      </c>
      <c r="L547">
        <f t="shared" si="98"/>
        <v>2.4930555555329192E-2</v>
      </c>
      <c r="N547">
        <f t="shared" si="99"/>
        <v>35.899999999674037</v>
      </c>
      <c r="P547" t="s">
        <v>769</v>
      </c>
      <c r="Q547" t="b">
        <f t="shared" si="100"/>
        <v>0</v>
      </c>
      <c r="R547" t="s">
        <v>809</v>
      </c>
      <c r="S547">
        <f t="shared" si="101"/>
        <v>4.2900000000000001E-2</v>
      </c>
      <c r="T547">
        <f t="shared" si="102"/>
        <v>15.726599999999999</v>
      </c>
      <c r="U547">
        <f t="shared" si="103"/>
        <v>15.6837</v>
      </c>
      <c r="V547">
        <f>COUNTIFS(xings_lookup!$D$2:$D$19, IF(Q547, "&lt;=","&gt;=") &amp; S547, xings_lookup!$D$2:$D$19, IF(Q547,"&gt;=","&lt;=") &amp; T547)</f>
        <v>12</v>
      </c>
      <c r="W547">
        <f>COUNTA([11]XINGS!$A$2:$A$13)-V547</f>
        <v>0</v>
      </c>
      <c r="X547">
        <f t="shared" si="96"/>
        <v>1</v>
      </c>
    </row>
    <row r="548" spans="1:24" x14ac:dyDescent="0.25">
      <c r="A548" t="s">
        <v>88</v>
      </c>
      <c r="B548">
        <v>4030</v>
      </c>
      <c r="C548" t="s">
        <v>467</v>
      </c>
      <c r="D548" t="s">
        <v>956</v>
      </c>
      <c r="E548">
        <v>42498.292812500003</v>
      </c>
      <c r="F548">
        <v>42498.293692129628</v>
      </c>
      <c r="G548">
        <v>1</v>
      </c>
      <c r="H548" t="s">
        <v>1342</v>
      </c>
      <c r="I548">
        <v>42498.315625000003</v>
      </c>
      <c r="K548" t="str">
        <f t="shared" si="97"/>
        <v>4029/4030</v>
      </c>
      <c r="L548">
        <f t="shared" si="98"/>
        <v>2.1932870375167113E-2</v>
      </c>
      <c r="N548">
        <f t="shared" si="99"/>
        <v>31.583333340240642</v>
      </c>
      <c r="P548" t="s">
        <v>769</v>
      </c>
      <c r="Q548" t="b">
        <f t="shared" si="100"/>
        <v>1</v>
      </c>
      <c r="R548" t="s">
        <v>809</v>
      </c>
      <c r="S548">
        <f t="shared" si="101"/>
        <v>23.298500000000001</v>
      </c>
      <c r="T548">
        <f t="shared" si="102"/>
        <v>6.6277999999999997</v>
      </c>
      <c r="U548">
        <f t="shared" si="103"/>
        <v>16.6707</v>
      </c>
      <c r="V548">
        <f>COUNTIFS(xings_lookup!$D$2:$D$19, IF(Q548, "&lt;=","&gt;=") &amp; S548, xings_lookup!$D$2:$D$19, IF(Q548,"&gt;=","&lt;=") &amp; T548)</f>
        <v>3</v>
      </c>
      <c r="W548">
        <f>COUNTA([11]XINGS!$A$2:$A$13)-V548</f>
        <v>9</v>
      </c>
      <c r="X548">
        <f t="shared" si="96"/>
        <v>0.25</v>
      </c>
    </row>
    <row r="549" spans="1:24" x14ac:dyDescent="0.25">
      <c r="A549" t="s">
        <v>90</v>
      </c>
      <c r="B549">
        <v>4020</v>
      </c>
      <c r="C549" t="s">
        <v>467</v>
      </c>
      <c r="D549" t="s">
        <v>1343</v>
      </c>
      <c r="E549">
        <v>42498.306851851848</v>
      </c>
      <c r="F549">
        <v>42498.307592592595</v>
      </c>
      <c r="G549">
        <v>1</v>
      </c>
      <c r="H549" t="s">
        <v>536</v>
      </c>
      <c r="I549">
        <v>42498.333414351851</v>
      </c>
      <c r="K549" t="str">
        <f t="shared" si="97"/>
        <v>4019/4020</v>
      </c>
      <c r="L549">
        <f t="shared" si="98"/>
        <v>2.5821759256359655E-2</v>
      </c>
      <c r="N549">
        <f t="shared" si="99"/>
        <v>37.183333329157904</v>
      </c>
      <c r="P549" t="s">
        <v>769</v>
      </c>
      <c r="Q549" t="b">
        <f t="shared" si="100"/>
        <v>0</v>
      </c>
      <c r="R549" t="s">
        <v>809</v>
      </c>
      <c r="S549">
        <f t="shared" si="101"/>
        <v>1.9179999999999999</v>
      </c>
      <c r="T549">
        <f t="shared" si="102"/>
        <v>23.331399999999999</v>
      </c>
      <c r="U549">
        <f t="shared" si="103"/>
        <v>21.413399999999999</v>
      </c>
      <c r="V549">
        <f>COUNTIFS(xings_lookup!$D$2:$D$19, IF(Q549, "&lt;=","&gt;=") &amp; S549, xings_lookup!$D$2:$D$19, IF(Q549,"&gt;=","&lt;=") &amp; T549)</f>
        <v>12</v>
      </c>
      <c r="W549">
        <f>COUNTA([11]XINGS!$A$2:$A$13)-V549</f>
        <v>0</v>
      </c>
      <c r="X549">
        <f t="shared" si="96"/>
        <v>1</v>
      </c>
    </row>
    <row r="550" spans="1:24" x14ac:dyDescent="0.25">
      <c r="A550" t="s">
        <v>96</v>
      </c>
      <c r="B550">
        <v>4039</v>
      </c>
      <c r="C550" t="s">
        <v>467</v>
      </c>
      <c r="D550" t="s">
        <v>992</v>
      </c>
      <c r="E550">
        <v>42498.353182870371</v>
      </c>
      <c r="F550">
        <v>42498.357256944444</v>
      </c>
      <c r="G550">
        <v>5</v>
      </c>
      <c r="H550" t="s">
        <v>992</v>
      </c>
      <c r="I550">
        <v>42498.357256944444</v>
      </c>
      <c r="K550" t="str">
        <f t="shared" si="97"/>
        <v>4039/4040</v>
      </c>
      <c r="L550">
        <f t="shared" si="98"/>
        <v>0</v>
      </c>
      <c r="N550">
        <f t="shared" si="99"/>
        <v>0</v>
      </c>
      <c r="P550" t="s">
        <v>769</v>
      </c>
      <c r="Q550" t="b">
        <f t="shared" si="100"/>
        <v>1</v>
      </c>
      <c r="R550" t="s">
        <v>809</v>
      </c>
      <c r="S550">
        <f t="shared" si="101"/>
        <v>23.3002</v>
      </c>
      <c r="T550">
        <f t="shared" si="102"/>
        <v>23.3002</v>
      </c>
      <c r="U550">
        <f t="shared" si="103"/>
        <v>0</v>
      </c>
      <c r="V550">
        <f>COUNTIFS(xings_lookup!$D$2:$D$19, IF(Q550, "&lt;=","&gt;=") &amp; S550, xings_lookup!$D$2:$D$19, IF(Q550,"&gt;=","&lt;=") &amp; T550)</f>
        <v>0</v>
      </c>
      <c r="W550">
        <f>COUNTA([11]XINGS!$A$2:$A$13)-V550</f>
        <v>12</v>
      </c>
      <c r="X550">
        <f t="shared" si="96"/>
        <v>0</v>
      </c>
    </row>
    <row r="551" spans="1:24" x14ac:dyDescent="0.25">
      <c r="A551" t="s">
        <v>97</v>
      </c>
      <c r="B551">
        <v>4024</v>
      </c>
      <c r="C551" t="s">
        <v>467</v>
      </c>
      <c r="D551" t="s">
        <v>864</v>
      </c>
      <c r="E551">
        <v>42498.394120370373</v>
      </c>
      <c r="F551">
        <v>42498.395127314812</v>
      </c>
      <c r="G551">
        <v>1</v>
      </c>
      <c r="H551" t="s">
        <v>1344</v>
      </c>
      <c r="I551">
        <v>42498.405335648145</v>
      </c>
      <c r="K551" t="str">
        <f t="shared" si="97"/>
        <v>4023/4024</v>
      </c>
      <c r="L551">
        <f t="shared" si="98"/>
        <v>1.0208333333139308E-2</v>
      </c>
      <c r="N551">
        <f t="shared" si="99"/>
        <v>14.699999999720603</v>
      </c>
      <c r="P551" t="s">
        <v>769</v>
      </c>
      <c r="Q551" t="b">
        <f t="shared" si="100"/>
        <v>0</v>
      </c>
      <c r="R551" t="s">
        <v>809</v>
      </c>
      <c r="S551">
        <f t="shared" si="101"/>
        <v>4.5999999999999999E-2</v>
      </c>
      <c r="T551">
        <f t="shared" si="102"/>
        <v>5.8987999999999996</v>
      </c>
      <c r="U551">
        <f t="shared" si="103"/>
        <v>5.8527999999999993</v>
      </c>
      <c r="V551">
        <f>COUNTIFS(xings_lookup!$D$2:$D$19, IF(Q551, "&lt;=","&gt;=") &amp; S551, xings_lookup!$D$2:$D$19, IF(Q551,"&gt;=","&lt;=") &amp; T551)</f>
        <v>8</v>
      </c>
      <c r="W551">
        <f>COUNTA([11]XINGS!$A$2:$A$13)-V551</f>
        <v>4</v>
      </c>
      <c r="X551">
        <f t="shared" si="96"/>
        <v>0.66666666666666663</v>
      </c>
    </row>
    <row r="552" spans="1:24" x14ac:dyDescent="0.25">
      <c r="A552" t="s">
        <v>86</v>
      </c>
      <c r="B552">
        <v>4029</v>
      </c>
      <c r="C552" t="s">
        <v>467</v>
      </c>
      <c r="D552" t="s">
        <v>537</v>
      </c>
      <c r="E552">
        <v>42498.618252314816</v>
      </c>
      <c r="F552">
        <v>42498.61922453704</v>
      </c>
      <c r="G552">
        <v>1</v>
      </c>
      <c r="H552" t="s">
        <v>1345</v>
      </c>
      <c r="I552">
        <v>42498.633587962962</v>
      </c>
      <c r="K552" t="str">
        <f t="shared" si="97"/>
        <v>4029/4030</v>
      </c>
      <c r="L552">
        <f t="shared" si="98"/>
        <v>1.4363425922056194E-2</v>
      </c>
      <c r="N552">
        <f t="shared" si="99"/>
        <v>20.68333332776092</v>
      </c>
      <c r="P552" t="s">
        <v>769</v>
      </c>
      <c r="Q552" t="b">
        <f t="shared" si="100"/>
        <v>0</v>
      </c>
      <c r="R552" t="s">
        <v>809</v>
      </c>
      <c r="S552">
        <f t="shared" si="101"/>
        <v>4.58E-2</v>
      </c>
      <c r="T552">
        <f t="shared" si="102"/>
        <v>4.5479000000000003</v>
      </c>
      <c r="U552">
        <f t="shared" si="103"/>
        <v>4.5021000000000004</v>
      </c>
      <c r="V552">
        <f>COUNTIFS(xings_lookup!$D$2:$D$19, IF(Q552, "&lt;=","&gt;=") &amp; S552, xings_lookup!$D$2:$D$19, IF(Q552,"&gt;=","&lt;=") &amp; T552)</f>
        <v>4</v>
      </c>
      <c r="W552">
        <f>COUNTA([11]XINGS!$A$2:$A$13)-V552</f>
        <v>8</v>
      </c>
      <c r="X552">
        <f t="shared" si="96"/>
        <v>0.33333333333333331</v>
      </c>
    </row>
    <row r="553" spans="1:24" x14ac:dyDescent="0.25">
      <c r="A553" t="s">
        <v>99</v>
      </c>
      <c r="B553">
        <v>4014</v>
      </c>
      <c r="C553" t="s">
        <v>467</v>
      </c>
      <c r="D553" t="s">
        <v>494</v>
      </c>
      <c r="E553">
        <v>42498.673587962963</v>
      </c>
      <c r="F553">
        <v>42498.675081018519</v>
      </c>
      <c r="G553">
        <v>2</v>
      </c>
      <c r="H553" t="s">
        <v>1346</v>
      </c>
      <c r="I553">
        <v>42498.681875000002</v>
      </c>
      <c r="K553" t="str">
        <f t="shared" si="97"/>
        <v>4013/4014</v>
      </c>
      <c r="L553">
        <f t="shared" si="98"/>
        <v>6.7939814834971912E-3</v>
      </c>
      <c r="N553">
        <f t="shared" si="99"/>
        <v>9.7833333362359554</v>
      </c>
      <c r="P553" t="s">
        <v>769</v>
      </c>
      <c r="Q553" t="b">
        <f t="shared" si="100"/>
        <v>0</v>
      </c>
      <c r="R553" t="s">
        <v>809</v>
      </c>
      <c r="S553">
        <f t="shared" si="101"/>
        <v>4.6600000000000003E-2</v>
      </c>
      <c r="T553">
        <f t="shared" si="102"/>
        <v>2.2523</v>
      </c>
      <c r="U553">
        <f t="shared" si="103"/>
        <v>2.2056999999999998</v>
      </c>
      <c r="V553">
        <f>COUNTIFS(xings_lookup!$D$2:$D$19, IF(Q553, "&lt;=","&gt;=") &amp; S553, xings_lookup!$D$2:$D$19, IF(Q553,"&gt;=","&lt;=") &amp; T553)</f>
        <v>0</v>
      </c>
      <c r="W553">
        <f>COUNTA([11]XINGS!$A$2:$A$13)-V553</f>
        <v>12</v>
      </c>
      <c r="X553">
        <f t="shared" si="96"/>
        <v>0</v>
      </c>
    </row>
    <row r="554" spans="1:24" x14ac:dyDescent="0.25">
      <c r="A554" t="s">
        <v>74</v>
      </c>
      <c r="B554">
        <v>4031</v>
      </c>
      <c r="C554" t="s">
        <v>467</v>
      </c>
      <c r="D554" t="s">
        <v>1347</v>
      </c>
      <c r="E554">
        <v>42497.207326388889</v>
      </c>
      <c r="F554">
        <v>42497.208657407406</v>
      </c>
      <c r="G554">
        <v>1</v>
      </c>
      <c r="H554" t="s">
        <v>1348</v>
      </c>
      <c r="I554">
        <v>42497.215937499997</v>
      </c>
      <c r="K554" t="str">
        <f t="shared" si="97"/>
        <v>4031/4032</v>
      </c>
      <c r="L554">
        <f t="shared" si="98"/>
        <v>7.2800925918272696E-3</v>
      </c>
      <c r="N554">
        <f t="shared" si="99"/>
        <v>10.483333332231268</v>
      </c>
      <c r="P554" t="s">
        <v>769</v>
      </c>
      <c r="Q554" t="b">
        <f t="shared" si="100"/>
        <v>0</v>
      </c>
      <c r="R554" t="s">
        <v>809</v>
      </c>
      <c r="S554">
        <f t="shared" si="101"/>
        <v>7.6499999999999999E-2</v>
      </c>
      <c r="T554">
        <f t="shared" si="102"/>
        <v>3.7038000000000002</v>
      </c>
      <c r="U554">
        <f t="shared" si="103"/>
        <v>3.6273000000000004</v>
      </c>
      <c r="V554">
        <f>COUNTIFS(xings_lookup!$D$2:$D$19, IF(Q554, "&lt;=","&gt;=") &amp; S554, xings_lookup!$D$2:$D$19, IF(Q554,"&gt;=","&lt;=") &amp; T554)</f>
        <v>3</v>
      </c>
      <c r="W554">
        <f>COUNTA([11]XINGS!$A$2:$A$13)-V554</f>
        <v>9</v>
      </c>
      <c r="X554">
        <f t="shared" si="96"/>
        <v>0.25</v>
      </c>
    </row>
    <row r="555" spans="1:24" x14ac:dyDescent="0.25">
      <c r="A555" t="s">
        <v>80</v>
      </c>
      <c r="B555">
        <v>4008</v>
      </c>
      <c r="C555" t="s">
        <v>467</v>
      </c>
      <c r="D555" t="s">
        <v>1349</v>
      </c>
      <c r="E555">
        <v>42497.308622685188</v>
      </c>
      <c r="F555">
        <v>42497.310543981483</v>
      </c>
      <c r="G555">
        <v>2</v>
      </c>
      <c r="H555" t="s">
        <v>1350</v>
      </c>
      <c r="I555">
        <v>42497.325729166667</v>
      </c>
      <c r="K555" t="str">
        <f t="shared" si="97"/>
        <v>4007/4008</v>
      </c>
      <c r="L555">
        <f t="shared" si="98"/>
        <v>1.5185185184236616E-2</v>
      </c>
      <c r="N555">
        <f t="shared" si="99"/>
        <v>21.866666665300727</v>
      </c>
      <c r="P555" t="s">
        <v>769</v>
      </c>
      <c r="Q555" t="b">
        <f t="shared" si="100"/>
        <v>1</v>
      </c>
      <c r="R555" t="s">
        <v>809</v>
      </c>
      <c r="S555">
        <f t="shared" si="101"/>
        <v>23.107600000000001</v>
      </c>
      <c r="T555">
        <f t="shared" si="102"/>
        <v>6.4172000000000002</v>
      </c>
      <c r="U555">
        <f t="shared" si="103"/>
        <v>16.6904</v>
      </c>
      <c r="V555">
        <f>COUNTIFS(xings_lookup!$D$2:$D$19, IF(Q555, "&lt;=","&gt;=") &amp; S555, xings_lookup!$D$2:$D$19, IF(Q555,"&gt;=","&lt;=") &amp; T555)</f>
        <v>3</v>
      </c>
      <c r="W555">
        <f>COUNTA([11]XINGS!$A$2:$A$13)-V555</f>
        <v>9</v>
      </c>
      <c r="X555">
        <f t="shared" si="96"/>
        <v>0.25</v>
      </c>
    </row>
    <row r="556" spans="1:24" x14ac:dyDescent="0.25">
      <c r="A556" t="s">
        <v>78</v>
      </c>
      <c r="B556">
        <v>4008</v>
      </c>
      <c r="C556" t="s">
        <v>467</v>
      </c>
      <c r="D556" t="s">
        <v>1351</v>
      </c>
      <c r="E556">
        <v>42497.379861111112</v>
      </c>
      <c r="F556">
        <v>42497.390972222223</v>
      </c>
      <c r="G556">
        <v>15</v>
      </c>
      <c r="H556" t="s">
        <v>1038</v>
      </c>
      <c r="I556">
        <v>42497.409328703703</v>
      </c>
      <c r="K556" t="str">
        <f t="shared" si="97"/>
        <v>4007/4008</v>
      </c>
      <c r="L556">
        <f t="shared" si="98"/>
        <v>1.8356481479713693E-2</v>
      </c>
      <c r="N556">
        <f t="shared" si="99"/>
        <v>26.433333330787718</v>
      </c>
      <c r="P556" t="s">
        <v>769</v>
      </c>
      <c r="Q556" t="b">
        <f t="shared" si="100"/>
        <v>1</v>
      </c>
      <c r="R556" t="s">
        <v>809</v>
      </c>
      <c r="S556">
        <f t="shared" si="101"/>
        <v>15.4002</v>
      </c>
      <c r="T556">
        <f t="shared" si="102"/>
        <v>1.49E-2</v>
      </c>
      <c r="U556">
        <f t="shared" si="103"/>
        <v>15.385299999999999</v>
      </c>
      <c r="V556">
        <f>COUNTIFS(xings_lookup!$D$2:$D$19, IF(Q556, "&lt;=","&gt;=") &amp; S556, xings_lookup!$D$2:$D$19, IF(Q556,"&gt;=","&lt;=") &amp; T556)</f>
        <v>12</v>
      </c>
      <c r="W556">
        <f>COUNTA([11]XINGS!$A$2:$A$13)-V556</f>
        <v>0</v>
      </c>
      <c r="X556">
        <f t="shared" si="96"/>
        <v>1</v>
      </c>
    </row>
    <row r="557" spans="1:24" x14ac:dyDescent="0.25">
      <c r="A557" t="s">
        <v>82</v>
      </c>
      <c r="B557">
        <v>4032</v>
      </c>
      <c r="C557" t="s">
        <v>467</v>
      </c>
      <c r="D557" t="s">
        <v>1001</v>
      </c>
      <c r="E557">
        <v>42497.605034722219</v>
      </c>
      <c r="F557">
        <v>42497.606342592589</v>
      </c>
      <c r="G557">
        <v>1</v>
      </c>
      <c r="H557" t="s">
        <v>1352</v>
      </c>
      <c r="I557">
        <v>42497.612615740742</v>
      </c>
      <c r="K557" t="str">
        <f t="shared" si="97"/>
        <v>4031/4032</v>
      </c>
      <c r="L557">
        <f t="shared" si="98"/>
        <v>6.2731481521041133E-3</v>
      </c>
      <c r="N557">
        <f t="shared" si="99"/>
        <v>9.0333333390299231</v>
      </c>
      <c r="P557" t="s">
        <v>769</v>
      </c>
      <c r="Q557" t="b">
        <f t="shared" si="100"/>
        <v>1</v>
      </c>
      <c r="R557" t="s">
        <v>809</v>
      </c>
      <c r="S557">
        <f t="shared" si="101"/>
        <v>23.299299999999999</v>
      </c>
      <c r="T557">
        <f t="shared" si="102"/>
        <v>23.121300000000002</v>
      </c>
      <c r="U557">
        <f t="shared" si="103"/>
        <v>0.17799999999999727</v>
      </c>
      <c r="V557">
        <f>COUNTIFS(xings_lookup!$D$2:$D$19, IF(Q557, "&lt;=","&gt;=") &amp; S557, xings_lookup!$D$2:$D$19, IF(Q557,"&gt;=","&lt;=") &amp; T557)</f>
        <v>0</v>
      </c>
      <c r="W557">
        <f>COUNTA([11]XINGS!$A$2:$A$13)-V557</f>
        <v>12</v>
      </c>
      <c r="X557">
        <f t="shared" si="96"/>
        <v>0</v>
      </c>
    </row>
    <row r="558" spans="1:24" x14ac:dyDescent="0.25">
      <c r="A558" t="s">
        <v>76</v>
      </c>
      <c r="B558">
        <v>4026</v>
      </c>
      <c r="C558" t="s">
        <v>467</v>
      </c>
      <c r="D558" t="s">
        <v>1004</v>
      </c>
      <c r="E558">
        <v>42497.63113425926</v>
      </c>
      <c r="F558">
        <v>42497.632037037038</v>
      </c>
      <c r="G558">
        <v>1</v>
      </c>
      <c r="H558" t="s">
        <v>1353</v>
      </c>
      <c r="I558">
        <v>42497.655995370369</v>
      </c>
      <c r="K558" t="str">
        <f t="shared" si="97"/>
        <v>4025/4026</v>
      </c>
      <c r="L558">
        <f t="shared" si="98"/>
        <v>2.3958333331393078E-2</v>
      </c>
      <c r="N558">
        <f t="shared" si="99"/>
        <v>34.499999997206032</v>
      </c>
      <c r="P558" t="s">
        <v>769</v>
      </c>
      <c r="Q558" t="b">
        <f t="shared" si="100"/>
        <v>1</v>
      </c>
      <c r="R558" t="s">
        <v>809</v>
      </c>
      <c r="S558">
        <f t="shared" si="101"/>
        <v>23.2989</v>
      </c>
      <c r="T558">
        <f t="shared" si="102"/>
        <v>0.58209999999999995</v>
      </c>
      <c r="U558">
        <f t="shared" si="103"/>
        <v>22.716799999999999</v>
      </c>
      <c r="V558">
        <f>COUNTIFS(xings_lookup!$D$2:$D$19, IF(Q558, "&lt;=","&gt;=") &amp; S558, xings_lookup!$D$2:$D$19, IF(Q558,"&gt;=","&lt;=") &amp; T558)</f>
        <v>12</v>
      </c>
      <c r="W558">
        <f>COUNTA([11]XINGS!$A$2:$A$13)-V558</f>
        <v>0</v>
      </c>
      <c r="X558">
        <f t="shared" si="96"/>
        <v>1</v>
      </c>
    </row>
    <row r="559" spans="1:24" x14ac:dyDescent="0.25">
      <c r="A559" t="s">
        <v>84</v>
      </c>
      <c r="B559">
        <v>4008</v>
      </c>
      <c r="C559" t="s">
        <v>467</v>
      </c>
      <c r="D559" t="s">
        <v>1354</v>
      </c>
      <c r="E559">
        <v>42497.988576388889</v>
      </c>
      <c r="F559">
        <v>42497.989722222221</v>
      </c>
      <c r="G559">
        <v>1</v>
      </c>
      <c r="H559" t="s">
        <v>1355</v>
      </c>
      <c r="I559">
        <v>42498.016527777778</v>
      </c>
      <c r="K559" t="str">
        <f t="shared" si="97"/>
        <v>4007/4008</v>
      </c>
      <c r="L559">
        <f t="shared" si="98"/>
        <v>2.6805555557075422E-2</v>
      </c>
      <c r="N559">
        <f t="shared" si="99"/>
        <v>38.600000002188608</v>
      </c>
      <c r="P559" t="s">
        <v>769</v>
      </c>
      <c r="Q559" t="b">
        <f t="shared" si="100"/>
        <v>1</v>
      </c>
      <c r="R559" t="s">
        <v>809</v>
      </c>
      <c r="S559">
        <f t="shared" si="101"/>
        <v>23.2881</v>
      </c>
      <c r="T559">
        <f t="shared" si="102"/>
        <v>3.6775000000000002</v>
      </c>
      <c r="U559">
        <f t="shared" si="103"/>
        <v>19.610599999999998</v>
      </c>
      <c r="V559">
        <f>COUNTIFS(xings_lookup!$D$2:$D$19, IF(Q559, "&lt;=","&gt;=") &amp; S559, xings_lookup!$D$2:$D$19, IF(Q559,"&gt;=","&lt;=") &amp; T559)</f>
        <v>9</v>
      </c>
      <c r="W559">
        <f>COUNTA([11]XINGS!$A$2:$A$13)-V559</f>
        <v>3</v>
      </c>
      <c r="X559">
        <f t="shared" si="96"/>
        <v>0.75</v>
      </c>
    </row>
    <row r="560" spans="1:24" x14ac:dyDescent="0.25">
      <c r="A560" t="s">
        <v>63</v>
      </c>
      <c r="B560">
        <v>4011</v>
      </c>
      <c r="C560" t="s">
        <v>467</v>
      </c>
      <c r="D560" t="s">
        <v>537</v>
      </c>
      <c r="E560">
        <v>42495.485601851855</v>
      </c>
      <c r="F560">
        <v>42495.486886574072</v>
      </c>
      <c r="G560">
        <v>1</v>
      </c>
      <c r="H560" t="s">
        <v>1356</v>
      </c>
      <c r="I560">
        <v>42495.505578703705</v>
      </c>
      <c r="K560" t="str">
        <f t="shared" si="97"/>
        <v>4011/4012</v>
      </c>
      <c r="L560">
        <f t="shared" si="98"/>
        <v>1.8692129633564036E-2</v>
      </c>
      <c r="N560">
        <f t="shared" si="99"/>
        <v>26.916666672332212</v>
      </c>
      <c r="P560" t="s">
        <v>769</v>
      </c>
      <c r="Q560" t="b">
        <f t="shared" si="100"/>
        <v>0</v>
      </c>
      <c r="R560" t="s">
        <v>809</v>
      </c>
      <c r="S560">
        <f t="shared" si="101"/>
        <v>4.58E-2</v>
      </c>
      <c r="T560">
        <f t="shared" si="102"/>
        <v>9.8041999999999998</v>
      </c>
      <c r="U560">
        <f t="shared" si="103"/>
        <v>9.7584</v>
      </c>
      <c r="V560">
        <f>COUNTIFS(xings_lookup!$D$2:$D$19, IF(Q560, "&lt;=","&gt;=") &amp; S560, xings_lookup!$D$2:$D$19, IF(Q560,"&gt;=","&lt;=") &amp; T560)</f>
        <v>10</v>
      </c>
      <c r="W560">
        <f>COUNTA([11]XINGS!$A$2:$A$13)-V560</f>
        <v>2</v>
      </c>
      <c r="X560">
        <f t="shared" si="96"/>
        <v>0.83333333333333337</v>
      </c>
    </row>
    <row r="561" spans="1:24" x14ac:dyDescent="0.25">
      <c r="A561" t="s">
        <v>65</v>
      </c>
      <c r="B561">
        <v>4012</v>
      </c>
      <c r="C561" t="s">
        <v>467</v>
      </c>
      <c r="D561" t="s">
        <v>990</v>
      </c>
      <c r="E561">
        <v>42495.528333333335</v>
      </c>
      <c r="F561">
        <v>42495.52952546296</v>
      </c>
      <c r="G561">
        <v>1</v>
      </c>
      <c r="H561" t="s">
        <v>965</v>
      </c>
      <c r="I561">
        <v>42495.529687499999</v>
      </c>
      <c r="K561" t="str">
        <f t="shared" si="97"/>
        <v>4011/4012</v>
      </c>
      <c r="L561">
        <f t="shared" si="98"/>
        <v>1.6203703853534535E-4</v>
      </c>
      <c r="N561">
        <f t="shared" si="99"/>
        <v>0.2333333354908973</v>
      </c>
      <c r="P561" t="s">
        <v>769</v>
      </c>
      <c r="Q561" t="b">
        <f t="shared" si="100"/>
        <v>1</v>
      </c>
      <c r="R561" t="s">
        <v>809</v>
      </c>
      <c r="S561">
        <f t="shared" si="101"/>
        <v>23.2973</v>
      </c>
      <c r="T561">
        <f t="shared" si="102"/>
        <v>23.297699999999999</v>
      </c>
      <c r="U561">
        <f t="shared" si="103"/>
        <v>3.9999999999906777E-4</v>
      </c>
      <c r="V561">
        <f>COUNTIFS(xings_lookup!$D$2:$D$19, IF(Q561, "&lt;=","&gt;=") &amp; S561, xings_lookup!$D$2:$D$19, IF(Q561,"&gt;=","&lt;=") &amp; T561)</f>
        <v>0</v>
      </c>
      <c r="W561">
        <f>COUNTA([11]XINGS!$A$2:$A$13)-V561</f>
        <v>12</v>
      </c>
      <c r="X561">
        <f t="shared" si="96"/>
        <v>0</v>
      </c>
    </row>
    <row r="562" spans="1:24" x14ac:dyDescent="0.25">
      <c r="A562" t="s">
        <v>67</v>
      </c>
      <c r="B562">
        <v>4017</v>
      </c>
      <c r="C562" t="s">
        <v>467</v>
      </c>
      <c r="D562" t="s">
        <v>961</v>
      </c>
      <c r="E562">
        <v>42495.647476851853</v>
      </c>
      <c r="F562">
        <v>42495.651736111111</v>
      </c>
      <c r="G562">
        <v>6</v>
      </c>
      <c r="H562" t="s">
        <v>1357</v>
      </c>
      <c r="I562">
        <v>42495.673506944448</v>
      </c>
      <c r="K562" t="str">
        <f t="shared" si="97"/>
        <v>4017/4018</v>
      </c>
      <c r="L562">
        <f t="shared" si="98"/>
        <v>2.1770833336631767E-2</v>
      </c>
      <c r="N562">
        <f t="shared" si="99"/>
        <v>31.350000004749745</v>
      </c>
      <c r="P562" t="s">
        <v>769</v>
      </c>
      <c r="Q562" t="b">
        <f t="shared" si="100"/>
        <v>1</v>
      </c>
      <c r="R562" t="s">
        <v>809</v>
      </c>
      <c r="S562">
        <f t="shared" si="101"/>
        <v>23.298999999999999</v>
      </c>
      <c r="T562">
        <f t="shared" si="102"/>
        <v>7.0132000000000003</v>
      </c>
      <c r="U562">
        <f t="shared" si="103"/>
        <v>16.285799999999998</v>
      </c>
      <c r="V562">
        <f>COUNTIFS(xings_lookup!$D$2:$D$19, IF(Q562, "&lt;=","&gt;=") &amp; S562, xings_lookup!$D$2:$D$19, IF(Q562,"&gt;=","&lt;=") &amp; T562)</f>
        <v>3</v>
      </c>
      <c r="W562">
        <f>COUNTA([11]XINGS!$A$2:$A$13)-V562</f>
        <v>9</v>
      </c>
      <c r="X562">
        <f t="shared" si="96"/>
        <v>0.25</v>
      </c>
    </row>
    <row r="563" spans="1:24" x14ac:dyDescent="0.25">
      <c r="A563" t="s">
        <v>70</v>
      </c>
      <c r="B563">
        <v>4044</v>
      </c>
      <c r="C563" t="s">
        <v>467</v>
      </c>
      <c r="D563" t="s">
        <v>1358</v>
      </c>
      <c r="E563">
        <v>42495.733449074076</v>
      </c>
      <c r="F563">
        <v>42495.734398148146</v>
      </c>
      <c r="G563">
        <v>1</v>
      </c>
      <c r="H563" t="s">
        <v>474</v>
      </c>
      <c r="I563">
        <v>42495.757523148146</v>
      </c>
      <c r="K563" t="str">
        <f t="shared" si="97"/>
        <v>4043/4044</v>
      </c>
      <c r="L563">
        <f t="shared" si="98"/>
        <v>2.3124999999708962E-2</v>
      </c>
      <c r="N563">
        <f t="shared" si="99"/>
        <v>33.299999999580905</v>
      </c>
      <c r="P563" t="s">
        <v>769</v>
      </c>
      <c r="Q563" t="b">
        <f t="shared" si="100"/>
        <v>0</v>
      </c>
      <c r="R563" t="s">
        <v>809</v>
      </c>
      <c r="S563">
        <f t="shared" si="101"/>
        <v>1.9107000000000001</v>
      </c>
      <c r="T563">
        <f t="shared" si="102"/>
        <v>23.3308</v>
      </c>
      <c r="U563">
        <f t="shared" si="103"/>
        <v>21.420100000000001</v>
      </c>
      <c r="V563">
        <f>COUNTIFS(xings_lookup!$D$2:$D$19, IF(Q563, "&lt;=","&gt;=") &amp; S563, xings_lookup!$D$2:$D$19, IF(Q563,"&gt;=","&lt;=") &amp; T563)</f>
        <v>12</v>
      </c>
      <c r="W563">
        <f>COUNTA([11]XINGS!$A$2:$A$13)-V563</f>
        <v>0</v>
      </c>
      <c r="X563">
        <f t="shared" si="96"/>
        <v>1</v>
      </c>
    </row>
    <row r="564" spans="1:24" x14ac:dyDescent="0.25">
      <c r="A564" t="s">
        <v>73</v>
      </c>
      <c r="B564">
        <v>4017</v>
      </c>
      <c r="C564" t="s">
        <v>467</v>
      </c>
      <c r="D564" t="s">
        <v>973</v>
      </c>
      <c r="E564">
        <v>42495.789479166669</v>
      </c>
      <c r="F564">
        <v>42495.790567129632</v>
      </c>
      <c r="G564">
        <v>1</v>
      </c>
      <c r="H564" t="s">
        <v>1359</v>
      </c>
      <c r="I564">
        <v>42495.815370370372</v>
      </c>
      <c r="K564" t="str">
        <f t="shared" si="97"/>
        <v>4017/4018</v>
      </c>
      <c r="L564">
        <f t="shared" si="98"/>
        <v>2.4803240739856847E-2</v>
      </c>
      <c r="N564">
        <f t="shared" si="99"/>
        <v>35.716666665393859</v>
      </c>
      <c r="P564" t="s">
        <v>769</v>
      </c>
      <c r="Q564" t="b">
        <f t="shared" si="100"/>
        <v>1</v>
      </c>
      <c r="R564" t="s">
        <v>809</v>
      </c>
      <c r="S564">
        <f t="shared" si="101"/>
        <v>23.298200000000001</v>
      </c>
      <c r="T564">
        <f t="shared" si="102"/>
        <v>7.1162000000000001</v>
      </c>
      <c r="U564">
        <f t="shared" si="103"/>
        <v>16.182000000000002</v>
      </c>
      <c r="V564">
        <f>COUNTIFS(xings_lookup!$D$2:$D$19, IF(Q564, "&lt;=","&gt;=") &amp; S564, xings_lookup!$D$2:$D$19, IF(Q564,"&gt;=","&lt;=") &amp; T564)</f>
        <v>3</v>
      </c>
      <c r="W564">
        <f>COUNTA([11]XINGS!$A$2:$A$13)-V564</f>
        <v>9</v>
      </c>
      <c r="X564">
        <f t="shared" si="96"/>
        <v>0.25</v>
      </c>
    </row>
    <row r="565" spans="1:24" x14ac:dyDescent="0.25">
      <c r="A565" t="s">
        <v>1360</v>
      </c>
      <c r="B565">
        <v>4014</v>
      </c>
      <c r="C565" t="s">
        <v>467</v>
      </c>
      <c r="D565" t="s">
        <v>1361</v>
      </c>
      <c r="E565">
        <v>42494.228078703702</v>
      </c>
      <c r="F565">
        <v>42494.229143518518</v>
      </c>
      <c r="G565">
        <v>1</v>
      </c>
      <c r="H565" t="s">
        <v>1362</v>
      </c>
      <c r="I565">
        <v>42494.235219907408</v>
      </c>
      <c r="K565" t="str">
        <f t="shared" si="97"/>
        <v>4013/4014</v>
      </c>
      <c r="L565">
        <f t="shared" si="98"/>
        <v>6.0763888905057684E-3</v>
      </c>
      <c r="N565">
        <f t="shared" si="99"/>
        <v>8.7500000023283064</v>
      </c>
      <c r="P565" t="s">
        <v>769</v>
      </c>
      <c r="Q565" t="b">
        <f t="shared" si="100"/>
        <v>0</v>
      </c>
      <c r="R565" t="s">
        <v>809</v>
      </c>
      <c r="S565">
        <f t="shared" si="101"/>
        <v>7.46E-2</v>
      </c>
      <c r="T565">
        <f t="shared" si="102"/>
        <v>1.9123000000000001</v>
      </c>
      <c r="U565">
        <f t="shared" si="103"/>
        <v>1.8377000000000001</v>
      </c>
      <c r="V565">
        <f>COUNTIFS(xings_lookup!$D$2:$D$19, IF(Q565, "&lt;=","&gt;=") &amp; S565, xings_lookup!$D$2:$D$19, IF(Q565,"&gt;=","&lt;=") &amp; T565)</f>
        <v>0</v>
      </c>
      <c r="W565">
        <f>COUNTA([11]XINGS!$A$2:$A$13)-V565</f>
        <v>12</v>
      </c>
      <c r="X565">
        <f t="shared" si="96"/>
        <v>0</v>
      </c>
    </row>
    <row r="566" spans="1:24" x14ac:dyDescent="0.25">
      <c r="A566" t="s">
        <v>1363</v>
      </c>
      <c r="B566">
        <v>4018</v>
      </c>
      <c r="C566" t="s">
        <v>467</v>
      </c>
      <c r="D566" t="s">
        <v>669</v>
      </c>
      <c r="E566">
        <v>42494.236956018518</v>
      </c>
      <c r="F566">
        <v>42494.237847222219</v>
      </c>
      <c r="G566">
        <v>1</v>
      </c>
      <c r="H566" t="s">
        <v>1364</v>
      </c>
      <c r="I566">
        <v>42494.264085648145</v>
      </c>
      <c r="K566" t="str">
        <f t="shared" si="97"/>
        <v>4017/4018</v>
      </c>
      <c r="L566">
        <f t="shared" si="98"/>
        <v>2.6238425925839692E-2</v>
      </c>
      <c r="N566">
        <f t="shared" si="99"/>
        <v>37.783333333209157</v>
      </c>
      <c r="P566" t="s">
        <v>769</v>
      </c>
      <c r="Q566" t="b">
        <f t="shared" si="100"/>
        <v>0</v>
      </c>
      <c r="R566" t="s">
        <v>809</v>
      </c>
      <c r="S566">
        <f t="shared" si="101"/>
        <v>4.6199999999999998E-2</v>
      </c>
      <c r="T566">
        <f t="shared" si="102"/>
        <v>22.959399999999999</v>
      </c>
      <c r="U566">
        <f t="shared" si="103"/>
        <v>22.9132</v>
      </c>
      <c r="V566">
        <f>COUNTIFS(xings_lookup!$D$2:$D$19, IF(Q566, "&lt;=","&gt;=") &amp; S566, xings_lookup!$D$2:$D$19, IF(Q566,"&gt;=","&lt;=") &amp; T566)</f>
        <v>12</v>
      </c>
      <c r="W566">
        <f>COUNTA([11]XINGS!$A$2:$A$13)-V566</f>
        <v>0</v>
      </c>
      <c r="X566">
        <f t="shared" si="96"/>
        <v>1</v>
      </c>
    </row>
    <row r="567" spans="1:24" x14ac:dyDescent="0.25">
      <c r="A567" t="s">
        <v>60</v>
      </c>
      <c r="B567">
        <v>4031</v>
      </c>
      <c r="C567" t="s">
        <v>467</v>
      </c>
      <c r="D567" t="s">
        <v>539</v>
      </c>
      <c r="E567">
        <v>42494.255532407406</v>
      </c>
      <c r="F567">
        <v>42494.256284722222</v>
      </c>
      <c r="G567">
        <v>1</v>
      </c>
      <c r="H567" t="s">
        <v>708</v>
      </c>
      <c r="I567">
        <v>42494.279953703706</v>
      </c>
      <c r="K567" t="str">
        <f t="shared" si="97"/>
        <v>4031/4032</v>
      </c>
      <c r="L567">
        <f t="shared" si="98"/>
        <v>2.3668981484661344E-2</v>
      </c>
      <c r="N567">
        <f t="shared" si="99"/>
        <v>34.083333337912336</v>
      </c>
      <c r="P567" t="s">
        <v>769</v>
      </c>
      <c r="Q567" t="b">
        <f t="shared" si="100"/>
        <v>0</v>
      </c>
      <c r="R567" t="s">
        <v>809</v>
      </c>
      <c r="S567">
        <f t="shared" si="101"/>
        <v>1.9126000000000001</v>
      </c>
      <c r="T567">
        <f t="shared" si="102"/>
        <v>23.330300000000001</v>
      </c>
      <c r="U567">
        <f t="shared" si="103"/>
        <v>21.4177</v>
      </c>
      <c r="V567">
        <f>COUNTIFS(xings_lookup!$D$2:$D$19, IF(Q567, "&lt;=","&gt;=") &amp; S567, xings_lookup!$D$2:$D$19, IF(Q567,"&gt;=","&lt;=") &amp; T567)</f>
        <v>12</v>
      </c>
      <c r="W567">
        <f>COUNTA([11]XINGS!$A$2:$A$13)-V567</f>
        <v>0</v>
      </c>
      <c r="X567">
        <f t="shared" si="96"/>
        <v>1</v>
      </c>
    </row>
    <row r="568" spans="1:24" x14ac:dyDescent="0.25">
      <c r="A568" t="s">
        <v>61</v>
      </c>
      <c r="B568">
        <v>4011</v>
      </c>
      <c r="C568" t="s">
        <v>467</v>
      </c>
      <c r="D568" t="s">
        <v>549</v>
      </c>
      <c r="E568">
        <v>42494.423078703701</v>
      </c>
      <c r="F568">
        <v>42494.425069444442</v>
      </c>
      <c r="G568">
        <v>2</v>
      </c>
      <c r="H568" t="s">
        <v>549</v>
      </c>
      <c r="I568">
        <v>42494.425069444442</v>
      </c>
      <c r="K568" t="str">
        <f t="shared" si="97"/>
        <v>4011/4012</v>
      </c>
      <c r="L568">
        <f t="shared" si="98"/>
        <v>0</v>
      </c>
      <c r="N568">
        <f t="shared" si="99"/>
        <v>0</v>
      </c>
      <c r="P568" t="s">
        <v>769</v>
      </c>
      <c r="Q568" t="b">
        <f t="shared" si="100"/>
        <v>0</v>
      </c>
      <c r="R568" t="s">
        <v>809</v>
      </c>
      <c r="S568">
        <f t="shared" si="101"/>
        <v>4.53E-2</v>
      </c>
      <c r="T568">
        <f t="shared" si="102"/>
        <v>4.53E-2</v>
      </c>
      <c r="U568">
        <f t="shared" si="103"/>
        <v>0</v>
      </c>
      <c r="V568">
        <f>COUNTIFS(xings_lookup!$D$2:$D$19, IF(Q568, "&lt;=","&gt;=") &amp; S568, xings_lookup!$D$2:$D$19, IF(Q568,"&gt;=","&lt;=") &amp; T568)</f>
        <v>0</v>
      </c>
      <c r="W568">
        <f>COUNTA([11]XINGS!$A$2:$A$13)-V568</f>
        <v>12</v>
      </c>
      <c r="X568">
        <f t="shared" si="96"/>
        <v>0</v>
      </c>
    </row>
    <row r="569" spans="1:24" x14ac:dyDescent="0.25">
      <c r="A569" t="s">
        <v>51</v>
      </c>
      <c r="B569">
        <v>4031</v>
      </c>
      <c r="C569" t="s">
        <v>467</v>
      </c>
      <c r="D569" t="s">
        <v>1365</v>
      </c>
      <c r="E569">
        <v>42493.244027777779</v>
      </c>
      <c r="F569">
        <v>42493.244768518518</v>
      </c>
      <c r="G569">
        <v>1</v>
      </c>
      <c r="H569" t="s">
        <v>1366</v>
      </c>
      <c r="I569">
        <v>42493.265752314815</v>
      </c>
      <c r="K569" t="str">
        <f t="shared" si="97"/>
        <v>4031/4032</v>
      </c>
      <c r="L569">
        <f t="shared" si="98"/>
        <v>2.0983796297514345E-2</v>
      </c>
      <c r="N569">
        <f t="shared" si="99"/>
        <v>30.216666668420658</v>
      </c>
      <c r="P569" t="s">
        <v>769</v>
      </c>
      <c r="Q569" t="b">
        <f t="shared" si="100"/>
        <v>0</v>
      </c>
      <c r="R569" t="s">
        <v>809</v>
      </c>
      <c r="S569">
        <f t="shared" si="101"/>
        <v>1.9187000000000001</v>
      </c>
      <c r="T569">
        <f t="shared" si="102"/>
        <v>23.3096</v>
      </c>
      <c r="U569">
        <f t="shared" si="103"/>
        <v>21.390899999999998</v>
      </c>
      <c r="V569">
        <f>COUNTIFS(xings_lookup!$D$2:$D$19, IF(Q569, "&lt;=","&gt;=") &amp; S569, xings_lookup!$D$2:$D$19, IF(Q569,"&gt;=","&lt;=") &amp; T569)</f>
        <v>12</v>
      </c>
      <c r="W569">
        <f>COUNTA([11]XINGS!$A$2:$A$13)-V569</f>
        <v>0</v>
      </c>
      <c r="X569">
        <f t="shared" si="96"/>
        <v>1</v>
      </c>
    </row>
    <row r="570" spans="1:24" x14ac:dyDescent="0.25">
      <c r="A570" t="s">
        <v>54</v>
      </c>
      <c r="B570">
        <v>4027</v>
      </c>
      <c r="C570" t="s">
        <v>467</v>
      </c>
      <c r="D570" t="s">
        <v>763</v>
      </c>
      <c r="E570">
        <v>42493.42083333333</v>
      </c>
      <c r="F570">
        <v>42493.422523148147</v>
      </c>
      <c r="G570">
        <v>2</v>
      </c>
      <c r="H570" t="s">
        <v>1367</v>
      </c>
      <c r="I570">
        <v>42493.457141203704</v>
      </c>
      <c r="K570" t="str">
        <f t="shared" si="97"/>
        <v>4027/4028</v>
      </c>
      <c r="L570">
        <f t="shared" si="98"/>
        <v>3.4618055557075422E-2</v>
      </c>
      <c r="N570">
        <f t="shared" si="99"/>
        <v>49.850000002188608</v>
      </c>
      <c r="P570" t="s">
        <v>769</v>
      </c>
      <c r="Q570" t="b">
        <f t="shared" si="100"/>
        <v>0</v>
      </c>
      <c r="R570" t="s">
        <v>809</v>
      </c>
      <c r="S570">
        <f t="shared" si="101"/>
        <v>4.4200000000000003E-2</v>
      </c>
      <c r="T570">
        <f t="shared" si="102"/>
        <v>19.716000000000001</v>
      </c>
      <c r="U570">
        <f t="shared" si="103"/>
        <v>19.671800000000001</v>
      </c>
      <c r="V570">
        <f>COUNTIFS(xings_lookup!$D$2:$D$19, IF(Q570, "&lt;=","&gt;=") &amp; S570, xings_lookup!$D$2:$D$19, IF(Q570,"&gt;=","&lt;=") &amp; T570)</f>
        <v>12</v>
      </c>
      <c r="W570">
        <f>COUNTA([11]XINGS!$A$2:$A$13)-V570</f>
        <v>0</v>
      </c>
      <c r="X570">
        <f t="shared" si="96"/>
        <v>1</v>
      </c>
    </row>
    <row r="571" spans="1:24" x14ac:dyDescent="0.25">
      <c r="A571" t="s">
        <v>56</v>
      </c>
      <c r="B571">
        <v>4014</v>
      </c>
      <c r="F571">
        <v>42493.727071759262</v>
      </c>
      <c r="I571">
        <v>42493.727083333331</v>
      </c>
      <c r="K571" t="str">
        <f t="shared" si="97"/>
        <v>4013/4014</v>
      </c>
      <c r="L571">
        <f t="shared" si="98"/>
        <v>1.1574069503694773E-5</v>
      </c>
      <c r="N571">
        <f t="shared" si="99"/>
        <v>1.6666660085320473E-2</v>
      </c>
      <c r="P571" t="s">
        <v>769</v>
      </c>
      <c r="Q571" t="b">
        <f t="shared" si="100"/>
        <v>0</v>
      </c>
      <c r="R571" t="s">
        <v>809</v>
      </c>
      <c r="S571" t="e">
        <f t="shared" si="101"/>
        <v>#VALUE!</v>
      </c>
      <c r="T571" t="e">
        <f t="shared" si="102"/>
        <v>#VALUE!</v>
      </c>
      <c r="U571" t="e">
        <f t="shared" si="103"/>
        <v>#VALUE!</v>
      </c>
      <c r="V571">
        <f>COUNTIFS(xings_lookup!$D$2:$D$19, IF(Q571, "&lt;=","&gt;=") &amp; S571, xings_lookup!$D$2:$D$19, IF(Q571,"&gt;=","&lt;=") &amp; T571)</f>
        <v>0</v>
      </c>
      <c r="W571">
        <f>COUNTA([11]XINGS!$A$2:$A$13)-V571</f>
        <v>12</v>
      </c>
      <c r="X571">
        <f t="shared" si="96"/>
        <v>0</v>
      </c>
    </row>
    <row r="572" spans="1:24" x14ac:dyDescent="0.25">
      <c r="A572" t="s">
        <v>41</v>
      </c>
      <c r="B572">
        <v>4007</v>
      </c>
      <c r="C572" t="s">
        <v>467</v>
      </c>
      <c r="D572" t="s">
        <v>557</v>
      </c>
      <c r="E572">
        <v>42492.212384259263</v>
      </c>
      <c r="F572">
        <v>42492.213159722225</v>
      </c>
      <c r="G572">
        <v>1</v>
      </c>
      <c r="H572" t="s">
        <v>767</v>
      </c>
      <c r="I572">
        <v>42492.234594907408</v>
      </c>
      <c r="K572" t="str">
        <f t="shared" si="97"/>
        <v>4007/4008</v>
      </c>
      <c r="L572">
        <f t="shared" si="98"/>
        <v>2.1435185182781424E-2</v>
      </c>
      <c r="N572">
        <f t="shared" si="99"/>
        <v>30.866666663205251</v>
      </c>
      <c r="P572" t="s">
        <v>769</v>
      </c>
      <c r="Q572" t="b">
        <f t="shared" si="100"/>
        <v>0</v>
      </c>
      <c r="R572" t="s">
        <v>809</v>
      </c>
      <c r="S572">
        <f t="shared" si="101"/>
        <v>1.9115</v>
      </c>
      <c r="T572">
        <f t="shared" si="102"/>
        <v>23.3278</v>
      </c>
      <c r="U572">
        <f t="shared" si="103"/>
        <v>21.4163</v>
      </c>
      <c r="V572">
        <f>COUNTIFS(xings_lookup!$D$2:$D$19, IF(Q572, "&lt;=","&gt;=") &amp; S572, xings_lookup!$D$2:$D$19, IF(Q572,"&gt;=","&lt;=") &amp; T572)</f>
        <v>12</v>
      </c>
      <c r="W572">
        <f>COUNTA([11]XINGS!$A$2:$A$13)-V572</f>
        <v>0</v>
      </c>
      <c r="X572">
        <f t="shared" si="96"/>
        <v>1</v>
      </c>
    </row>
    <row r="573" spans="1:24" x14ac:dyDescent="0.25">
      <c r="A573" t="s">
        <v>43</v>
      </c>
      <c r="B573">
        <v>4038</v>
      </c>
      <c r="C573" t="s">
        <v>467</v>
      </c>
      <c r="D573" t="s">
        <v>1368</v>
      </c>
      <c r="E573">
        <v>42492.255231481482</v>
      </c>
      <c r="F573">
        <v>42492.255752314813</v>
      </c>
      <c r="G573">
        <v>0</v>
      </c>
      <c r="H573" t="s">
        <v>767</v>
      </c>
      <c r="I573">
        <v>42492.278865740744</v>
      </c>
      <c r="K573" t="str">
        <f t="shared" si="97"/>
        <v>4037/4038</v>
      </c>
      <c r="L573">
        <f t="shared" si="98"/>
        <v>2.3113425930205267E-2</v>
      </c>
      <c r="N573">
        <f t="shared" si="99"/>
        <v>33.283333339495584</v>
      </c>
      <c r="P573" t="s">
        <v>769</v>
      </c>
      <c r="Q573" t="b">
        <f t="shared" si="100"/>
        <v>0</v>
      </c>
      <c r="R573" t="s">
        <v>809</v>
      </c>
      <c r="S573">
        <f t="shared" si="101"/>
        <v>1.9145000000000001</v>
      </c>
      <c r="T573">
        <f t="shared" si="102"/>
        <v>23.3278</v>
      </c>
      <c r="U573">
        <f t="shared" si="103"/>
        <v>21.4133</v>
      </c>
      <c r="V573">
        <f>COUNTIFS(xings_lookup!$D$2:$D$19, IF(Q573, "&lt;=","&gt;=") &amp; S573, xings_lookup!$D$2:$D$19, IF(Q573,"&gt;=","&lt;=") &amp; T573)</f>
        <v>12</v>
      </c>
      <c r="W573">
        <f>COUNTA([11]XINGS!$A$2:$A$13)-V573</f>
        <v>0</v>
      </c>
      <c r="X573">
        <f t="shared" si="96"/>
        <v>1</v>
      </c>
    </row>
    <row r="574" spans="1:24" x14ac:dyDescent="0.25">
      <c r="A574" t="s">
        <v>49</v>
      </c>
      <c r="B574">
        <v>4026</v>
      </c>
      <c r="C574" t="s">
        <v>467</v>
      </c>
      <c r="D574" t="s">
        <v>956</v>
      </c>
      <c r="E574">
        <v>42492.49490740741</v>
      </c>
      <c r="F574">
        <v>42492.497847222221</v>
      </c>
      <c r="G574">
        <v>4</v>
      </c>
      <c r="H574" t="s">
        <v>1369</v>
      </c>
      <c r="I574">
        <v>42492.515034722222</v>
      </c>
      <c r="K574" t="str">
        <f t="shared" si="97"/>
        <v>4025/4026</v>
      </c>
      <c r="L574">
        <f t="shared" si="98"/>
        <v>1.7187500001455192E-2</v>
      </c>
      <c r="N574">
        <f t="shared" si="99"/>
        <v>24.750000002095476</v>
      </c>
      <c r="P574" t="s">
        <v>769</v>
      </c>
      <c r="Q574" t="b">
        <f t="shared" si="100"/>
        <v>1</v>
      </c>
      <c r="R574" t="s">
        <v>809</v>
      </c>
      <c r="S574">
        <f t="shared" si="101"/>
        <v>23.298500000000001</v>
      </c>
      <c r="T574">
        <f t="shared" si="102"/>
        <v>4.8569000000000004</v>
      </c>
      <c r="U574">
        <f t="shared" si="103"/>
        <v>18.441600000000001</v>
      </c>
      <c r="V574">
        <f>COUNTIFS(xings_lookup!$D$2:$D$19, IF(Q574, "&lt;=","&gt;=") &amp; S574, xings_lookup!$D$2:$D$19, IF(Q574,"&gt;=","&lt;=") &amp; T574)</f>
        <v>7</v>
      </c>
      <c r="W574">
        <f>COUNTA([11]XINGS!$A$2:$A$13)-V574</f>
        <v>5</v>
      </c>
      <c r="X574">
        <f t="shared" si="96"/>
        <v>0.58333333333333337</v>
      </c>
    </row>
    <row r="575" spans="1:24" x14ac:dyDescent="0.25">
      <c r="A575" t="s">
        <v>36</v>
      </c>
      <c r="B575">
        <v>4030</v>
      </c>
      <c r="C575" t="s">
        <v>467</v>
      </c>
      <c r="D575" t="s">
        <v>992</v>
      </c>
      <c r="E575">
        <v>42491.440798611111</v>
      </c>
      <c r="F575">
        <v>42491.441863425927</v>
      </c>
      <c r="G575">
        <v>1</v>
      </c>
      <c r="H575" t="s">
        <v>1370</v>
      </c>
      <c r="I575">
        <v>42491.446168981478</v>
      </c>
      <c r="K575" t="str">
        <f t="shared" si="97"/>
        <v>4029/4030</v>
      </c>
      <c r="L575">
        <f t="shared" si="98"/>
        <v>4.3055555506725796E-3</v>
      </c>
      <c r="N575">
        <f t="shared" si="99"/>
        <v>6.1999999929685146</v>
      </c>
      <c r="P575" t="s">
        <v>769</v>
      </c>
      <c r="Q575" t="b">
        <f t="shared" si="100"/>
        <v>1</v>
      </c>
      <c r="R575" t="s">
        <v>809</v>
      </c>
      <c r="S575">
        <f t="shared" si="101"/>
        <v>23.3002</v>
      </c>
      <c r="T575">
        <f t="shared" si="102"/>
        <v>22.863499999999998</v>
      </c>
      <c r="U575">
        <f t="shared" si="103"/>
        <v>0.43670000000000186</v>
      </c>
      <c r="V575">
        <f>COUNTIFS(xings_lookup!$D$2:$D$19, IF(Q575, "&lt;=","&gt;=") &amp; S575, xings_lookup!$D$2:$D$19, IF(Q575,"&gt;=","&lt;=") &amp; T575)</f>
        <v>0</v>
      </c>
      <c r="W575">
        <f>COUNTA([11]XINGS!$A$2:$A$13)-V575</f>
        <v>12</v>
      </c>
      <c r="X575">
        <f t="shared" si="96"/>
        <v>0</v>
      </c>
    </row>
    <row r="576" spans="1:24" x14ac:dyDescent="0.25">
      <c r="A576" t="s">
        <v>39</v>
      </c>
      <c r="B576">
        <v>4008</v>
      </c>
      <c r="C576" t="s">
        <v>467</v>
      </c>
      <c r="D576" t="s">
        <v>992</v>
      </c>
      <c r="E576">
        <v>42491.742615740739</v>
      </c>
      <c r="F576">
        <v>42491.743425925924</v>
      </c>
      <c r="G576">
        <v>1</v>
      </c>
      <c r="H576" t="s">
        <v>1370</v>
      </c>
      <c r="I576">
        <v>42491.748240740744</v>
      </c>
      <c r="K576" t="str">
        <f t="shared" si="97"/>
        <v>4007/4008</v>
      </c>
      <c r="L576">
        <f t="shared" si="98"/>
        <v>4.8148148198379204E-3</v>
      </c>
      <c r="N576">
        <f t="shared" si="99"/>
        <v>6.9333333405666053</v>
      </c>
      <c r="P576" t="s">
        <v>769</v>
      </c>
      <c r="Q576" t="b">
        <f t="shared" si="100"/>
        <v>1</v>
      </c>
      <c r="R576" t="s">
        <v>809</v>
      </c>
      <c r="S576">
        <f t="shared" si="101"/>
        <v>23.3002</v>
      </c>
      <c r="T576">
        <f t="shared" si="102"/>
        <v>22.863499999999998</v>
      </c>
      <c r="U576">
        <f t="shared" si="103"/>
        <v>0.43670000000000186</v>
      </c>
      <c r="V576">
        <f>COUNTIFS(xings_lookup!$D$2:$D$19, IF(Q576, "&lt;=","&gt;=") &amp; S576, xings_lookup!$D$2:$D$19, IF(Q576,"&gt;=","&lt;=") &amp; T576)</f>
        <v>0</v>
      </c>
      <c r="W576">
        <f>COUNTA([11]XINGS!$A$2:$A$13)-V576</f>
        <v>12</v>
      </c>
      <c r="X576">
        <f t="shared" si="96"/>
        <v>0</v>
      </c>
    </row>
    <row r="577" spans="1:24" x14ac:dyDescent="0.25">
      <c r="A577" t="s">
        <v>33</v>
      </c>
      <c r="B577">
        <v>4020</v>
      </c>
      <c r="C577" t="s">
        <v>467</v>
      </c>
      <c r="D577" t="s">
        <v>1371</v>
      </c>
      <c r="E577">
        <v>42491.212118055555</v>
      </c>
      <c r="F577">
        <v>42491.21303240741</v>
      </c>
      <c r="G577">
        <v>1</v>
      </c>
      <c r="H577" t="s">
        <v>1372</v>
      </c>
      <c r="I577">
        <v>42491.234201388892</v>
      </c>
      <c r="K577" t="str">
        <f t="shared" ref="K577" si="104">IF(ISEVEN(B577),(B577-1)&amp;"/"&amp;B577,B577&amp;"/"&amp;(B577+1))</f>
        <v>4019/4020</v>
      </c>
      <c r="L577">
        <f t="shared" ref="L577" si="105">I577-F577</f>
        <v>2.1168981482333038E-2</v>
      </c>
      <c r="N577">
        <f t="shared" si="99"/>
        <v>30.483333334559575</v>
      </c>
      <c r="P577" t="s">
        <v>769</v>
      </c>
      <c r="Q577" t="b">
        <f t="shared" ref="Q577" si="106">ISEVEN(LEFT(A577,3))</f>
        <v>0</v>
      </c>
      <c r="R577" t="s">
        <v>809</v>
      </c>
      <c r="S577">
        <f t="shared" ref="S577" si="107">RIGHT(D577,LEN(D577)-4)/10000</f>
        <v>1.9139999999999999</v>
      </c>
      <c r="T577">
        <f t="shared" ref="T577" si="108">RIGHT(H577,LEN(H577)-4)/10000</f>
        <v>23.329499999999999</v>
      </c>
      <c r="U577">
        <f t="shared" ref="U577" si="109">ABS(T577-S577)</f>
        <v>21.415499999999998</v>
      </c>
      <c r="V577">
        <f>COUNTIFS(xings_lookup!$D$2:$D$19, IF(Q577, "&lt;=","&gt;=") &amp; S577, xings_lookup!$D$2:$D$19, IF(Q577,"&gt;=","&lt;=") &amp; T577)</f>
        <v>12</v>
      </c>
      <c r="W577">
        <f>COUNTA([11]XINGS!$A$2:$A$13)-V577</f>
        <v>0</v>
      </c>
      <c r="X577">
        <f t="shared" ref="X577" si="110">V577/SUM(V577:W577)</f>
        <v>1</v>
      </c>
    </row>
    <row r="578" spans="1:24" x14ac:dyDescent="0.25">
      <c r="A578" t="s">
        <v>46</v>
      </c>
      <c r="B578">
        <v>4027</v>
      </c>
      <c r="C578" t="s">
        <v>467</v>
      </c>
      <c r="D578" t="s">
        <v>1388</v>
      </c>
      <c r="E578">
        <v>42492.422592592593</v>
      </c>
      <c r="F578">
        <v>42492.424062500002</v>
      </c>
      <c r="G578">
        <v>2</v>
      </c>
      <c r="H578" t="s">
        <v>603</v>
      </c>
      <c r="I578">
        <v>42492.449594907404</v>
      </c>
      <c r="K578" t="str">
        <f t="shared" ref="K578" si="111">IF(ISEVEN(B578),(B578-1)&amp;"/"&amp;B578,B578&amp;"/"&amp;(B578+1))</f>
        <v>4027/4028</v>
      </c>
      <c r="L578">
        <f t="shared" ref="L578" si="112">I578-F578</f>
        <v>2.5532407402351964E-2</v>
      </c>
      <c r="N578">
        <f t="shared" si="99"/>
        <v>36.766666659386829</v>
      </c>
      <c r="P578" t="s">
        <v>769</v>
      </c>
      <c r="Q578" t="b">
        <f t="shared" ref="Q578" si="113">ISEVEN(LEFT(A578,3))</f>
        <v>0</v>
      </c>
      <c r="R578" t="s">
        <v>809</v>
      </c>
      <c r="S578">
        <f t="shared" ref="S578" si="114">RIGHT(D578,LEN(D578)-4)/10000</f>
        <v>7.0999999999999994E-2</v>
      </c>
      <c r="T578">
        <f t="shared" ref="T578" si="115">RIGHT(H578,LEN(H578)-4)/10000</f>
        <v>23.329699999999999</v>
      </c>
      <c r="U578">
        <f t="shared" ref="U578" si="116">ABS(T578-S578)</f>
        <v>23.258699999999997</v>
      </c>
      <c r="V578">
        <f>COUNTIFS(xings_lookup!$D$2:$D$19, IF(Q578, "&lt;=","&gt;=") &amp; S578, xings_lookup!$D$2:$D$19, IF(Q578,"&gt;=","&lt;=") &amp; T578)</f>
        <v>12</v>
      </c>
      <c r="W578">
        <f>COUNTA([11]XINGS!$A$2:$A$13)-V578</f>
        <v>0</v>
      </c>
      <c r="X578">
        <f t="shared" ref="X578" si="117">V578/SUM(V578:W578)</f>
        <v>1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S578" sqref="S578"/>
    </sheetView>
  </sheetViews>
  <sheetFormatPr defaultColWidth="33.7109375" defaultRowHeight="15" x14ac:dyDescent="0.25"/>
  <cols>
    <col min="1" max="1" width="24.28515625" bestFit="1" customWidth="1"/>
    <col min="2" max="2" width="15.28515625" hidden="1" customWidth="1"/>
    <col min="3" max="3" width="13.5703125" hidden="1" customWidth="1"/>
    <col min="4" max="4" width="9" bestFit="1" customWidth="1"/>
  </cols>
  <sheetData>
    <row r="1" spans="1:4" x14ac:dyDescent="0.25">
      <c r="A1" s="34" t="s">
        <v>1373</v>
      </c>
      <c r="B1" s="34" t="s">
        <v>1374</v>
      </c>
      <c r="C1" s="34" t="s">
        <v>1375</v>
      </c>
    </row>
    <row r="2" spans="1:4" x14ac:dyDescent="0.25">
      <c r="A2" s="35" t="s">
        <v>1376</v>
      </c>
      <c r="B2" s="36">
        <v>2.7052</v>
      </c>
      <c r="C2" s="36">
        <v>2.7349999999999999</v>
      </c>
      <c r="D2">
        <f t="shared" ref="D2:D13" si="0">AVERAGE(B2:C2)</f>
        <v>2.7201</v>
      </c>
    </row>
    <row r="3" spans="1:4" x14ac:dyDescent="0.25">
      <c r="A3" s="35" t="s">
        <v>1377</v>
      </c>
      <c r="B3" s="36">
        <v>3.0830000000000002</v>
      </c>
      <c r="C3" s="36">
        <v>3.097</v>
      </c>
      <c r="D3">
        <f t="shared" si="0"/>
        <v>3.09</v>
      </c>
    </row>
    <row r="4" spans="1:4" x14ac:dyDescent="0.25">
      <c r="A4" s="35" t="s">
        <v>1378</v>
      </c>
      <c r="B4" s="36">
        <v>3.3136000000000001</v>
      </c>
      <c r="C4" s="36">
        <v>3.3256999999999999</v>
      </c>
      <c r="D4">
        <f t="shared" si="0"/>
        <v>3.3196500000000002</v>
      </c>
    </row>
    <row r="5" spans="1:4" x14ac:dyDescent="0.25">
      <c r="A5" s="35" t="s">
        <v>1379</v>
      </c>
      <c r="B5" s="36">
        <v>4.2778999999999998</v>
      </c>
      <c r="C5" s="36">
        <v>4.2961</v>
      </c>
      <c r="D5">
        <f t="shared" si="0"/>
        <v>4.2869999999999999</v>
      </c>
    </row>
    <row r="6" spans="1:4" x14ac:dyDescent="0.25">
      <c r="A6" s="35" t="s">
        <v>1380</v>
      </c>
      <c r="B6" s="36">
        <v>4.7865000000000002</v>
      </c>
      <c r="C6" s="36">
        <v>4.8048000000000002</v>
      </c>
      <c r="D6">
        <f t="shared" si="0"/>
        <v>4.7956500000000002</v>
      </c>
    </row>
    <row r="7" spans="1:4" x14ac:dyDescent="0.25">
      <c r="A7" s="35" t="s">
        <v>1381</v>
      </c>
      <c r="B7" s="36">
        <v>5.3155000000000001</v>
      </c>
      <c r="C7" s="36">
        <v>5.3277000000000001</v>
      </c>
      <c r="D7">
        <f t="shared" si="0"/>
        <v>5.3216000000000001</v>
      </c>
    </row>
    <row r="8" spans="1:4" x14ac:dyDescent="0.25">
      <c r="A8" s="35" t="s">
        <v>1382</v>
      </c>
      <c r="B8" s="36">
        <v>5.8117000000000001</v>
      </c>
      <c r="C8" s="36">
        <v>5.8300999999999998</v>
      </c>
      <c r="D8">
        <f t="shared" si="0"/>
        <v>5.8209</v>
      </c>
    </row>
    <row r="9" spans="1:4" x14ac:dyDescent="0.25">
      <c r="A9" s="35" t="s">
        <v>1383</v>
      </c>
      <c r="B9" s="36">
        <v>5.8783000000000003</v>
      </c>
      <c r="C9" s="36">
        <v>5.8903999999999996</v>
      </c>
      <c r="D9">
        <f t="shared" si="0"/>
        <v>5.8843499999999995</v>
      </c>
    </row>
    <row r="10" spans="1:4" x14ac:dyDescent="0.25">
      <c r="A10" s="35" t="s">
        <v>1384</v>
      </c>
      <c r="B10" s="36">
        <v>6.3068</v>
      </c>
      <c r="C10" s="36">
        <v>6.3308999999999997</v>
      </c>
      <c r="D10">
        <f t="shared" si="0"/>
        <v>6.3188499999999994</v>
      </c>
    </row>
    <row r="11" spans="1:4" x14ac:dyDescent="0.25">
      <c r="A11" s="35" t="s">
        <v>1385</v>
      </c>
      <c r="B11" s="36">
        <v>7.8349000000000002</v>
      </c>
      <c r="C11" s="36">
        <v>7.8468999999999998</v>
      </c>
      <c r="D11">
        <f t="shared" si="0"/>
        <v>7.8408999999999995</v>
      </c>
    </row>
    <row r="12" spans="1:4" x14ac:dyDescent="0.25">
      <c r="A12" s="35" t="s">
        <v>1386</v>
      </c>
      <c r="B12" s="36">
        <v>10.373799999999999</v>
      </c>
      <c r="C12" s="36">
        <v>10.38</v>
      </c>
      <c r="D12">
        <f t="shared" si="0"/>
        <v>10.376899999999999</v>
      </c>
    </row>
    <row r="13" spans="1:4" x14ac:dyDescent="0.25">
      <c r="A13" s="35" t="s">
        <v>1387</v>
      </c>
      <c r="B13" s="36">
        <v>10.8954</v>
      </c>
      <c r="C13" s="36">
        <v>10.913500000000001</v>
      </c>
      <c r="D13">
        <f t="shared" si="0"/>
        <v>10.904450000000001</v>
      </c>
    </row>
    <row r="14" spans="1:4" x14ac:dyDescent="0.25">
      <c r="A14" s="35"/>
      <c r="B14" s="36"/>
      <c r="C14" s="36"/>
    </row>
    <row r="15" spans="1:4" x14ac:dyDescent="0.25">
      <c r="A15" s="35"/>
      <c r="B15" s="36"/>
      <c r="C15" s="36"/>
    </row>
    <row r="16" spans="1:4" x14ac:dyDescent="0.25">
      <c r="A16" s="35"/>
      <c r="B16" s="36"/>
      <c r="C16" s="36"/>
    </row>
    <row r="17" spans="1:3" x14ac:dyDescent="0.25">
      <c r="A17" s="35"/>
      <c r="B17" s="36"/>
      <c r="C17" s="36"/>
    </row>
    <row r="18" spans="1:3" x14ac:dyDescent="0.25">
      <c r="A18" s="35"/>
      <c r="B18" s="36"/>
      <c r="C18" s="36"/>
    </row>
    <row r="19" spans="1:3" x14ac:dyDescent="0.25">
      <c r="A19" s="35"/>
      <c r="B19" s="36"/>
      <c r="C19" s="36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Issue Resolution</vt:lpstr>
      <vt:lpstr>Cutout Runs</vt:lpstr>
      <vt:lpstr>Runs without Initialization</vt:lpstr>
      <vt:lpstr>Enforcements</vt:lpstr>
      <vt:lpstr>raw_cutout_may</vt:lpstr>
      <vt:lpstr>xings_lookup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Tu</dc:creator>
  <cp:lastModifiedBy>Steve Tu</cp:lastModifiedBy>
  <dcterms:created xsi:type="dcterms:W3CDTF">2016-06-29T14:13:33Z</dcterms:created>
  <dcterms:modified xsi:type="dcterms:W3CDTF">2016-07-15T18:25:25Z</dcterms:modified>
</cp:coreProperties>
</file>