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/>
    <workbookView xWindow="0" yWindow="0" windowWidth="28155" windowHeight="11280" activeTab="4"/>
  </bookViews>
  <sheets>
    <sheet name="Summary" sheetId="1" r:id="rId1"/>
    <sheet name="Issue Resolution" sheetId="3" r:id="rId2"/>
    <sheet name="Cutout Runs" sheetId="4" r:id="rId3"/>
    <sheet name="Runs without Initialization" sheetId="8" r:id="rId4"/>
    <sheet name="Enforcements" sheetId="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2" hidden="1">'Cutout Runs'!$A$1:$I$400</definedName>
    <definedName name="_xlnm._FilterDatabase" localSheetId="4" hidden="1">Enforcements!$A$1:$N$1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2" i="8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2" i="4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H2" i="1"/>
  <c r="G2" i="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676" i="9"/>
  <c r="P677" i="9"/>
  <c r="P678" i="9"/>
  <c r="P679" i="9"/>
  <c r="P680" i="9"/>
  <c r="P681" i="9"/>
  <c r="P682" i="9"/>
  <c r="P683" i="9"/>
  <c r="P684" i="9"/>
  <c r="P685" i="9"/>
  <c r="P686" i="9"/>
  <c r="P687" i="9"/>
  <c r="P688" i="9"/>
  <c r="P689" i="9"/>
  <c r="P690" i="9"/>
  <c r="P691" i="9"/>
  <c r="P692" i="9"/>
  <c r="P693" i="9"/>
  <c r="P694" i="9"/>
  <c r="P695" i="9"/>
  <c r="P696" i="9"/>
  <c r="P697" i="9"/>
  <c r="P698" i="9"/>
  <c r="P699" i="9"/>
  <c r="P700" i="9"/>
  <c r="P701" i="9"/>
  <c r="P702" i="9"/>
  <c r="P703" i="9"/>
  <c r="P704" i="9"/>
  <c r="P705" i="9"/>
  <c r="P706" i="9"/>
  <c r="P707" i="9"/>
  <c r="P708" i="9"/>
  <c r="P709" i="9"/>
  <c r="P710" i="9"/>
  <c r="P711" i="9"/>
  <c r="P712" i="9"/>
  <c r="P713" i="9"/>
  <c r="P714" i="9"/>
  <c r="P715" i="9"/>
  <c r="P716" i="9"/>
  <c r="P717" i="9"/>
  <c r="P718" i="9"/>
  <c r="P719" i="9"/>
  <c r="P720" i="9"/>
  <c r="P721" i="9"/>
  <c r="P722" i="9"/>
  <c r="P723" i="9"/>
  <c r="P724" i="9"/>
  <c r="P725" i="9"/>
  <c r="P726" i="9"/>
  <c r="P727" i="9"/>
  <c r="P728" i="9"/>
  <c r="P729" i="9"/>
  <c r="P730" i="9"/>
  <c r="P731" i="9"/>
  <c r="P732" i="9"/>
  <c r="P733" i="9"/>
  <c r="P734" i="9"/>
  <c r="P735" i="9"/>
  <c r="P736" i="9"/>
  <c r="P737" i="9"/>
  <c r="P738" i="9"/>
  <c r="P739" i="9"/>
  <c r="P740" i="9"/>
  <c r="P741" i="9"/>
  <c r="P742" i="9"/>
  <c r="P743" i="9"/>
  <c r="P744" i="9"/>
  <c r="P745" i="9"/>
  <c r="P746" i="9"/>
  <c r="P747" i="9"/>
  <c r="P748" i="9"/>
  <c r="P749" i="9"/>
  <c r="P750" i="9"/>
  <c r="P751" i="9"/>
  <c r="P752" i="9"/>
  <c r="P753" i="9"/>
  <c r="P754" i="9"/>
  <c r="P755" i="9"/>
  <c r="P756" i="9"/>
  <c r="P757" i="9"/>
  <c r="P758" i="9"/>
  <c r="P759" i="9"/>
  <c r="P760" i="9"/>
  <c r="P761" i="9"/>
  <c r="P762" i="9"/>
  <c r="P763" i="9"/>
  <c r="P764" i="9"/>
  <c r="P765" i="9"/>
  <c r="P766" i="9"/>
  <c r="P767" i="9"/>
  <c r="P768" i="9"/>
  <c r="P769" i="9"/>
  <c r="P770" i="9"/>
  <c r="P771" i="9"/>
  <c r="P772" i="9"/>
  <c r="P773" i="9"/>
  <c r="P774" i="9"/>
  <c r="P775" i="9"/>
  <c r="P776" i="9"/>
  <c r="P777" i="9"/>
  <c r="P778" i="9"/>
  <c r="P779" i="9"/>
  <c r="P780" i="9"/>
  <c r="P781" i="9"/>
  <c r="P782" i="9"/>
  <c r="P783" i="9"/>
  <c r="P784" i="9"/>
  <c r="P785" i="9"/>
  <c r="P786" i="9"/>
  <c r="P787" i="9"/>
  <c r="P788" i="9"/>
  <c r="P789" i="9"/>
  <c r="P790" i="9"/>
  <c r="P791" i="9"/>
  <c r="P792" i="9"/>
  <c r="P793" i="9"/>
  <c r="P794" i="9"/>
  <c r="P795" i="9"/>
  <c r="P796" i="9"/>
  <c r="P797" i="9"/>
  <c r="P798" i="9"/>
  <c r="P799" i="9"/>
  <c r="P800" i="9"/>
  <c r="P801" i="9"/>
  <c r="P802" i="9"/>
  <c r="P803" i="9"/>
  <c r="P804" i="9"/>
  <c r="P805" i="9"/>
  <c r="P806" i="9"/>
  <c r="P807" i="9"/>
  <c r="P808" i="9"/>
  <c r="P809" i="9"/>
  <c r="P810" i="9"/>
  <c r="P811" i="9"/>
  <c r="P812" i="9"/>
  <c r="P813" i="9"/>
  <c r="P814" i="9"/>
  <c r="P815" i="9"/>
  <c r="P816" i="9"/>
  <c r="P817" i="9"/>
  <c r="P818" i="9"/>
  <c r="P819" i="9"/>
  <c r="P820" i="9"/>
  <c r="P821" i="9"/>
  <c r="P822" i="9"/>
  <c r="P823" i="9"/>
  <c r="P824" i="9"/>
  <c r="P825" i="9"/>
  <c r="P826" i="9"/>
  <c r="P827" i="9"/>
  <c r="P828" i="9"/>
  <c r="P829" i="9"/>
  <c r="P830" i="9"/>
  <c r="P831" i="9"/>
  <c r="P832" i="9"/>
  <c r="P833" i="9"/>
  <c r="P834" i="9"/>
  <c r="P835" i="9"/>
  <c r="P836" i="9"/>
  <c r="P837" i="9"/>
  <c r="P838" i="9"/>
  <c r="P839" i="9"/>
  <c r="P840" i="9"/>
  <c r="P841" i="9"/>
  <c r="P842" i="9"/>
  <c r="P843" i="9"/>
  <c r="P844" i="9"/>
  <c r="P845" i="9"/>
  <c r="P846" i="9"/>
  <c r="P847" i="9"/>
  <c r="P848" i="9"/>
  <c r="P849" i="9"/>
  <c r="P850" i="9"/>
  <c r="P851" i="9"/>
  <c r="P852" i="9"/>
  <c r="P853" i="9"/>
  <c r="P854" i="9"/>
  <c r="P855" i="9"/>
  <c r="P856" i="9"/>
  <c r="P857" i="9"/>
  <c r="P858" i="9"/>
  <c r="P859" i="9"/>
  <c r="P860" i="9"/>
  <c r="P861" i="9"/>
  <c r="P862" i="9"/>
  <c r="P863" i="9"/>
  <c r="P864" i="9"/>
  <c r="P865" i="9"/>
  <c r="P866" i="9"/>
  <c r="P867" i="9"/>
  <c r="P868" i="9"/>
  <c r="P869" i="9"/>
  <c r="P870" i="9"/>
  <c r="P871" i="9"/>
  <c r="P872" i="9"/>
  <c r="P873" i="9"/>
  <c r="P874" i="9"/>
  <c r="P875" i="9"/>
  <c r="P876" i="9"/>
  <c r="P877" i="9"/>
  <c r="P878" i="9"/>
  <c r="P879" i="9"/>
  <c r="P880" i="9"/>
  <c r="P881" i="9"/>
  <c r="P882" i="9"/>
  <c r="P883" i="9"/>
  <c r="P884" i="9"/>
  <c r="P885" i="9"/>
  <c r="P886" i="9"/>
  <c r="P887" i="9"/>
  <c r="P888" i="9"/>
  <c r="P889" i="9"/>
  <c r="P890" i="9"/>
  <c r="P891" i="9"/>
  <c r="P892" i="9"/>
  <c r="P893" i="9"/>
  <c r="P894" i="9"/>
  <c r="P895" i="9"/>
  <c r="P896" i="9"/>
  <c r="P897" i="9"/>
  <c r="P898" i="9"/>
  <c r="P899" i="9"/>
  <c r="P900" i="9"/>
  <c r="P901" i="9"/>
  <c r="P902" i="9"/>
  <c r="P903" i="9"/>
  <c r="P904" i="9"/>
  <c r="P905" i="9"/>
  <c r="P906" i="9"/>
  <c r="P907" i="9"/>
  <c r="P908" i="9"/>
  <c r="P909" i="9"/>
  <c r="P910" i="9"/>
  <c r="P911" i="9"/>
  <c r="P912" i="9"/>
  <c r="P913" i="9"/>
  <c r="P914" i="9"/>
  <c r="P915" i="9"/>
  <c r="P916" i="9"/>
  <c r="P917" i="9"/>
  <c r="P918" i="9"/>
  <c r="P919" i="9"/>
  <c r="P920" i="9"/>
  <c r="P921" i="9"/>
  <c r="P922" i="9"/>
  <c r="P923" i="9"/>
  <c r="P924" i="9"/>
  <c r="P925" i="9"/>
  <c r="P926" i="9"/>
  <c r="P927" i="9"/>
  <c r="P928" i="9"/>
  <c r="P929" i="9"/>
  <c r="P930" i="9"/>
  <c r="P931" i="9"/>
  <c r="P932" i="9"/>
  <c r="P933" i="9"/>
  <c r="P934" i="9"/>
  <c r="P935" i="9"/>
  <c r="P936" i="9"/>
  <c r="P937" i="9"/>
  <c r="P938" i="9"/>
  <c r="P939" i="9"/>
  <c r="P940" i="9"/>
  <c r="P941" i="9"/>
  <c r="P942" i="9"/>
  <c r="P943" i="9"/>
  <c r="P944" i="9"/>
  <c r="P945" i="9"/>
  <c r="P946" i="9"/>
  <c r="P947" i="9"/>
  <c r="P948" i="9"/>
  <c r="P949" i="9"/>
  <c r="P950" i="9"/>
  <c r="P951" i="9"/>
  <c r="P952" i="9"/>
  <c r="P953" i="9"/>
  <c r="P954" i="9"/>
  <c r="P955" i="9"/>
  <c r="P956" i="9"/>
  <c r="P957" i="9"/>
  <c r="P958" i="9"/>
  <c r="P959" i="9"/>
  <c r="P960" i="9"/>
  <c r="P961" i="9"/>
  <c r="P962" i="9"/>
  <c r="P963" i="9"/>
  <c r="P964" i="9"/>
  <c r="P965" i="9"/>
  <c r="P966" i="9"/>
  <c r="P967" i="9"/>
  <c r="P968" i="9"/>
  <c r="P969" i="9"/>
  <c r="P970" i="9"/>
  <c r="P971" i="9"/>
  <c r="P972" i="9"/>
  <c r="P973" i="9"/>
  <c r="P974" i="9"/>
  <c r="P975" i="9"/>
  <c r="P976" i="9"/>
  <c r="P977" i="9"/>
  <c r="P978" i="9"/>
  <c r="P979" i="9"/>
  <c r="P980" i="9"/>
  <c r="P981" i="9"/>
  <c r="P982" i="9"/>
  <c r="P983" i="9"/>
  <c r="P984" i="9"/>
  <c r="P985" i="9"/>
  <c r="P986" i="9"/>
  <c r="P987" i="9"/>
  <c r="P988" i="9"/>
  <c r="P989" i="9"/>
  <c r="P990" i="9"/>
  <c r="P991" i="9"/>
  <c r="P992" i="9"/>
  <c r="P993" i="9"/>
  <c r="P994" i="9"/>
  <c r="P995" i="9"/>
  <c r="P996" i="9"/>
  <c r="P997" i="9"/>
  <c r="P998" i="9"/>
  <c r="P999" i="9"/>
  <c r="P1000" i="9"/>
  <c r="P1001" i="9"/>
  <c r="P1002" i="9"/>
  <c r="P1003" i="9"/>
  <c r="P1004" i="9"/>
  <c r="P1005" i="9"/>
  <c r="P1006" i="9"/>
  <c r="P1007" i="9"/>
  <c r="P1008" i="9"/>
  <c r="P1009" i="9"/>
  <c r="P1010" i="9"/>
  <c r="P1011" i="9"/>
  <c r="P1012" i="9"/>
  <c r="P1013" i="9"/>
  <c r="P1014" i="9"/>
  <c r="P1015" i="9"/>
  <c r="P1016" i="9"/>
  <c r="P1017" i="9"/>
  <c r="P1018" i="9"/>
  <c r="P1019" i="9"/>
  <c r="P1020" i="9"/>
  <c r="P1021" i="9"/>
  <c r="P1022" i="9"/>
  <c r="P1023" i="9"/>
  <c r="P1024" i="9"/>
  <c r="P1025" i="9"/>
  <c r="P1026" i="9"/>
  <c r="P1027" i="9"/>
  <c r="P1028" i="9"/>
  <c r="P1029" i="9"/>
  <c r="P1030" i="9"/>
  <c r="P1031" i="9"/>
  <c r="P1032" i="9"/>
  <c r="P1033" i="9"/>
  <c r="P1034" i="9"/>
  <c r="P1035" i="9"/>
  <c r="P1036" i="9"/>
  <c r="P1037" i="9"/>
  <c r="P1038" i="9"/>
  <c r="P1039" i="9"/>
  <c r="P1040" i="9"/>
  <c r="P1041" i="9"/>
  <c r="P1042" i="9"/>
  <c r="P1043" i="9"/>
  <c r="P1044" i="9"/>
  <c r="P1045" i="9"/>
  <c r="P1046" i="9"/>
  <c r="P1047" i="9"/>
  <c r="P1048" i="9"/>
  <c r="P1049" i="9"/>
  <c r="P1050" i="9"/>
  <c r="P1051" i="9"/>
  <c r="P1052" i="9"/>
  <c r="P1053" i="9"/>
  <c r="P1054" i="9"/>
  <c r="P1055" i="9"/>
  <c r="P1056" i="9"/>
  <c r="P1057" i="9"/>
  <c r="P1058" i="9"/>
  <c r="P1059" i="9"/>
  <c r="P1060" i="9"/>
  <c r="P1061" i="9"/>
  <c r="P1062" i="9"/>
  <c r="P1063" i="9"/>
  <c r="P1064" i="9"/>
  <c r="P1065" i="9"/>
  <c r="P1066" i="9"/>
  <c r="P1067" i="9"/>
  <c r="P1068" i="9"/>
  <c r="P1069" i="9"/>
  <c r="P1070" i="9"/>
  <c r="P1071" i="9"/>
  <c r="P1072" i="9"/>
  <c r="P1073" i="9"/>
  <c r="P1074" i="9"/>
  <c r="P1075" i="9"/>
  <c r="P1076" i="9"/>
  <c r="P1077" i="9"/>
  <c r="P1078" i="9"/>
  <c r="P1079" i="9"/>
  <c r="P1080" i="9"/>
  <c r="P1081" i="9"/>
  <c r="P1082" i="9"/>
  <c r="P1083" i="9"/>
  <c r="P1084" i="9"/>
  <c r="P1085" i="9"/>
  <c r="P1086" i="9"/>
  <c r="P1087" i="9"/>
  <c r="P1088" i="9"/>
  <c r="P1089" i="9"/>
  <c r="P1090" i="9"/>
  <c r="P1091" i="9"/>
  <c r="P1092" i="9"/>
  <c r="P1093" i="9"/>
  <c r="P1094" i="9"/>
  <c r="P1095" i="9"/>
  <c r="P1096" i="9"/>
  <c r="P1097" i="9"/>
  <c r="P1098" i="9"/>
  <c r="P1099" i="9"/>
  <c r="P1100" i="9"/>
  <c r="P1101" i="9"/>
  <c r="P1102" i="9"/>
  <c r="P1103" i="9"/>
  <c r="P1104" i="9"/>
  <c r="P1105" i="9"/>
  <c r="P1106" i="9"/>
  <c r="P1107" i="9"/>
  <c r="P1108" i="9"/>
  <c r="P1109" i="9"/>
  <c r="P1110" i="9"/>
  <c r="P1111" i="9"/>
  <c r="P1112" i="9"/>
  <c r="P1113" i="9"/>
  <c r="P1114" i="9"/>
  <c r="P1115" i="9"/>
  <c r="P1116" i="9"/>
  <c r="P1117" i="9"/>
  <c r="P1118" i="9"/>
  <c r="P1119" i="9"/>
  <c r="P1120" i="9"/>
  <c r="P1121" i="9"/>
  <c r="P1122" i="9"/>
  <c r="P1123" i="9"/>
  <c r="P1124" i="9"/>
  <c r="P1125" i="9"/>
  <c r="P1126" i="9"/>
  <c r="P1127" i="9"/>
  <c r="P1128" i="9"/>
  <c r="P1129" i="9"/>
  <c r="P1130" i="9"/>
  <c r="P1131" i="9"/>
  <c r="P1132" i="9"/>
  <c r="P1133" i="9"/>
  <c r="P1134" i="9"/>
  <c r="P1135" i="9"/>
  <c r="P1136" i="9"/>
  <c r="P1137" i="9"/>
  <c r="P1138" i="9"/>
  <c r="P1139" i="9"/>
  <c r="P1140" i="9"/>
  <c r="P1141" i="9"/>
  <c r="P1142" i="9"/>
  <c r="P1143" i="9"/>
  <c r="P1144" i="9"/>
  <c r="P1145" i="9"/>
  <c r="P1146" i="9"/>
  <c r="P1147" i="9"/>
  <c r="P1148" i="9"/>
  <c r="P1149" i="9"/>
  <c r="P1150" i="9"/>
  <c r="P1151" i="9"/>
  <c r="P1152" i="9"/>
  <c r="P1153" i="9"/>
  <c r="P1154" i="9"/>
  <c r="P1155" i="9"/>
  <c r="P1156" i="9"/>
  <c r="P1157" i="9"/>
  <c r="P1158" i="9"/>
  <c r="P1159" i="9"/>
  <c r="P1160" i="9"/>
  <c r="P1161" i="9"/>
  <c r="P1162" i="9"/>
  <c r="P1163" i="9"/>
  <c r="P1164" i="9"/>
  <c r="P1165" i="9"/>
  <c r="P1166" i="9"/>
  <c r="P1167" i="9"/>
  <c r="P1168" i="9"/>
  <c r="P1169" i="9"/>
  <c r="P1170" i="9"/>
  <c r="P1171" i="9"/>
  <c r="P1172" i="9"/>
  <c r="P1173" i="9"/>
  <c r="P1174" i="9"/>
  <c r="P1175" i="9"/>
  <c r="P1176" i="9"/>
  <c r="P1177" i="9"/>
  <c r="P1178" i="9"/>
  <c r="P1179" i="9"/>
  <c r="P1180" i="9"/>
  <c r="P1181" i="9"/>
  <c r="P1182" i="9"/>
  <c r="P1183" i="9"/>
  <c r="P1184" i="9"/>
  <c r="P1185" i="9"/>
  <c r="P1186" i="9"/>
  <c r="P1187" i="9"/>
  <c r="P1188" i="9"/>
  <c r="P1189" i="9"/>
  <c r="P1190" i="9"/>
  <c r="P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673" i="9"/>
  <c r="O674" i="9"/>
  <c r="O675" i="9"/>
  <c r="O676" i="9"/>
  <c r="O677" i="9"/>
  <c r="O678" i="9"/>
  <c r="O679" i="9"/>
  <c r="O680" i="9"/>
  <c r="O681" i="9"/>
  <c r="O682" i="9"/>
  <c r="O683" i="9"/>
  <c r="O684" i="9"/>
  <c r="O685" i="9"/>
  <c r="O686" i="9"/>
  <c r="O687" i="9"/>
  <c r="O688" i="9"/>
  <c r="O689" i="9"/>
  <c r="O690" i="9"/>
  <c r="O691" i="9"/>
  <c r="O692" i="9"/>
  <c r="O693" i="9"/>
  <c r="O694" i="9"/>
  <c r="O695" i="9"/>
  <c r="O696" i="9"/>
  <c r="O697" i="9"/>
  <c r="O698" i="9"/>
  <c r="O699" i="9"/>
  <c r="O700" i="9"/>
  <c r="O701" i="9"/>
  <c r="O702" i="9"/>
  <c r="O703" i="9"/>
  <c r="O704" i="9"/>
  <c r="O705" i="9"/>
  <c r="O706" i="9"/>
  <c r="O707" i="9"/>
  <c r="O708" i="9"/>
  <c r="O709" i="9"/>
  <c r="O710" i="9"/>
  <c r="O711" i="9"/>
  <c r="O712" i="9"/>
  <c r="O713" i="9"/>
  <c r="O714" i="9"/>
  <c r="O715" i="9"/>
  <c r="O716" i="9"/>
  <c r="O717" i="9"/>
  <c r="O718" i="9"/>
  <c r="O719" i="9"/>
  <c r="O720" i="9"/>
  <c r="O721" i="9"/>
  <c r="O722" i="9"/>
  <c r="O723" i="9"/>
  <c r="O724" i="9"/>
  <c r="O725" i="9"/>
  <c r="O726" i="9"/>
  <c r="O727" i="9"/>
  <c r="O728" i="9"/>
  <c r="O729" i="9"/>
  <c r="O730" i="9"/>
  <c r="O731" i="9"/>
  <c r="O732" i="9"/>
  <c r="O733" i="9"/>
  <c r="O734" i="9"/>
  <c r="O735" i="9"/>
  <c r="O736" i="9"/>
  <c r="O737" i="9"/>
  <c r="O738" i="9"/>
  <c r="O739" i="9"/>
  <c r="O740" i="9"/>
  <c r="O741" i="9"/>
  <c r="O742" i="9"/>
  <c r="O743" i="9"/>
  <c r="O744" i="9"/>
  <c r="O745" i="9"/>
  <c r="O746" i="9"/>
  <c r="O747" i="9"/>
  <c r="O748" i="9"/>
  <c r="O749" i="9"/>
  <c r="O750" i="9"/>
  <c r="O751" i="9"/>
  <c r="O752" i="9"/>
  <c r="O753" i="9"/>
  <c r="O754" i="9"/>
  <c r="O755" i="9"/>
  <c r="O756" i="9"/>
  <c r="O757" i="9"/>
  <c r="O758" i="9"/>
  <c r="O759" i="9"/>
  <c r="O760" i="9"/>
  <c r="O761" i="9"/>
  <c r="O762" i="9"/>
  <c r="O763" i="9"/>
  <c r="O764" i="9"/>
  <c r="O765" i="9"/>
  <c r="O766" i="9"/>
  <c r="O767" i="9"/>
  <c r="O768" i="9"/>
  <c r="O769" i="9"/>
  <c r="O770" i="9"/>
  <c r="O771" i="9"/>
  <c r="O772" i="9"/>
  <c r="O773" i="9"/>
  <c r="O774" i="9"/>
  <c r="O775" i="9"/>
  <c r="O776" i="9"/>
  <c r="O777" i="9"/>
  <c r="O778" i="9"/>
  <c r="O779" i="9"/>
  <c r="O780" i="9"/>
  <c r="O781" i="9"/>
  <c r="O782" i="9"/>
  <c r="O783" i="9"/>
  <c r="O784" i="9"/>
  <c r="O785" i="9"/>
  <c r="O786" i="9"/>
  <c r="O787" i="9"/>
  <c r="O788" i="9"/>
  <c r="O789" i="9"/>
  <c r="O790" i="9"/>
  <c r="O791" i="9"/>
  <c r="O792" i="9"/>
  <c r="O793" i="9"/>
  <c r="O794" i="9"/>
  <c r="O795" i="9"/>
  <c r="O796" i="9"/>
  <c r="O797" i="9"/>
  <c r="O798" i="9"/>
  <c r="O799" i="9"/>
  <c r="O800" i="9"/>
  <c r="O801" i="9"/>
  <c r="O802" i="9"/>
  <c r="O803" i="9"/>
  <c r="O804" i="9"/>
  <c r="O805" i="9"/>
  <c r="O806" i="9"/>
  <c r="O807" i="9"/>
  <c r="O808" i="9"/>
  <c r="O809" i="9"/>
  <c r="O810" i="9"/>
  <c r="O811" i="9"/>
  <c r="O812" i="9"/>
  <c r="O813" i="9"/>
  <c r="O814" i="9"/>
  <c r="O815" i="9"/>
  <c r="O816" i="9"/>
  <c r="O817" i="9"/>
  <c r="O818" i="9"/>
  <c r="O819" i="9"/>
  <c r="O820" i="9"/>
  <c r="O821" i="9"/>
  <c r="O822" i="9"/>
  <c r="O823" i="9"/>
  <c r="O824" i="9"/>
  <c r="O825" i="9"/>
  <c r="O826" i="9"/>
  <c r="O827" i="9"/>
  <c r="O828" i="9"/>
  <c r="O829" i="9"/>
  <c r="O830" i="9"/>
  <c r="O831" i="9"/>
  <c r="O832" i="9"/>
  <c r="O833" i="9"/>
  <c r="O834" i="9"/>
  <c r="O835" i="9"/>
  <c r="O836" i="9"/>
  <c r="O837" i="9"/>
  <c r="O838" i="9"/>
  <c r="O839" i="9"/>
  <c r="O840" i="9"/>
  <c r="O841" i="9"/>
  <c r="O842" i="9"/>
  <c r="O843" i="9"/>
  <c r="O844" i="9"/>
  <c r="O845" i="9"/>
  <c r="O846" i="9"/>
  <c r="O847" i="9"/>
  <c r="O848" i="9"/>
  <c r="O849" i="9"/>
  <c r="O850" i="9"/>
  <c r="O851" i="9"/>
  <c r="O852" i="9"/>
  <c r="O853" i="9"/>
  <c r="O854" i="9"/>
  <c r="O855" i="9"/>
  <c r="O856" i="9"/>
  <c r="O857" i="9"/>
  <c r="O858" i="9"/>
  <c r="O859" i="9"/>
  <c r="O860" i="9"/>
  <c r="O861" i="9"/>
  <c r="O862" i="9"/>
  <c r="O863" i="9"/>
  <c r="O864" i="9"/>
  <c r="O865" i="9"/>
  <c r="O866" i="9"/>
  <c r="O867" i="9"/>
  <c r="O868" i="9"/>
  <c r="O869" i="9"/>
  <c r="O870" i="9"/>
  <c r="O871" i="9"/>
  <c r="O872" i="9"/>
  <c r="O873" i="9"/>
  <c r="O874" i="9"/>
  <c r="O875" i="9"/>
  <c r="O876" i="9"/>
  <c r="O877" i="9"/>
  <c r="O878" i="9"/>
  <c r="O879" i="9"/>
  <c r="O880" i="9"/>
  <c r="O881" i="9"/>
  <c r="O882" i="9"/>
  <c r="O883" i="9"/>
  <c r="O884" i="9"/>
  <c r="O885" i="9"/>
  <c r="O886" i="9"/>
  <c r="O887" i="9"/>
  <c r="O888" i="9"/>
  <c r="O889" i="9"/>
  <c r="O890" i="9"/>
  <c r="O891" i="9"/>
  <c r="O892" i="9"/>
  <c r="O893" i="9"/>
  <c r="O894" i="9"/>
  <c r="O895" i="9"/>
  <c r="O896" i="9"/>
  <c r="O897" i="9"/>
  <c r="O898" i="9"/>
  <c r="O899" i="9"/>
  <c r="O900" i="9"/>
  <c r="O901" i="9"/>
  <c r="O902" i="9"/>
  <c r="O903" i="9"/>
  <c r="O904" i="9"/>
  <c r="O905" i="9"/>
  <c r="O906" i="9"/>
  <c r="O907" i="9"/>
  <c r="O908" i="9"/>
  <c r="O909" i="9"/>
  <c r="O910" i="9"/>
  <c r="O911" i="9"/>
  <c r="O912" i="9"/>
  <c r="O913" i="9"/>
  <c r="O914" i="9"/>
  <c r="O915" i="9"/>
  <c r="O916" i="9"/>
  <c r="O917" i="9"/>
  <c r="O918" i="9"/>
  <c r="O919" i="9"/>
  <c r="O920" i="9"/>
  <c r="O921" i="9"/>
  <c r="O922" i="9"/>
  <c r="O923" i="9"/>
  <c r="O924" i="9"/>
  <c r="O925" i="9"/>
  <c r="O926" i="9"/>
  <c r="O927" i="9"/>
  <c r="O928" i="9"/>
  <c r="O929" i="9"/>
  <c r="O930" i="9"/>
  <c r="O931" i="9"/>
  <c r="O932" i="9"/>
  <c r="O933" i="9"/>
  <c r="O934" i="9"/>
  <c r="O935" i="9"/>
  <c r="O936" i="9"/>
  <c r="O937" i="9"/>
  <c r="O938" i="9"/>
  <c r="O939" i="9"/>
  <c r="O940" i="9"/>
  <c r="O941" i="9"/>
  <c r="O942" i="9"/>
  <c r="O943" i="9"/>
  <c r="O944" i="9"/>
  <c r="O945" i="9"/>
  <c r="O946" i="9"/>
  <c r="O947" i="9"/>
  <c r="O948" i="9"/>
  <c r="O949" i="9"/>
  <c r="O950" i="9"/>
  <c r="O951" i="9"/>
  <c r="O952" i="9"/>
  <c r="O953" i="9"/>
  <c r="O954" i="9"/>
  <c r="O955" i="9"/>
  <c r="O956" i="9"/>
  <c r="O957" i="9"/>
  <c r="O958" i="9"/>
  <c r="O959" i="9"/>
  <c r="O960" i="9"/>
  <c r="O961" i="9"/>
  <c r="O962" i="9"/>
  <c r="O963" i="9"/>
  <c r="O964" i="9"/>
  <c r="O965" i="9"/>
  <c r="O966" i="9"/>
  <c r="O967" i="9"/>
  <c r="O968" i="9"/>
  <c r="O969" i="9"/>
  <c r="O970" i="9"/>
  <c r="O971" i="9"/>
  <c r="O972" i="9"/>
  <c r="O973" i="9"/>
  <c r="O974" i="9"/>
  <c r="O975" i="9"/>
  <c r="O976" i="9"/>
  <c r="O977" i="9"/>
  <c r="O978" i="9"/>
  <c r="O979" i="9"/>
  <c r="O980" i="9"/>
  <c r="O981" i="9"/>
  <c r="O982" i="9"/>
  <c r="O983" i="9"/>
  <c r="O984" i="9"/>
  <c r="O985" i="9"/>
  <c r="O986" i="9"/>
  <c r="O987" i="9"/>
  <c r="O988" i="9"/>
  <c r="O989" i="9"/>
  <c r="O990" i="9"/>
  <c r="O991" i="9"/>
  <c r="O992" i="9"/>
  <c r="O993" i="9"/>
  <c r="O994" i="9"/>
  <c r="O995" i="9"/>
  <c r="O996" i="9"/>
  <c r="O997" i="9"/>
  <c r="O998" i="9"/>
  <c r="O999" i="9"/>
  <c r="O1000" i="9"/>
  <c r="O1001" i="9"/>
  <c r="O1002" i="9"/>
  <c r="O1003" i="9"/>
  <c r="O1004" i="9"/>
  <c r="O1005" i="9"/>
  <c r="O1006" i="9"/>
  <c r="O1007" i="9"/>
  <c r="O1008" i="9"/>
  <c r="O1009" i="9"/>
  <c r="O1010" i="9"/>
  <c r="O1011" i="9"/>
  <c r="O1012" i="9"/>
  <c r="O1013" i="9"/>
  <c r="O1014" i="9"/>
  <c r="O1015" i="9"/>
  <c r="O1016" i="9"/>
  <c r="O1017" i="9"/>
  <c r="O1018" i="9"/>
  <c r="O1019" i="9"/>
  <c r="O1020" i="9"/>
  <c r="O1021" i="9"/>
  <c r="O1022" i="9"/>
  <c r="O1023" i="9"/>
  <c r="O1024" i="9"/>
  <c r="O1025" i="9"/>
  <c r="O1026" i="9"/>
  <c r="O1027" i="9"/>
  <c r="O1028" i="9"/>
  <c r="O1029" i="9"/>
  <c r="O1030" i="9"/>
  <c r="O1031" i="9"/>
  <c r="O1032" i="9"/>
  <c r="O1033" i="9"/>
  <c r="O1034" i="9"/>
  <c r="O1035" i="9"/>
  <c r="O1036" i="9"/>
  <c r="O1037" i="9"/>
  <c r="O1038" i="9"/>
  <c r="O1039" i="9"/>
  <c r="O1040" i="9"/>
  <c r="O1041" i="9"/>
  <c r="O1042" i="9"/>
  <c r="O1043" i="9"/>
  <c r="O1044" i="9"/>
  <c r="O1045" i="9"/>
  <c r="O1046" i="9"/>
  <c r="O1047" i="9"/>
  <c r="O1048" i="9"/>
  <c r="O1049" i="9"/>
  <c r="O1050" i="9"/>
  <c r="O1051" i="9"/>
  <c r="O1052" i="9"/>
  <c r="O1053" i="9"/>
  <c r="O1054" i="9"/>
  <c r="O1055" i="9"/>
  <c r="O1056" i="9"/>
  <c r="O1057" i="9"/>
  <c r="O1058" i="9"/>
  <c r="O1059" i="9"/>
  <c r="O1060" i="9"/>
  <c r="O1061" i="9"/>
  <c r="O1062" i="9"/>
  <c r="O1063" i="9"/>
  <c r="O1064" i="9"/>
  <c r="O1065" i="9"/>
  <c r="O1066" i="9"/>
  <c r="O1067" i="9"/>
  <c r="O1068" i="9"/>
  <c r="O1069" i="9"/>
  <c r="O1070" i="9"/>
  <c r="O1071" i="9"/>
  <c r="O1072" i="9"/>
  <c r="O1073" i="9"/>
  <c r="O1074" i="9"/>
  <c r="O1075" i="9"/>
  <c r="O1076" i="9"/>
  <c r="O1077" i="9"/>
  <c r="O1078" i="9"/>
  <c r="O1079" i="9"/>
  <c r="O1080" i="9"/>
  <c r="O1081" i="9"/>
  <c r="O1082" i="9"/>
  <c r="O1083" i="9"/>
  <c r="O1084" i="9"/>
  <c r="O1085" i="9"/>
  <c r="O1086" i="9"/>
  <c r="O1087" i="9"/>
  <c r="O1088" i="9"/>
  <c r="O1089" i="9"/>
  <c r="O1090" i="9"/>
  <c r="O1091" i="9"/>
  <c r="O1092" i="9"/>
  <c r="O1093" i="9"/>
  <c r="O1094" i="9"/>
  <c r="O1095" i="9"/>
  <c r="O1096" i="9"/>
  <c r="O1097" i="9"/>
  <c r="O1098" i="9"/>
  <c r="O1099" i="9"/>
  <c r="O1100" i="9"/>
  <c r="O1101" i="9"/>
  <c r="O1102" i="9"/>
  <c r="O1103" i="9"/>
  <c r="O1104" i="9"/>
  <c r="O1105" i="9"/>
  <c r="O1106" i="9"/>
  <c r="O1107" i="9"/>
  <c r="O1108" i="9"/>
  <c r="O1109" i="9"/>
  <c r="O1110" i="9"/>
  <c r="O1111" i="9"/>
  <c r="O1112" i="9"/>
  <c r="O1113" i="9"/>
  <c r="O1114" i="9"/>
  <c r="O1115" i="9"/>
  <c r="O1116" i="9"/>
  <c r="O1117" i="9"/>
  <c r="O1118" i="9"/>
  <c r="O1119" i="9"/>
  <c r="O1120" i="9"/>
  <c r="O1121" i="9"/>
  <c r="O1122" i="9"/>
  <c r="O1123" i="9"/>
  <c r="O1124" i="9"/>
  <c r="O1125" i="9"/>
  <c r="O1126" i="9"/>
  <c r="O1127" i="9"/>
  <c r="O1128" i="9"/>
  <c r="O1129" i="9"/>
  <c r="O1130" i="9"/>
  <c r="O1131" i="9"/>
  <c r="O1132" i="9"/>
  <c r="O1133" i="9"/>
  <c r="O1134" i="9"/>
  <c r="O1135" i="9"/>
  <c r="O1136" i="9"/>
  <c r="O1137" i="9"/>
  <c r="O1138" i="9"/>
  <c r="O1139" i="9"/>
  <c r="O1140" i="9"/>
  <c r="O1141" i="9"/>
  <c r="O1142" i="9"/>
  <c r="O1143" i="9"/>
  <c r="O1144" i="9"/>
  <c r="O1145" i="9"/>
  <c r="O1146" i="9"/>
  <c r="O1147" i="9"/>
  <c r="O1148" i="9"/>
  <c r="O1149" i="9"/>
  <c r="O1150" i="9"/>
  <c r="O1151" i="9"/>
  <c r="O1152" i="9"/>
  <c r="O1153" i="9"/>
  <c r="O1154" i="9"/>
  <c r="O1155" i="9"/>
  <c r="O1156" i="9"/>
  <c r="O1157" i="9"/>
  <c r="O1158" i="9"/>
  <c r="O1159" i="9"/>
  <c r="O1160" i="9"/>
  <c r="O1161" i="9"/>
  <c r="O1162" i="9"/>
  <c r="O1163" i="9"/>
  <c r="O1164" i="9"/>
  <c r="O1165" i="9"/>
  <c r="O1166" i="9"/>
  <c r="O1167" i="9"/>
  <c r="O1168" i="9"/>
  <c r="O1169" i="9"/>
  <c r="O1170" i="9"/>
  <c r="O1171" i="9"/>
  <c r="O1172" i="9"/>
  <c r="O1173" i="9"/>
  <c r="O1174" i="9"/>
  <c r="O1175" i="9"/>
  <c r="O1176" i="9"/>
  <c r="O1177" i="9"/>
  <c r="O1178" i="9"/>
  <c r="O1179" i="9"/>
  <c r="O1180" i="9"/>
  <c r="O1181" i="9"/>
  <c r="O1182" i="9"/>
  <c r="O1183" i="9"/>
  <c r="O1184" i="9"/>
  <c r="O1185" i="9"/>
  <c r="O1186" i="9"/>
  <c r="O1187" i="9"/>
  <c r="O1188" i="9"/>
  <c r="O1189" i="9"/>
  <c r="O1190" i="9"/>
  <c r="O2" i="9"/>
  <c r="I70" i="4" l="1"/>
  <c r="I80" i="4"/>
  <c r="I77" i="4"/>
  <c r="I76" i="4"/>
  <c r="I81" i="4"/>
  <c r="I74" i="4"/>
  <c r="I79" i="4"/>
  <c r="I73" i="4"/>
  <c r="I78" i="4"/>
  <c r="I75" i="4"/>
  <c r="I2" i="4"/>
  <c r="I177" i="4"/>
  <c r="I172" i="4"/>
  <c r="I175" i="4"/>
  <c r="I176" i="4"/>
  <c r="I173" i="4"/>
  <c r="I174" i="4"/>
  <c r="I171" i="4"/>
  <c r="I170" i="4"/>
  <c r="I169" i="4"/>
  <c r="I122" i="4"/>
  <c r="I121" i="4"/>
  <c r="I120" i="4"/>
  <c r="I119" i="4"/>
  <c r="I164" i="4"/>
  <c r="I165" i="4"/>
  <c r="I163" i="4"/>
  <c r="I161" i="4"/>
  <c r="I160" i="4"/>
  <c r="I159" i="4"/>
  <c r="I162" i="4"/>
  <c r="I158" i="4"/>
  <c r="I399" i="4"/>
  <c r="I383" i="4"/>
  <c r="I355" i="4"/>
  <c r="I354" i="4"/>
  <c r="I351" i="4"/>
  <c r="I347" i="4"/>
  <c r="I339" i="4"/>
  <c r="I254" i="4"/>
  <c r="I167" i="4"/>
  <c r="I150" i="4"/>
  <c r="I125" i="4"/>
  <c r="I124" i="4"/>
  <c r="I109" i="4"/>
  <c r="I93" i="4"/>
  <c r="I88" i="4"/>
  <c r="I87" i="4"/>
  <c r="I66" i="4"/>
  <c r="I3" i="4"/>
  <c r="I130" i="4"/>
  <c r="I138" i="4"/>
  <c r="I135" i="4"/>
  <c r="I137" i="4"/>
  <c r="I133" i="4"/>
  <c r="I136" i="4"/>
  <c r="I132" i="4"/>
  <c r="I134" i="4"/>
  <c r="I131" i="4"/>
  <c r="I128" i="4"/>
  <c r="I129" i="4"/>
  <c r="I126" i="4"/>
  <c r="I127" i="4"/>
  <c r="I46" i="4"/>
  <c r="I45" i="4"/>
  <c r="I44" i="4"/>
  <c r="I43" i="4"/>
  <c r="I42" i="4"/>
  <c r="I41" i="4"/>
  <c r="I400" i="4"/>
  <c r="I398" i="4"/>
  <c r="I393" i="4"/>
  <c r="I391" i="4"/>
  <c r="I392" i="4"/>
  <c r="I388" i="4"/>
  <c r="I384" i="4"/>
  <c r="I382" i="4"/>
  <c r="I381" i="4"/>
  <c r="I377" i="4"/>
  <c r="I376" i="4"/>
  <c r="I375" i="4"/>
  <c r="I374" i="4"/>
  <c r="I372" i="4"/>
  <c r="I371" i="4"/>
  <c r="I373" i="4"/>
  <c r="I370" i="4"/>
  <c r="I369" i="4"/>
  <c r="I368" i="4"/>
  <c r="I367" i="4"/>
  <c r="I362" i="4"/>
  <c r="I356" i="4"/>
  <c r="I350" i="4"/>
  <c r="I345" i="4"/>
  <c r="I343" i="4"/>
  <c r="I342" i="4"/>
  <c r="I341" i="4"/>
  <c r="I340" i="4"/>
  <c r="I338" i="4"/>
  <c r="I337" i="4"/>
  <c r="I335" i="4"/>
  <c r="I333" i="4"/>
  <c r="I329" i="4"/>
  <c r="I323" i="4"/>
  <c r="I321" i="4"/>
  <c r="I320" i="4"/>
  <c r="I319" i="4"/>
  <c r="I318" i="4"/>
  <c r="I317" i="4"/>
  <c r="I313" i="4"/>
  <c r="I312" i="4"/>
  <c r="I311" i="4"/>
  <c r="I306" i="4"/>
  <c r="I305" i="4"/>
  <c r="I301" i="4"/>
  <c r="I300" i="4"/>
  <c r="I299" i="4"/>
  <c r="I298" i="4"/>
  <c r="I297" i="4"/>
  <c r="I296" i="4"/>
  <c r="I294" i="4"/>
  <c r="I286" i="4"/>
  <c r="I287" i="4"/>
  <c r="I285" i="4"/>
  <c r="I283" i="4"/>
  <c r="I282" i="4"/>
  <c r="I267" i="4"/>
  <c r="I266" i="4"/>
  <c r="I265" i="4"/>
  <c r="I264" i="4"/>
  <c r="I257" i="4"/>
  <c r="I261" i="4"/>
  <c r="I258" i="4"/>
  <c r="I259" i="4"/>
  <c r="I256" i="4"/>
  <c r="I252" i="4"/>
  <c r="I250" i="4"/>
  <c r="I249" i="4"/>
  <c r="I248" i="4"/>
  <c r="I246" i="4"/>
  <c r="I244" i="4"/>
  <c r="I243" i="4"/>
  <c r="I241" i="4"/>
  <c r="I238" i="4"/>
  <c r="I239" i="4"/>
  <c r="I237" i="4"/>
  <c r="I182" i="4"/>
  <c r="I180" i="4"/>
  <c r="I181" i="4"/>
  <c r="I178" i="4"/>
  <c r="I179" i="4"/>
  <c r="I168" i="4"/>
  <c r="I166" i="4"/>
  <c r="I156" i="4"/>
  <c r="I157" i="4"/>
  <c r="I154" i="4"/>
  <c r="I153" i="4"/>
  <c r="I152" i="4"/>
  <c r="I151" i="4"/>
  <c r="I148" i="4"/>
  <c r="I146" i="4"/>
  <c r="I143" i="4"/>
  <c r="I142" i="4"/>
  <c r="I141" i="4"/>
  <c r="I139" i="4"/>
  <c r="I116" i="4"/>
  <c r="I114" i="4"/>
  <c r="I115" i="4"/>
  <c r="I112" i="4"/>
  <c r="I110" i="4"/>
  <c r="I106" i="4"/>
  <c r="I101" i="4"/>
  <c r="I100" i="4"/>
  <c r="I97" i="4"/>
  <c r="I96" i="4"/>
  <c r="I95" i="4"/>
  <c r="I91" i="4"/>
  <c r="I84" i="4"/>
  <c r="I83" i="4"/>
  <c r="I69" i="4"/>
  <c r="I68" i="4"/>
  <c r="I67" i="4"/>
  <c r="I63" i="4"/>
  <c r="I60" i="4"/>
  <c r="I61" i="4"/>
  <c r="I57" i="4"/>
  <c r="I56" i="4"/>
  <c r="I55" i="4"/>
  <c r="I53" i="4"/>
  <c r="I40" i="4"/>
  <c r="I36" i="4"/>
  <c r="I34" i="4"/>
  <c r="I33" i="4"/>
  <c r="I32" i="4"/>
  <c r="I31" i="4"/>
  <c r="I29" i="4"/>
  <c r="I30" i="4"/>
  <c r="I28" i="4"/>
  <c r="I27" i="4"/>
  <c r="I26" i="4"/>
  <c r="I24" i="4"/>
  <c r="I23" i="4"/>
  <c r="I22" i="4"/>
  <c r="I21" i="4"/>
  <c r="I19" i="4"/>
  <c r="I20" i="4"/>
  <c r="I18" i="4"/>
  <c r="I16" i="4"/>
  <c r="I15" i="4"/>
  <c r="I14" i="4"/>
  <c r="I12" i="4"/>
  <c r="I11" i="4"/>
  <c r="I10" i="4"/>
  <c r="I6" i="4"/>
  <c r="I5" i="4"/>
  <c r="I4" i="4"/>
  <c r="I234" i="4"/>
  <c r="I232" i="4"/>
  <c r="I233" i="4"/>
  <c r="I231" i="4"/>
  <c r="I230" i="4"/>
  <c r="I229" i="4"/>
  <c r="I228" i="4"/>
  <c r="I227" i="4"/>
  <c r="I225" i="4"/>
  <c r="I226" i="4"/>
  <c r="I224" i="4"/>
  <c r="I223" i="4"/>
  <c r="I222" i="4"/>
  <c r="I221" i="4"/>
  <c r="I219" i="4"/>
  <c r="I220" i="4"/>
  <c r="I218" i="4"/>
  <c r="I216" i="4"/>
  <c r="I214" i="4"/>
  <c r="I217" i="4"/>
  <c r="I210" i="4"/>
  <c r="I215" i="4"/>
  <c r="I209" i="4"/>
  <c r="I213" i="4"/>
  <c r="I208" i="4"/>
  <c r="I212" i="4"/>
  <c r="I211" i="4"/>
  <c r="I205" i="4"/>
  <c r="I207" i="4"/>
  <c r="I206" i="4"/>
  <c r="I204" i="4"/>
  <c r="I202" i="4"/>
  <c r="I203" i="4"/>
  <c r="I201" i="4"/>
  <c r="I198" i="4"/>
  <c r="I200" i="4"/>
  <c r="I196" i="4"/>
  <c r="I199" i="4"/>
  <c r="I194" i="4"/>
  <c r="I197" i="4"/>
  <c r="I195" i="4"/>
  <c r="I191" i="4"/>
  <c r="I193" i="4"/>
  <c r="I192" i="4"/>
  <c r="I187" i="4"/>
  <c r="I190" i="4"/>
  <c r="I189" i="4"/>
  <c r="I188" i="4"/>
  <c r="I186" i="4"/>
  <c r="I185" i="4"/>
  <c r="I184" i="4"/>
  <c r="I183" i="4"/>
  <c r="I7" i="4"/>
  <c r="I8" i="4"/>
  <c r="I9" i="4"/>
  <c r="I13" i="4"/>
  <c r="I17" i="4"/>
  <c r="I25" i="4"/>
  <c r="I35" i="4"/>
  <c r="I37" i="4"/>
  <c r="I38" i="4"/>
  <c r="I39" i="4"/>
  <c r="I47" i="4"/>
  <c r="I48" i="4"/>
  <c r="I49" i="4"/>
  <c r="I50" i="4"/>
  <c r="I51" i="4"/>
  <c r="I52" i="4"/>
  <c r="I54" i="4"/>
  <c r="I58" i="4"/>
  <c r="I59" i="4"/>
  <c r="I62" i="4"/>
  <c r="I64" i="4"/>
  <c r="I65" i="4"/>
  <c r="I71" i="4"/>
  <c r="I72" i="4"/>
  <c r="I82" i="4"/>
  <c r="I85" i="4"/>
  <c r="I86" i="4"/>
  <c r="I89" i="4"/>
  <c r="I90" i="4"/>
  <c r="I92" i="4"/>
  <c r="I94" i="4"/>
  <c r="I98" i="4"/>
  <c r="I99" i="4"/>
  <c r="I103" i="4"/>
  <c r="I102" i="4"/>
  <c r="I104" i="4"/>
  <c r="I105" i="4"/>
  <c r="I107" i="4"/>
  <c r="I108" i="4"/>
  <c r="I111" i="4"/>
  <c r="I113" i="4"/>
  <c r="I117" i="4"/>
  <c r="I118" i="4"/>
  <c r="I123" i="4"/>
  <c r="I140" i="4"/>
  <c r="I144" i="4"/>
  <c r="I145" i="4"/>
  <c r="I147" i="4"/>
  <c r="I149" i="4"/>
  <c r="I155" i="4"/>
  <c r="I245" i="4"/>
  <c r="I247" i="4"/>
  <c r="I235" i="4"/>
  <c r="I236" i="4"/>
  <c r="I240" i="4"/>
  <c r="I242" i="4"/>
  <c r="I260" i="4"/>
  <c r="I253" i="4"/>
  <c r="I251" i="4"/>
  <c r="I255" i="4"/>
  <c r="I262" i="4"/>
  <c r="I263" i="4"/>
  <c r="I268" i="4"/>
  <c r="I269" i="4"/>
  <c r="I270" i="4"/>
  <c r="I271" i="4"/>
  <c r="I274" i="4"/>
  <c r="I276" i="4"/>
  <c r="I272" i="4"/>
  <c r="I278" i="4"/>
  <c r="I273" i="4"/>
  <c r="I279" i="4"/>
  <c r="I275" i="4"/>
  <c r="I280" i="4"/>
  <c r="I277" i="4"/>
  <c r="I281" i="4"/>
  <c r="I284" i="4"/>
  <c r="I288" i="4"/>
  <c r="I290" i="4"/>
  <c r="I291" i="4"/>
  <c r="I289" i="4"/>
  <c r="I292" i="4"/>
  <c r="I293" i="4"/>
  <c r="I295" i="4"/>
  <c r="I302" i="4"/>
  <c r="I303" i="4"/>
  <c r="I304" i="4"/>
  <c r="I307" i="4"/>
  <c r="I308" i="4"/>
  <c r="I310" i="4"/>
  <c r="I309" i="4"/>
  <c r="I314" i="4"/>
  <c r="I315" i="4"/>
  <c r="I316" i="4"/>
  <c r="I322" i="4"/>
  <c r="I324" i="4"/>
  <c r="I325" i="4"/>
  <c r="I326" i="4"/>
  <c r="I327" i="4"/>
  <c r="I328" i="4"/>
  <c r="I331" i="4"/>
  <c r="I330" i="4"/>
  <c r="I332" i="4"/>
  <c r="I334" i="4"/>
  <c r="I336" i="4"/>
  <c r="I344" i="4"/>
  <c r="I346" i="4"/>
  <c r="I349" i="4"/>
  <c r="I348" i="4"/>
  <c r="I352" i="4"/>
  <c r="I353" i="4"/>
  <c r="I357" i="4"/>
  <c r="I358" i="4"/>
  <c r="I359" i="4"/>
  <c r="I360" i="4"/>
  <c r="I361" i="4"/>
  <c r="I364" i="4"/>
  <c r="I363" i="4"/>
  <c r="I365" i="4"/>
  <c r="I366" i="4"/>
  <c r="I378" i="4"/>
  <c r="I380" i="4"/>
  <c r="I379" i="4"/>
  <c r="I385" i="4"/>
  <c r="I386" i="4"/>
  <c r="I387" i="4"/>
  <c r="I390" i="4"/>
  <c r="I389" i="4"/>
  <c r="I394" i="4"/>
  <c r="I395" i="4"/>
  <c r="I396" i="4"/>
  <c r="I397" i="4"/>
  <c r="G32" i="1" l="1"/>
  <c r="H32" i="1"/>
  <c r="E5" i="1"/>
  <c r="E9" i="1"/>
  <c r="E14" i="1"/>
  <c r="E17" i="1"/>
  <c r="E18" i="1"/>
  <c r="E21" i="1"/>
  <c r="E22" i="1"/>
  <c r="E25" i="1"/>
  <c r="E26" i="1"/>
  <c r="E29" i="1"/>
  <c r="E30" i="1"/>
  <c r="B3" i="1"/>
  <c r="E3" i="1" s="1"/>
  <c r="B4" i="1"/>
  <c r="E4" i="1" s="1"/>
  <c r="B5" i="1"/>
  <c r="B6" i="1"/>
  <c r="E6" i="1" s="1"/>
  <c r="B7" i="1"/>
  <c r="E7" i="1" s="1"/>
  <c r="B8" i="1"/>
  <c r="E8" i="1" s="1"/>
  <c r="B9" i="1"/>
  <c r="B10" i="1"/>
  <c r="E10" i="1" s="1"/>
  <c r="B11" i="1"/>
  <c r="E11" i="1" s="1"/>
  <c r="B12" i="1"/>
  <c r="E12" i="1" s="1"/>
  <c r="B13" i="1"/>
  <c r="E13" i="1" s="1"/>
  <c r="B14" i="1"/>
  <c r="B15" i="1"/>
  <c r="E15" i="1" s="1"/>
  <c r="B16" i="1"/>
  <c r="E16" i="1" s="1"/>
  <c r="B17" i="1"/>
  <c r="B18" i="1"/>
  <c r="B19" i="1"/>
  <c r="E19" i="1" s="1"/>
  <c r="B20" i="1"/>
  <c r="E20" i="1" s="1"/>
  <c r="B21" i="1"/>
  <c r="B22" i="1"/>
  <c r="B23" i="1"/>
  <c r="E23" i="1" s="1"/>
  <c r="B24" i="1"/>
  <c r="E24" i="1" s="1"/>
  <c r="B25" i="1"/>
  <c r="B26" i="1"/>
  <c r="B27" i="1"/>
  <c r="E27" i="1" s="1"/>
  <c r="B28" i="1"/>
  <c r="E28" i="1" s="1"/>
  <c r="B29" i="1"/>
  <c r="B30" i="1"/>
  <c r="B31" i="1"/>
  <c r="E31" i="1" s="1"/>
  <c r="B2" i="1"/>
  <c r="B32" i="1" s="1"/>
  <c r="E2" i="1" l="1"/>
  <c r="L1190" i="9" l="1"/>
  <c r="L1189" i="9"/>
  <c r="L1188" i="9"/>
  <c r="L1187" i="9"/>
  <c r="L1186" i="9"/>
  <c r="L1185" i="9"/>
  <c r="L1184" i="9"/>
  <c r="L1183" i="9"/>
  <c r="L1182" i="9"/>
  <c r="L1181" i="9"/>
  <c r="L1180" i="9"/>
  <c r="L1179" i="9"/>
  <c r="L1178" i="9"/>
  <c r="L1177" i="9"/>
  <c r="L1176" i="9"/>
  <c r="L1175" i="9"/>
  <c r="L1174" i="9"/>
  <c r="L1173" i="9"/>
  <c r="L1172" i="9"/>
  <c r="L1171" i="9"/>
  <c r="L1170" i="9"/>
  <c r="L1169" i="9"/>
  <c r="L1168" i="9"/>
  <c r="L1167" i="9"/>
  <c r="L1166" i="9"/>
  <c r="L1165" i="9"/>
  <c r="L1164" i="9"/>
  <c r="L1163" i="9"/>
  <c r="L1162" i="9"/>
  <c r="L1161" i="9"/>
  <c r="L1160" i="9"/>
  <c r="L1159" i="9"/>
  <c r="L1158" i="9"/>
  <c r="L1157" i="9"/>
  <c r="L1156" i="9"/>
  <c r="L1155" i="9"/>
  <c r="L1154" i="9"/>
  <c r="L1153" i="9"/>
  <c r="L1152" i="9"/>
  <c r="L1151" i="9"/>
  <c r="L1150" i="9"/>
  <c r="L1149" i="9"/>
  <c r="L1148" i="9"/>
  <c r="L1147" i="9"/>
  <c r="L1146" i="9"/>
  <c r="L1145" i="9"/>
  <c r="L1144" i="9" l="1"/>
  <c r="L1143" i="9"/>
  <c r="L1142" i="9"/>
  <c r="L1141" i="9"/>
  <c r="L1140" i="9"/>
  <c r="L1139" i="9"/>
  <c r="L1138" i="9"/>
  <c r="L1137" i="9"/>
  <c r="L1136" i="9"/>
  <c r="L1135" i="9"/>
  <c r="L1134" i="9"/>
  <c r="L1133" i="9"/>
  <c r="L1132" i="9"/>
  <c r="L1131" i="9"/>
  <c r="L1130" i="9"/>
  <c r="L1129" i="9"/>
  <c r="L1128" i="9"/>
  <c r="L1127" i="9"/>
  <c r="L1126" i="9"/>
  <c r="L1125" i="9"/>
  <c r="L1124" i="9"/>
  <c r="L1123" i="9"/>
  <c r="L1122" i="9"/>
  <c r="L1121" i="9"/>
  <c r="L1120" i="9"/>
  <c r="L1119" i="9"/>
  <c r="L1118" i="9"/>
  <c r="L1117" i="9"/>
  <c r="L1116" i="9"/>
  <c r="L1115" i="9"/>
  <c r="L1114" i="9"/>
  <c r="L1113" i="9"/>
  <c r="L1112" i="9"/>
  <c r="L1111" i="9"/>
  <c r="L1110" i="9"/>
  <c r="L1109" i="9"/>
  <c r="L1108" i="9"/>
  <c r="L1107" i="9"/>
  <c r="L1106" i="9"/>
  <c r="L1105" i="9"/>
  <c r="L1104" i="9"/>
  <c r="L1103" i="9"/>
  <c r="L1102" i="9"/>
  <c r="L1101" i="9"/>
  <c r="L1100" i="9"/>
  <c r="L1099" i="9"/>
  <c r="L1098" i="9"/>
  <c r="L1097" i="9"/>
  <c r="L1096" i="9"/>
  <c r="L1095" i="9"/>
  <c r="L1094" i="9"/>
  <c r="L1093" i="9"/>
  <c r="L1092" i="9"/>
  <c r="L1091" i="9"/>
  <c r="L1090" i="9"/>
  <c r="L1089" i="9"/>
  <c r="L1088" i="9"/>
  <c r="L1087" i="9"/>
  <c r="L1086" i="9"/>
  <c r="L1085" i="9"/>
  <c r="L1084" i="9" l="1"/>
  <c r="L1083" i="9"/>
  <c r="L1082" i="9"/>
  <c r="L1081" i="9"/>
  <c r="L1080" i="9"/>
  <c r="L1079" i="9"/>
  <c r="L1078" i="9"/>
  <c r="L1077" i="9"/>
  <c r="L1076" i="9"/>
  <c r="L1075" i="9"/>
  <c r="L1074" i="9"/>
  <c r="L1073" i="9"/>
  <c r="L1072" i="9"/>
  <c r="L1071" i="9"/>
  <c r="L1070" i="9"/>
  <c r="L1069" i="9"/>
  <c r="L1068" i="9"/>
  <c r="L1067" i="9"/>
  <c r="L1066" i="9"/>
  <c r="L1065" i="9"/>
  <c r="L1064" i="9"/>
  <c r="L1063" i="9"/>
  <c r="L1062" i="9"/>
  <c r="L1061" i="9"/>
  <c r="L1060" i="9"/>
  <c r="L1059" i="9"/>
  <c r="L1058" i="9"/>
  <c r="L1057" i="9"/>
  <c r="L1056" i="9"/>
  <c r="L1055" i="9"/>
  <c r="L1054" i="9"/>
  <c r="L1053" i="9"/>
  <c r="L1052" i="9"/>
  <c r="L1051" i="9"/>
  <c r="L1050" i="9"/>
  <c r="L1049" i="9"/>
  <c r="L1048" i="9"/>
  <c r="L1047" i="9"/>
  <c r="L1046" i="9"/>
  <c r="L1045" i="9"/>
  <c r="L1044" i="9"/>
  <c r="L1043" i="9"/>
  <c r="L1042" i="9"/>
  <c r="L1041" i="9"/>
  <c r="L1040" i="9" l="1"/>
  <c r="L1039" i="9"/>
  <c r="L1038" i="9"/>
  <c r="L1037" i="9"/>
  <c r="L1036" i="9"/>
  <c r="L1035" i="9"/>
  <c r="L1034" i="9"/>
  <c r="L1033" i="9"/>
  <c r="L1032" i="9"/>
  <c r="L1031" i="9"/>
  <c r="L1030" i="9"/>
  <c r="L1029" i="9"/>
  <c r="L1028" i="9"/>
  <c r="L1027" i="9"/>
  <c r="L1026" i="9"/>
  <c r="L1025" i="9"/>
  <c r="L1024" i="9"/>
  <c r="L1023" i="9"/>
  <c r="L1022" i="9"/>
  <c r="L1021" i="9"/>
  <c r="L1020" i="9"/>
  <c r="L1019" i="9"/>
  <c r="L1018" i="9"/>
  <c r="L1017" i="9"/>
  <c r="L1016" i="9"/>
  <c r="L1015" i="9"/>
  <c r="L1014" i="9"/>
  <c r="L1013" i="9"/>
  <c r="L1012" i="9"/>
  <c r="L1011" i="9"/>
  <c r="L1010" i="9"/>
  <c r="L1009" i="9"/>
  <c r="L1008" i="9"/>
  <c r="L1007" i="9"/>
  <c r="L1006" i="9"/>
  <c r="L1005" i="9"/>
  <c r="L1004" i="9"/>
  <c r="L1003" i="9"/>
  <c r="L1002" i="9"/>
  <c r="L1001" i="9"/>
  <c r="L1000" i="9"/>
  <c r="L999" i="9"/>
  <c r="L998" i="9"/>
  <c r="L997" i="9"/>
  <c r="L996" i="9"/>
  <c r="L995" i="9"/>
  <c r="L994" i="9"/>
  <c r="L993" i="9"/>
  <c r="L992" i="9"/>
  <c r="L991" i="9"/>
  <c r="L990" i="9"/>
  <c r="L989" i="9"/>
  <c r="L988" i="9"/>
  <c r="L987" i="9"/>
  <c r="L986" i="9" l="1"/>
  <c r="L985" i="9"/>
  <c r="L984" i="9"/>
  <c r="L983" i="9"/>
  <c r="L982" i="9"/>
  <c r="L981" i="9"/>
  <c r="L980" i="9"/>
  <c r="L979" i="9"/>
  <c r="L978" i="9"/>
  <c r="L977" i="9"/>
  <c r="L976" i="9"/>
  <c r="L975" i="9"/>
  <c r="L974" i="9"/>
  <c r="L973" i="9"/>
  <c r="L972" i="9"/>
  <c r="L971" i="9"/>
  <c r="L970" i="9"/>
  <c r="L969" i="9"/>
  <c r="L968" i="9"/>
  <c r="L967" i="9"/>
  <c r="L966" i="9"/>
  <c r="L965" i="9"/>
  <c r="L964" i="9"/>
  <c r="L963" i="9"/>
  <c r="L962" i="9"/>
  <c r="L961" i="9"/>
  <c r="L960" i="9"/>
  <c r="L959" i="9"/>
  <c r="L958" i="9"/>
  <c r="L957" i="9"/>
  <c r="L956" i="9"/>
  <c r="L955" i="9"/>
  <c r="L954" i="9"/>
  <c r="L953" i="9"/>
  <c r="L952" i="9"/>
  <c r="L951" i="9"/>
  <c r="L950" i="9"/>
  <c r="L949" i="9"/>
  <c r="L948" i="9"/>
  <c r="L947" i="9"/>
  <c r="L946" i="9"/>
  <c r="L945" i="9"/>
  <c r="L944" i="9"/>
  <c r="L943" i="9"/>
  <c r="L942" i="9" l="1"/>
  <c r="L941" i="9"/>
  <c r="L940" i="9"/>
  <c r="L939" i="9"/>
  <c r="L938" i="9"/>
  <c r="L937" i="9"/>
  <c r="L936" i="9"/>
  <c r="L935" i="9"/>
  <c r="L934" i="9"/>
  <c r="L933" i="9"/>
  <c r="L932" i="9"/>
  <c r="L931" i="9"/>
  <c r="L930" i="9"/>
  <c r="L929" i="9"/>
  <c r="L928" i="9"/>
  <c r="L927" i="9"/>
  <c r="L926" i="9"/>
  <c r="L925" i="9"/>
  <c r="L924" i="9"/>
  <c r="L923" i="9"/>
  <c r="L922" i="9"/>
  <c r="L921" i="9"/>
  <c r="L920" i="9"/>
  <c r="L919" i="9"/>
  <c r="L918" i="9"/>
  <c r="L917" i="9"/>
  <c r="L916" i="9"/>
  <c r="L915" i="9"/>
  <c r="L914" i="9"/>
  <c r="L913" i="9"/>
  <c r="L912" i="9"/>
  <c r="L911" i="9"/>
  <c r="L910" i="9" l="1"/>
  <c r="L909" i="9"/>
  <c r="L908" i="9"/>
  <c r="L907" i="9"/>
  <c r="L906" i="9"/>
  <c r="L905" i="9"/>
  <c r="L904" i="9"/>
  <c r="L903" i="9"/>
  <c r="L902" i="9"/>
  <c r="L901" i="9"/>
  <c r="L900" i="9"/>
  <c r="L899" i="9"/>
  <c r="L898" i="9"/>
  <c r="L897" i="9"/>
  <c r="L896" i="9"/>
  <c r="L895" i="9"/>
  <c r="L894" i="9"/>
  <c r="L893" i="9"/>
  <c r="L892" i="9"/>
  <c r="L891" i="9"/>
  <c r="L890" i="9"/>
  <c r="L889" i="9"/>
  <c r="L888" i="9"/>
  <c r="L887" i="9"/>
  <c r="L886" i="9"/>
  <c r="L885" i="9"/>
  <c r="L884" i="9"/>
  <c r="L883" i="9"/>
  <c r="L882" i="9"/>
  <c r="L881" i="9"/>
  <c r="L880" i="9"/>
  <c r="L879" i="9"/>
  <c r="L878" i="9"/>
  <c r="L877" i="9"/>
  <c r="L876" i="9"/>
  <c r="L875" i="9"/>
  <c r="L874" i="9"/>
  <c r="L873" i="9"/>
  <c r="L872" i="9"/>
  <c r="L871" i="9"/>
  <c r="L870" i="9"/>
  <c r="L869" i="9"/>
  <c r="L868" i="9"/>
  <c r="L867" i="9"/>
  <c r="L866" i="9" l="1"/>
  <c r="L865" i="9"/>
  <c r="L864" i="9"/>
  <c r="L863" i="9"/>
  <c r="L862" i="9"/>
  <c r="L861" i="9"/>
  <c r="L860" i="9"/>
  <c r="L859" i="9"/>
  <c r="L858" i="9"/>
  <c r="L857" i="9"/>
  <c r="L856" i="9"/>
  <c r="L855" i="9"/>
  <c r="L854" i="9"/>
  <c r="L853" i="9"/>
  <c r="L852" i="9"/>
  <c r="L851" i="9"/>
  <c r="L850" i="9"/>
  <c r="L849" i="9"/>
  <c r="L848" i="9"/>
  <c r="L847" i="9"/>
  <c r="L846" i="9"/>
  <c r="L845" i="9"/>
  <c r="L844" i="9"/>
  <c r="L843" i="9"/>
  <c r="L842" i="9"/>
  <c r="L841" i="9"/>
  <c r="L840" i="9"/>
  <c r="L839" i="9"/>
  <c r="L838" i="9"/>
  <c r="L837" i="9"/>
  <c r="L836" i="9"/>
  <c r="L835" i="9"/>
  <c r="L834" i="9"/>
  <c r="L833" i="9"/>
  <c r="L832" i="9"/>
  <c r="L831" i="9"/>
  <c r="L830" i="9"/>
  <c r="L829" i="9"/>
  <c r="L828" i="9"/>
  <c r="L827" i="9"/>
  <c r="L826" i="9"/>
  <c r="L825" i="9"/>
  <c r="L824" i="9" l="1"/>
  <c r="L823" i="9"/>
  <c r="L822" i="9"/>
  <c r="L821" i="9"/>
  <c r="L820" i="9"/>
  <c r="L819" i="9"/>
  <c r="L818" i="9"/>
  <c r="L817" i="9"/>
  <c r="L816" i="9"/>
  <c r="L815" i="9"/>
  <c r="L814" i="9"/>
  <c r="L813" i="9"/>
  <c r="L812" i="9"/>
  <c r="L811" i="9"/>
  <c r="L810" i="9"/>
  <c r="L809" i="9"/>
  <c r="L808" i="9"/>
  <c r="L807" i="9"/>
  <c r="L806" i="9"/>
  <c r="L805" i="9"/>
  <c r="L804" i="9"/>
  <c r="L803" i="9"/>
  <c r="L802" i="9"/>
  <c r="L801" i="9"/>
  <c r="L800" i="9"/>
  <c r="L799" i="9"/>
  <c r="L798" i="9"/>
  <c r="L797" i="9"/>
  <c r="L796" i="9"/>
  <c r="L795" i="9"/>
  <c r="L794" i="9"/>
  <c r="L793" i="9"/>
  <c r="L792" i="9"/>
  <c r="L791" i="9"/>
  <c r="L790" i="9"/>
  <c r="L789" i="9"/>
  <c r="L788" i="9"/>
  <c r="L787" i="9"/>
  <c r="L786" i="9"/>
  <c r="L785" i="9"/>
  <c r="L784" i="9"/>
  <c r="L783" i="9"/>
  <c r="L782" i="9"/>
  <c r="L781" i="9"/>
  <c r="L780" i="9"/>
  <c r="L779" i="9"/>
  <c r="L778" i="9"/>
  <c r="L777" i="9"/>
  <c r="L776" i="9"/>
  <c r="L775" i="9"/>
  <c r="L774" i="9"/>
  <c r="L773" i="9"/>
  <c r="L772" i="9"/>
  <c r="L771" i="9" l="1"/>
  <c r="L770" i="9"/>
  <c r="L769" i="9"/>
  <c r="L768" i="9"/>
  <c r="L767" i="9"/>
  <c r="L766" i="9"/>
  <c r="L765" i="9"/>
  <c r="L764" i="9"/>
  <c r="L763" i="9"/>
  <c r="L762" i="9"/>
  <c r="L761" i="9"/>
  <c r="L760" i="9"/>
  <c r="L759" i="9"/>
  <c r="L758" i="9"/>
  <c r="L757" i="9"/>
  <c r="L756" i="9"/>
  <c r="L755" i="9"/>
  <c r="L754" i="9"/>
  <c r="L753" i="9"/>
  <c r="L752" i="9"/>
  <c r="L751" i="9"/>
  <c r="L750" i="9"/>
  <c r="L749" i="9"/>
  <c r="L748" i="9"/>
  <c r="L747" i="9"/>
  <c r="L746" i="9"/>
  <c r="L745" i="9"/>
  <c r="L744" i="9"/>
  <c r="L743" i="9"/>
  <c r="L742" i="9"/>
  <c r="L741" i="9"/>
  <c r="L740" i="9"/>
  <c r="L739" i="9"/>
  <c r="L738" i="9"/>
  <c r="L737" i="9"/>
  <c r="L736" i="9"/>
  <c r="L735" i="9"/>
  <c r="L734" i="9"/>
  <c r="L733" i="9"/>
  <c r="L732" i="9"/>
  <c r="L731" i="9"/>
  <c r="L730" i="9"/>
  <c r="L729" i="9"/>
  <c r="L728" i="9"/>
  <c r="L727" i="9"/>
  <c r="L726" i="9"/>
  <c r="L725" i="9"/>
  <c r="L724" i="9"/>
  <c r="L723" i="9" l="1"/>
  <c r="L722" i="9"/>
  <c r="L721" i="9"/>
  <c r="L720" i="9"/>
  <c r="L719" i="9"/>
  <c r="L718" i="9"/>
  <c r="L717" i="9"/>
  <c r="L716" i="9"/>
  <c r="L715" i="9"/>
  <c r="L714" i="9"/>
  <c r="L713" i="9"/>
  <c r="L712" i="9"/>
  <c r="L711" i="9"/>
  <c r="L710" i="9"/>
  <c r="L709" i="9"/>
  <c r="L708" i="9"/>
  <c r="L707" i="9"/>
  <c r="L706" i="9"/>
  <c r="L705" i="9"/>
  <c r="L704" i="9"/>
  <c r="L703" i="9"/>
  <c r="L702" i="9"/>
  <c r="L701" i="9"/>
  <c r="L700" i="9"/>
  <c r="L699" i="9"/>
  <c r="L698" i="9"/>
  <c r="L697" i="9"/>
  <c r="L696" i="9"/>
  <c r="L695" i="9"/>
  <c r="L694" i="9"/>
  <c r="L693" i="9"/>
  <c r="L692" i="9"/>
  <c r="L691" i="9"/>
  <c r="L690" i="9"/>
  <c r="L689" i="9"/>
  <c r="L688" i="9"/>
  <c r="L687" i="9"/>
  <c r="L686" i="9"/>
  <c r="L685" i="9" l="1"/>
  <c r="L684" i="9"/>
  <c r="L683" i="9"/>
  <c r="L682" i="9"/>
  <c r="L681" i="9"/>
  <c r="L680" i="9"/>
  <c r="L679" i="9"/>
  <c r="L678" i="9"/>
  <c r="L677" i="9"/>
  <c r="L676" i="9"/>
  <c r="L675" i="9"/>
  <c r="L674" i="9"/>
  <c r="L673" i="9"/>
  <c r="L672" i="9"/>
  <c r="L671" i="9"/>
  <c r="L670" i="9"/>
  <c r="L669" i="9"/>
  <c r="L668" i="9"/>
  <c r="L667" i="9"/>
  <c r="L666" i="9"/>
  <c r="L665" i="9"/>
  <c r="L664" i="9"/>
  <c r="L663" i="9"/>
  <c r="L662" i="9"/>
  <c r="L661" i="9" l="1"/>
  <c r="L660" i="9"/>
  <c r="L659" i="9"/>
  <c r="L658" i="9"/>
  <c r="L657" i="9"/>
  <c r="L656" i="9"/>
  <c r="L655" i="9"/>
  <c r="L654" i="9"/>
  <c r="L653" i="9"/>
  <c r="L652" i="9"/>
  <c r="L651" i="9"/>
  <c r="L650" i="9"/>
  <c r="L649" i="9"/>
  <c r="L648" i="9"/>
  <c r="L647" i="9"/>
  <c r="L646" i="9"/>
  <c r="L645" i="9"/>
  <c r="L644" i="9"/>
  <c r="L643" i="9"/>
  <c r="L642" i="9"/>
  <c r="L641" i="9"/>
  <c r="L640" i="9"/>
  <c r="L639" i="9"/>
  <c r="L638" i="9"/>
  <c r="L637" i="9"/>
  <c r="L636" i="9"/>
  <c r="L635" i="9"/>
  <c r="L634" i="9"/>
  <c r="L633" i="9"/>
  <c r="L632" i="9"/>
  <c r="L631" i="9"/>
  <c r="L630" i="9"/>
  <c r="L629" i="9"/>
  <c r="L628" i="9"/>
  <c r="L627" i="9"/>
  <c r="L626" i="9"/>
  <c r="L625" i="9"/>
  <c r="L624" i="9"/>
  <c r="L623" i="9"/>
  <c r="L622" i="9"/>
  <c r="L621" i="9"/>
  <c r="L620" i="9"/>
  <c r="L619" i="9"/>
  <c r="L618" i="9"/>
  <c r="L617" i="9"/>
  <c r="L616" i="9"/>
  <c r="L615" i="9"/>
  <c r="L614" i="9"/>
  <c r="L613" i="9"/>
  <c r="L612" i="9"/>
  <c r="L611" i="9"/>
  <c r="L610" i="9" l="1"/>
  <c r="L609" i="9"/>
  <c r="L608" i="9"/>
  <c r="L607" i="9"/>
  <c r="L606" i="9"/>
  <c r="L605" i="9"/>
  <c r="L604" i="9"/>
  <c r="L603" i="9"/>
  <c r="L602" i="9"/>
  <c r="L601" i="9"/>
  <c r="L600" i="9"/>
  <c r="L599" i="9"/>
  <c r="L598" i="9"/>
  <c r="L597" i="9"/>
  <c r="L596" i="9"/>
  <c r="L595" i="9"/>
  <c r="L594" i="9"/>
  <c r="L593" i="9"/>
  <c r="L592" i="9"/>
  <c r="L591" i="9"/>
  <c r="L590" i="9"/>
  <c r="L589" i="9"/>
  <c r="L588" i="9"/>
  <c r="L587" i="9"/>
  <c r="L586" i="9"/>
  <c r="L585" i="9"/>
  <c r="L584" i="9"/>
  <c r="L583" i="9"/>
  <c r="L582" i="9"/>
  <c r="L581" i="9"/>
  <c r="L580" i="9"/>
  <c r="L579" i="9" l="1"/>
  <c r="L578" i="9"/>
  <c r="L577" i="9"/>
  <c r="L576" i="9"/>
  <c r="L575" i="9"/>
  <c r="L574" i="9"/>
  <c r="L573" i="9"/>
  <c r="L572" i="9"/>
  <c r="L571" i="9"/>
  <c r="L570" i="9"/>
  <c r="L569" i="9"/>
  <c r="L568" i="9"/>
  <c r="L567" i="9"/>
  <c r="L566" i="9"/>
  <c r="L565" i="9"/>
  <c r="L564" i="9"/>
  <c r="L563" i="9"/>
  <c r="L562" i="9"/>
  <c r="L561" i="9"/>
  <c r="L560" i="9"/>
  <c r="L559" i="9"/>
  <c r="L558" i="9"/>
  <c r="L557" i="9"/>
  <c r="L556" i="9"/>
  <c r="L555" i="9"/>
  <c r="L554" i="9"/>
  <c r="L553" i="9"/>
  <c r="L552" i="9"/>
  <c r="L551" i="9"/>
  <c r="L550" i="9"/>
  <c r="L549" i="9"/>
  <c r="L548" i="9" l="1"/>
  <c r="L547" i="9"/>
  <c r="L546" i="9"/>
  <c r="L545" i="9"/>
  <c r="L544" i="9"/>
  <c r="L543" i="9"/>
  <c r="L542" i="9"/>
  <c r="L541" i="9"/>
  <c r="L540" i="9"/>
  <c r="L539" i="9"/>
  <c r="L538" i="9"/>
  <c r="L537" i="9"/>
  <c r="L536" i="9"/>
  <c r="L535" i="9"/>
  <c r="L534" i="9"/>
  <c r="L533" i="9"/>
  <c r="L532" i="9"/>
  <c r="L531" i="9"/>
  <c r="L530" i="9"/>
  <c r="L529" i="9"/>
  <c r="L528" i="9"/>
  <c r="L527" i="9"/>
  <c r="L526" i="9"/>
  <c r="L525" i="9"/>
  <c r="L524" i="9"/>
  <c r="L523" i="9"/>
  <c r="L522" i="9"/>
  <c r="L521" i="9"/>
  <c r="L520" i="9"/>
  <c r="L519" i="9"/>
  <c r="L518" i="9"/>
  <c r="L517" i="9"/>
  <c r="L516" i="9"/>
  <c r="L515" i="9"/>
  <c r="L514" i="9"/>
  <c r="L513" i="9"/>
  <c r="L512" i="9"/>
  <c r="L511" i="9"/>
  <c r="L510" i="9"/>
  <c r="L509" i="9"/>
  <c r="L508" i="9" l="1"/>
  <c r="L507" i="9"/>
  <c r="L506" i="9"/>
  <c r="L505" i="9"/>
  <c r="L504" i="9"/>
  <c r="L503" i="9"/>
  <c r="L502" i="9"/>
  <c r="L501" i="9"/>
  <c r="L500" i="9"/>
  <c r="L499" i="9"/>
  <c r="L498" i="9"/>
  <c r="L497" i="9"/>
  <c r="L496" i="9"/>
  <c r="L495" i="9"/>
  <c r="L494" i="9"/>
  <c r="L493" i="9"/>
  <c r="L492" i="9"/>
  <c r="L491" i="9"/>
  <c r="L490" i="9"/>
  <c r="L489" i="9"/>
  <c r="L488" i="9"/>
  <c r="L487" i="9"/>
  <c r="L486" i="9"/>
  <c r="L485" i="9"/>
  <c r="L484" i="9"/>
  <c r="L483" i="9"/>
  <c r="L482" i="9"/>
  <c r="L481" i="9"/>
  <c r="L480" i="9"/>
  <c r="L479" i="9"/>
  <c r="L478" i="9"/>
  <c r="L477" i="9"/>
  <c r="L476" i="9"/>
  <c r="L475" i="9" l="1"/>
  <c r="L474" i="9"/>
  <c r="L473" i="9"/>
  <c r="L472" i="9"/>
  <c r="L471" i="9"/>
  <c r="L470" i="9"/>
  <c r="L469" i="9"/>
  <c r="L468" i="9"/>
  <c r="L467" i="9"/>
  <c r="L466" i="9"/>
  <c r="L465" i="9"/>
  <c r="L464" i="9"/>
  <c r="L463" i="9"/>
  <c r="L462" i="9"/>
  <c r="L461" i="9"/>
  <c r="L460" i="9"/>
  <c r="L459" i="9"/>
  <c r="L458" i="9"/>
  <c r="L457" i="9"/>
  <c r="L456" i="9"/>
  <c r="L455" i="9"/>
  <c r="L454" i="9"/>
  <c r="L453" i="9"/>
  <c r="L452" i="9"/>
  <c r="L451" i="9"/>
  <c r="L450" i="9"/>
  <c r="L449" i="9"/>
  <c r="L448" i="9"/>
  <c r="L447" i="9"/>
  <c r="L446" i="9"/>
  <c r="L445" i="9"/>
  <c r="L444" i="9"/>
  <c r="L443" i="9"/>
  <c r="L442" i="9"/>
  <c r="L441" i="9"/>
  <c r="L440" i="9"/>
  <c r="L439" i="9"/>
  <c r="L438" i="9"/>
  <c r="L437" i="9"/>
  <c r="L436" i="9"/>
  <c r="L435" i="9"/>
  <c r="L434" i="9"/>
  <c r="L433" i="9"/>
  <c r="L432" i="9"/>
  <c r="L431" i="9"/>
  <c r="L430" i="9"/>
  <c r="L429" i="9"/>
  <c r="L428" i="9"/>
  <c r="L427" i="9"/>
  <c r="L426" i="9"/>
  <c r="L425" i="9"/>
  <c r="L424" i="9" l="1"/>
  <c r="L423" i="9"/>
  <c r="L422" i="9"/>
  <c r="L421" i="9"/>
  <c r="L420" i="9"/>
  <c r="L419" i="9"/>
  <c r="L418" i="9"/>
  <c r="L417" i="9"/>
  <c r="L416" i="9"/>
  <c r="L415" i="9"/>
  <c r="L414" i="9"/>
  <c r="L413" i="9"/>
  <c r="L412" i="9"/>
  <c r="L411" i="9"/>
  <c r="L410" i="9"/>
  <c r="L409" i="9"/>
  <c r="L408" i="9"/>
  <c r="L407" i="9"/>
  <c r="L406" i="9"/>
  <c r="L405" i="9"/>
  <c r="L404" i="9"/>
  <c r="L403" i="9"/>
  <c r="L402" i="9"/>
  <c r="L401" i="9"/>
  <c r="L400" i="9"/>
  <c r="L399" i="9"/>
  <c r="L398" i="9"/>
  <c r="L397" i="9"/>
  <c r="L396" i="9" l="1"/>
  <c r="L395" i="9"/>
  <c r="L394" i="9"/>
  <c r="L393" i="9"/>
  <c r="L392" i="9"/>
  <c r="L391" i="9"/>
  <c r="L390" i="9"/>
  <c r="L389" i="9"/>
  <c r="L388" i="9"/>
  <c r="L387" i="9"/>
  <c r="L386" i="9"/>
  <c r="L385" i="9"/>
  <c r="L384" i="9"/>
  <c r="L383" i="9"/>
  <c r="L382" i="9"/>
  <c r="L381" i="9"/>
  <c r="L380" i="9"/>
  <c r="L379" i="9"/>
  <c r="L378" i="9"/>
  <c r="L377" i="9"/>
  <c r="L376" i="9"/>
  <c r="L375" i="9" l="1"/>
  <c r="L374" i="9"/>
  <c r="L373" i="9"/>
  <c r="L372" i="9"/>
  <c r="L371" i="9"/>
  <c r="L370" i="9"/>
  <c r="L369" i="9"/>
  <c r="L368" i="9"/>
  <c r="L367" i="9"/>
  <c r="L366" i="9"/>
  <c r="L365" i="9"/>
  <c r="L364" i="9"/>
  <c r="L363" i="9"/>
  <c r="L362" i="9"/>
  <c r="L361" i="9"/>
  <c r="L360" i="9"/>
  <c r="L359" i="9"/>
  <c r="L358" i="9"/>
  <c r="L357" i="9"/>
  <c r="L356" i="9"/>
  <c r="L355" i="9"/>
  <c r="L354" i="9"/>
  <c r="L353" i="9"/>
  <c r="L352" i="9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 l="1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 l="1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 l="1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 l="1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 l="1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 l="1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 l="1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 l="1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 l="1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F234" i="4" l="1"/>
  <c r="F232" i="4"/>
  <c r="F233" i="4"/>
  <c r="F231" i="4"/>
  <c r="F230" i="4"/>
  <c r="F229" i="4"/>
  <c r="F228" i="4"/>
  <c r="F227" i="4"/>
  <c r="F225" i="4"/>
  <c r="F226" i="4"/>
  <c r="F224" i="4"/>
  <c r="F223" i="4"/>
  <c r="F222" i="4"/>
  <c r="F221" i="4"/>
  <c r="F219" i="4"/>
  <c r="F220" i="4"/>
  <c r="F218" i="4"/>
  <c r="F216" i="4"/>
  <c r="F214" i="4"/>
  <c r="F217" i="4"/>
  <c r="F210" i="4"/>
  <c r="F215" i="4"/>
  <c r="F209" i="4"/>
  <c r="F213" i="4"/>
  <c r="F208" i="4"/>
  <c r="F212" i="4"/>
  <c r="F211" i="4"/>
  <c r="F205" i="4"/>
  <c r="F207" i="4"/>
  <c r="F206" i="4"/>
  <c r="F204" i="4"/>
  <c r="F202" i="4"/>
  <c r="F203" i="4"/>
  <c r="F201" i="4"/>
  <c r="F198" i="4"/>
  <c r="F200" i="4"/>
  <c r="F196" i="4"/>
  <c r="F199" i="4"/>
  <c r="F194" i="4"/>
  <c r="F197" i="4"/>
  <c r="F195" i="4"/>
  <c r="F191" i="4"/>
  <c r="F193" i="4"/>
  <c r="F192" i="4"/>
  <c r="F187" i="4"/>
  <c r="F190" i="4"/>
  <c r="F189" i="4"/>
  <c r="F188" i="4"/>
  <c r="F186" i="4"/>
  <c r="F185" i="4"/>
  <c r="F184" i="4"/>
  <c r="F183" i="4"/>
  <c r="F257" i="4"/>
  <c r="F255" i="4"/>
  <c r="F251" i="4"/>
  <c r="F261" i="4"/>
  <c r="F258" i="4"/>
  <c r="F259" i="4"/>
  <c r="F256" i="4"/>
  <c r="F252" i="4"/>
  <c r="F250" i="4"/>
  <c r="F249" i="4"/>
  <c r="F253" i="4"/>
  <c r="F260" i="4"/>
  <c r="F254" i="4"/>
  <c r="F248" i="4"/>
  <c r="F246" i="4"/>
  <c r="F244" i="4"/>
  <c r="F243" i="4"/>
  <c r="F241" i="4"/>
  <c r="F238" i="4"/>
  <c r="F239" i="4"/>
  <c r="F237" i="4"/>
  <c r="F242" i="4"/>
  <c r="F240" i="4"/>
  <c r="F236" i="4"/>
  <c r="F235" i="4"/>
  <c r="F247" i="4"/>
  <c r="F245" i="4"/>
  <c r="F182" i="4"/>
  <c r="F180" i="4"/>
  <c r="F181" i="4"/>
  <c r="F178" i="4"/>
  <c r="F179" i="4"/>
  <c r="F177" i="4"/>
  <c r="F172" i="4"/>
  <c r="F175" i="4"/>
  <c r="F176" i="4"/>
  <c r="F173" i="4"/>
  <c r="F174" i="4"/>
  <c r="F171" i="4"/>
  <c r="F170" i="4"/>
  <c r="F169" i="4"/>
  <c r="F168" i="4"/>
  <c r="F167" i="4"/>
  <c r="F166" i="4"/>
  <c r="F164" i="4"/>
  <c r="F165" i="4"/>
  <c r="F163" i="4"/>
  <c r="F161" i="4"/>
  <c r="F160" i="4"/>
  <c r="F159" i="4"/>
  <c r="F162" i="4"/>
  <c r="F158" i="4"/>
  <c r="F156" i="4"/>
  <c r="F157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0" i="4"/>
  <c r="F138" i="4"/>
  <c r="F135" i="4"/>
  <c r="F137" i="4"/>
  <c r="F133" i="4"/>
  <c r="F136" i="4"/>
  <c r="F132" i="4"/>
  <c r="F134" i="4"/>
  <c r="F131" i="4"/>
  <c r="F128" i="4"/>
  <c r="F129" i="4"/>
  <c r="F126" i="4"/>
  <c r="F127" i="4"/>
  <c r="F125" i="4"/>
  <c r="F124" i="4"/>
  <c r="F123" i="4"/>
  <c r="F122" i="4"/>
  <c r="F121" i="4"/>
  <c r="F120" i="4"/>
  <c r="F119" i="4"/>
  <c r="F118" i="4"/>
  <c r="F117" i="4"/>
  <c r="F116" i="4"/>
  <c r="F114" i="4"/>
  <c r="F115" i="4"/>
  <c r="F113" i="4"/>
  <c r="F112" i="4"/>
  <c r="F111" i="4"/>
  <c r="F110" i="4"/>
  <c r="F109" i="4"/>
  <c r="F108" i="4"/>
  <c r="F107" i="4"/>
  <c r="F106" i="4"/>
  <c r="F105" i="4"/>
  <c r="F104" i="4"/>
  <c r="F102" i="4"/>
  <c r="F103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0" i="4"/>
  <c r="F77" i="4"/>
  <c r="F76" i="4"/>
  <c r="F81" i="4"/>
  <c r="F74" i="4"/>
  <c r="F79" i="4"/>
  <c r="F73" i="4"/>
  <c r="F78" i="4"/>
  <c r="F75" i="4"/>
  <c r="F72" i="4"/>
  <c r="F71" i="4"/>
  <c r="F70" i="4"/>
  <c r="F69" i="4"/>
  <c r="F68" i="4"/>
  <c r="F67" i="4"/>
  <c r="F66" i="4"/>
  <c r="F65" i="4"/>
  <c r="F64" i="4"/>
  <c r="F63" i="4"/>
  <c r="F60" i="4"/>
  <c r="F61" i="4"/>
  <c r="F62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R3" i="9" l="1"/>
  <c r="R2" i="9"/>
  <c r="F32" i="1" l="1"/>
  <c r="C32" i="1"/>
  <c r="D32" i="1"/>
  <c r="E32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<sst xmlns="http://schemas.openxmlformats.org/spreadsheetml/2006/main" count="10547" uniqueCount="1422">
  <si>
    <t>Date</t>
  </si>
  <si>
    <t>Wireless Crossing Completion %age</t>
  </si>
  <si>
    <t>Complete PTC Runs</t>
  </si>
  <si>
    <t>Cut Out Runs</t>
  </si>
  <si>
    <t>Complete Percentage</t>
  </si>
  <si>
    <t>Issue Name</t>
  </si>
  <si>
    <t>Description</t>
  </si>
  <si>
    <t>Resolution</t>
  </si>
  <si>
    <t>Inefficient dispatching</t>
  </si>
  <si>
    <t>Improper execution of bulletins</t>
  </si>
  <si>
    <t>Dispatcher error preventing initialization at terminals</t>
  </si>
  <si>
    <t>Link failures in wayside equipment</t>
  </si>
  <si>
    <t>Wi-MAX data drops</t>
  </si>
  <si>
    <t>Onboard software encounters a condition where it concludes that it's unable to safely enforce the brakes, enters a failed state.</t>
  </si>
  <si>
    <t>Trains encounter and/or are enforced by red signals due to inefficient dispatching. Trains are subsequently cut out to ensure run time requirements are met.</t>
  </si>
  <si>
    <t>Dispatcher training</t>
  </si>
  <si>
    <t>A few times a day, Wi-MAX connection drops for certain trains, causing unknown statuses for upcoming locations. Onboard software safely assumes STOP targets, and enforces the train.</t>
  </si>
  <si>
    <t>Sporadic occurrences are expected due to the nature of wireless links. Continuous monitoring ensures no repeated incidents due to equipment failures.</t>
  </si>
  <si>
    <t>Failures in communication links between wayside controllers results in STOP signal aspects</t>
  </si>
  <si>
    <t>Continuous monitoring and rapid response when issues are encountered</t>
  </si>
  <si>
    <t>Dispatcher and operator training</t>
  </si>
  <si>
    <t>Trains do not pull up to the required 500 feet within a crossing and follow the "2 stop" procedure.</t>
  </si>
  <si>
    <t>Equipment or crews not associated with trips result in failed inits.</t>
  </si>
  <si>
    <t>On rare occasions, poor GPS signal due to canopies at terminals prevents the PTC map from loading.</t>
  </si>
  <si>
    <t>Train ID</t>
  </si>
  <si>
    <t>Loco ID</t>
  </si>
  <si>
    <t>Departure Date/Time (US/Mountain)</t>
  </si>
  <si>
    <t>Arrival Date/Time (US/Mountain)</t>
  </si>
  <si>
    <t>Married Pair</t>
  </si>
  <si>
    <t>Trip Length</t>
  </si>
  <si>
    <t>Comments</t>
  </si>
  <si>
    <t>111-01</t>
  </si>
  <si>
    <t>4019/4020</t>
  </si>
  <si>
    <t>4029/4030</t>
  </si>
  <si>
    <t>4007/4008</t>
  </si>
  <si>
    <t>119-02</t>
  </si>
  <si>
    <t>4037/4038</t>
  </si>
  <si>
    <t>4027/4028</t>
  </si>
  <si>
    <t>4025/4026</t>
  </si>
  <si>
    <t>4031/4032</t>
  </si>
  <si>
    <t>4013/4014</t>
  </si>
  <si>
    <t>4011/4012</t>
  </si>
  <si>
    <t>166-05</t>
  </si>
  <si>
    <t>4017/4018</t>
  </si>
  <si>
    <t>4043/4044</t>
  </si>
  <si>
    <t>186-07</t>
  </si>
  <si>
    <t>124-07</t>
  </si>
  <si>
    <t>117-08</t>
  </si>
  <si>
    <t>4039/4040</t>
  </si>
  <si>
    <t>134-08</t>
  </si>
  <si>
    <t>4023/4024</t>
  </si>
  <si>
    <t>201-08</t>
  </si>
  <si>
    <t>186-09</t>
  </si>
  <si>
    <t>4009/4010</t>
  </si>
  <si>
    <t>166-09</t>
  </si>
  <si>
    <t>4015/4016</t>
  </si>
  <si>
    <t>Onboard in-route failure</t>
  </si>
  <si>
    <t>111-12</t>
  </si>
  <si>
    <t>192-12</t>
  </si>
  <si>
    <t>218-28</t>
  </si>
  <si>
    <t>4041/4042</t>
  </si>
  <si>
    <t>164-19</t>
  </si>
  <si>
    <t>170-19</t>
  </si>
  <si>
    <t>174-19</t>
  </si>
  <si>
    <t>184-19</t>
  </si>
  <si>
    <t>144-18</t>
  </si>
  <si>
    <t>153-18</t>
  </si>
  <si>
    <t>Wi-MAX outage</t>
  </si>
  <si>
    <t>160-17</t>
  </si>
  <si>
    <t>163-17</t>
  </si>
  <si>
    <t>233-16</t>
  </si>
  <si>
    <t>124-15</t>
  </si>
  <si>
    <t>199-15</t>
  </si>
  <si>
    <t>208-15</t>
  </si>
  <si>
    <t>228-15</t>
  </si>
  <si>
    <t>125-14</t>
  </si>
  <si>
    <t>190-13</t>
  </si>
  <si>
    <t>198-13</t>
  </si>
  <si>
    <t>212-13</t>
  </si>
  <si>
    <t>222-13</t>
  </si>
  <si>
    <t>223-13</t>
  </si>
  <si>
    <t>224-13</t>
  </si>
  <si>
    <t>106-20</t>
  </si>
  <si>
    <t>115-21</t>
  </si>
  <si>
    <t>131-21</t>
  </si>
  <si>
    <t>164-21</t>
  </si>
  <si>
    <t>171-21</t>
  </si>
  <si>
    <t>172-21</t>
  </si>
  <si>
    <t>185-21</t>
  </si>
  <si>
    <t>169-22</t>
  </si>
  <si>
    <t>187-22</t>
  </si>
  <si>
    <t>219-22</t>
  </si>
  <si>
    <t>122-23</t>
  </si>
  <si>
    <t>136-23</t>
  </si>
  <si>
    <t>160-24</t>
  </si>
  <si>
    <t>170-24</t>
  </si>
  <si>
    <t>184-24</t>
  </si>
  <si>
    <t>237-24</t>
  </si>
  <si>
    <t>241-24</t>
  </si>
  <si>
    <t>129-25</t>
  </si>
  <si>
    <t>169-25</t>
  </si>
  <si>
    <t>166-25</t>
  </si>
  <si>
    <t>129-26</t>
  </si>
  <si>
    <t>116-27</t>
  </si>
  <si>
    <t>184-27</t>
  </si>
  <si>
    <t>135-28</t>
  </si>
  <si>
    <t>185-28</t>
  </si>
  <si>
    <t>198-28</t>
  </si>
  <si>
    <t>205-29</t>
  </si>
  <si>
    <t>161-30</t>
  </si>
  <si>
    <t>187-30</t>
  </si>
  <si>
    <t>226-30</t>
  </si>
  <si>
    <t>228-30</t>
  </si>
  <si>
    <t>Total/Averages</t>
  </si>
  <si>
    <t>Next Onboard software release (DE.1.0.7.0) includes improved logic to improve this</t>
  </si>
  <si>
    <t>GPS signal at terminals</t>
  </si>
  <si>
    <t>183-01</t>
  </si>
  <si>
    <t>229-01</t>
  </si>
  <si>
    <t>237-01</t>
  </si>
  <si>
    <t>135-10</t>
  </si>
  <si>
    <t>201-10</t>
  </si>
  <si>
    <t>Comms</t>
  </si>
  <si>
    <t>219-10</t>
  </si>
  <si>
    <t>133-11</t>
  </si>
  <si>
    <t>235-11</t>
  </si>
  <si>
    <t>101-12</t>
  </si>
  <si>
    <t>119-12</t>
  </si>
  <si>
    <t>141-12</t>
  </si>
  <si>
    <t>159-12</t>
  </si>
  <si>
    <t>165-12</t>
  </si>
  <si>
    <t>181-12</t>
  </si>
  <si>
    <t>185-12</t>
  </si>
  <si>
    <t>189-12</t>
  </si>
  <si>
    <t>193-12</t>
  </si>
  <si>
    <t>213-12</t>
  </si>
  <si>
    <t>231-12</t>
  </si>
  <si>
    <t>239-12</t>
  </si>
  <si>
    <t>241-12</t>
  </si>
  <si>
    <t>245-11</t>
  </si>
  <si>
    <t>109-13</t>
  </si>
  <si>
    <t>141-13</t>
  </si>
  <si>
    <t>143-13</t>
  </si>
  <si>
    <t>167-13</t>
  </si>
  <si>
    <t>221-13</t>
  </si>
  <si>
    <t>227-13</t>
  </si>
  <si>
    <t>229-13</t>
  </si>
  <si>
    <t>231-13</t>
  </si>
  <si>
    <t>235-13</t>
  </si>
  <si>
    <t>107-14</t>
  </si>
  <si>
    <t>Poor GPS at 78th</t>
  </si>
  <si>
    <t>109-14</t>
  </si>
  <si>
    <t>169-14</t>
  </si>
  <si>
    <t>Routing</t>
  </si>
  <si>
    <t>179-14</t>
  </si>
  <si>
    <t>189-14</t>
  </si>
  <si>
    <t>199-14</t>
  </si>
  <si>
    <t>175-15</t>
  </si>
  <si>
    <t>193-15</t>
  </si>
  <si>
    <t>195-15</t>
  </si>
  <si>
    <t>197-15</t>
  </si>
  <si>
    <t>203-15</t>
  </si>
  <si>
    <t>Onboard In-Route Failure</t>
  </si>
  <si>
    <t>205-15</t>
  </si>
  <si>
    <t>209-15</t>
  </si>
  <si>
    <t>211-15</t>
  </si>
  <si>
    <t>213-15</t>
  </si>
  <si>
    <t>221-15</t>
  </si>
  <si>
    <t>193-16</t>
  </si>
  <si>
    <t>195-16</t>
  </si>
  <si>
    <t>197-16</t>
  </si>
  <si>
    <t>199-16</t>
  </si>
  <si>
    <t>205-16</t>
  </si>
  <si>
    <t>219-16</t>
  </si>
  <si>
    <t>143-18</t>
  </si>
  <si>
    <t>151-18</t>
  </si>
  <si>
    <t>161-18</t>
  </si>
  <si>
    <t>175-18</t>
  </si>
  <si>
    <t>195-18</t>
  </si>
  <si>
    <t>213-18</t>
  </si>
  <si>
    <t>151-19</t>
  </si>
  <si>
    <t>163-19</t>
  </si>
  <si>
    <t>171-19</t>
  </si>
  <si>
    <t>173-19</t>
  </si>
  <si>
    <t>183-19</t>
  </si>
  <si>
    <t>191-19</t>
  </si>
  <si>
    <t>197-19</t>
  </si>
  <si>
    <t>127-02</t>
  </si>
  <si>
    <t>Onboard Comms</t>
  </si>
  <si>
    <t>141-02</t>
  </si>
  <si>
    <t>167-02</t>
  </si>
  <si>
    <t>211-02</t>
  </si>
  <si>
    <t>225-02</t>
  </si>
  <si>
    <t>129-03</t>
  </si>
  <si>
    <t>145-03</t>
  </si>
  <si>
    <t>151-03</t>
  </si>
  <si>
    <t>123-04</t>
  </si>
  <si>
    <t>139-04</t>
  </si>
  <si>
    <t>141-04</t>
  </si>
  <si>
    <t>165-04</t>
  </si>
  <si>
    <t>111-05</t>
  </si>
  <si>
    <t>129-05</t>
  </si>
  <si>
    <t>203-05</t>
  </si>
  <si>
    <t>121-06</t>
  </si>
  <si>
    <t>143-06</t>
  </si>
  <si>
    <t>147-06</t>
  </si>
  <si>
    <t>175-06</t>
  </si>
  <si>
    <t>229-06</t>
  </si>
  <si>
    <t>TBD</t>
  </si>
  <si>
    <t>113-07</t>
  </si>
  <si>
    <t>155-07</t>
  </si>
  <si>
    <t>169-07</t>
  </si>
  <si>
    <t>171-07</t>
  </si>
  <si>
    <t>185-07</t>
  </si>
  <si>
    <t>201-07</t>
  </si>
  <si>
    <t>221-07</t>
  </si>
  <si>
    <t>233-07</t>
  </si>
  <si>
    <t>241-07</t>
  </si>
  <si>
    <t>141-08</t>
  </si>
  <si>
    <t>199-08</t>
  </si>
  <si>
    <t>219-08</t>
  </si>
  <si>
    <t>101-09</t>
  </si>
  <si>
    <t>103-09</t>
  </si>
  <si>
    <t>107-09</t>
  </si>
  <si>
    <t>111-09</t>
  </si>
  <si>
    <t xml:space="preserve">Wayside Maintenance </t>
  </si>
  <si>
    <t>113-09</t>
  </si>
  <si>
    <t>115-09</t>
  </si>
  <si>
    <t>117-09</t>
  </si>
  <si>
    <t>119-09</t>
  </si>
  <si>
    <t>151-09</t>
  </si>
  <si>
    <t>239-09</t>
  </si>
  <si>
    <t>101-17</t>
  </si>
  <si>
    <t>103-17</t>
  </si>
  <si>
    <t>131-17</t>
  </si>
  <si>
    <t>135-17</t>
  </si>
  <si>
    <t>139-17</t>
  </si>
  <si>
    <t>171-17</t>
  </si>
  <si>
    <t>173-17</t>
  </si>
  <si>
    <t>185-17</t>
  </si>
  <si>
    <t>187-17</t>
  </si>
  <si>
    <t>189-17</t>
  </si>
  <si>
    <t>191-17</t>
  </si>
  <si>
    <t>205-17</t>
  </si>
  <si>
    <t>219-17</t>
  </si>
  <si>
    <t>229-17</t>
  </si>
  <si>
    <t>235-17</t>
  </si>
  <si>
    <t>239-17</t>
  </si>
  <si>
    <t>130-01</t>
  </si>
  <si>
    <t>120-10</t>
  </si>
  <si>
    <t>184-10</t>
  </si>
  <si>
    <t>244-09</t>
  </si>
  <si>
    <t>162-11</t>
  </si>
  <si>
    <t>228-11</t>
  </si>
  <si>
    <t>236-11</t>
  </si>
  <si>
    <t>160-12</t>
  </si>
  <si>
    <t>166-12</t>
  </si>
  <si>
    <t>204-12</t>
  </si>
  <si>
    <t>206-12</t>
  </si>
  <si>
    <t>222-12</t>
  </si>
  <si>
    <t>236-12</t>
  </si>
  <si>
    <t>116-13</t>
  </si>
  <si>
    <t>130-13</t>
  </si>
  <si>
    <t>132-13</t>
  </si>
  <si>
    <t>134-13</t>
  </si>
  <si>
    <t>220-13</t>
  </si>
  <si>
    <t>226-13</t>
  </si>
  <si>
    <t>228-13</t>
  </si>
  <si>
    <t>230-13</t>
  </si>
  <si>
    <t>234-13</t>
  </si>
  <si>
    <t>134-14</t>
  </si>
  <si>
    <t>156-14</t>
  </si>
  <si>
    <t>244-13</t>
  </si>
  <si>
    <t>102-15</t>
  </si>
  <si>
    <t>128-15</t>
  </si>
  <si>
    <t>176-15</t>
  </si>
  <si>
    <t>184-15</t>
  </si>
  <si>
    <t>198-15</t>
  </si>
  <si>
    <t>214-15</t>
  </si>
  <si>
    <t>220-15</t>
  </si>
  <si>
    <t>158-16</t>
  </si>
  <si>
    <t>182-16</t>
  </si>
  <si>
    <t>186-16</t>
  </si>
  <si>
    <t>188-16</t>
  </si>
  <si>
    <t>190-16</t>
  </si>
  <si>
    <t>192-16</t>
  </si>
  <si>
    <t>194-16</t>
  </si>
  <si>
    <t>204-16</t>
  </si>
  <si>
    <t>214-16</t>
  </si>
  <si>
    <t>244-15</t>
  </si>
  <si>
    <t>102-18</t>
  </si>
  <si>
    <t>114-18</t>
  </si>
  <si>
    <t>146-18</t>
  </si>
  <si>
    <t>168-18</t>
  </si>
  <si>
    <t>172-18</t>
  </si>
  <si>
    <t>184-18</t>
  </si>
  <si>
    <t>218-18</t>
  </si>
  <si>
    <t>226-18</t>
  </si>
  <si>
    <t>158-19</t>
  </si>
  <si>
    <t>180-19</t>
  </si>
  <si>
    <t>190-19</t>
  </si>
  <si>
    <t>208-19</t>
  </si>
  <si>
    <t>104-02</t>
  </si>
  <si>
    <t>114-02</t>
  </si>
  <si>
    <t>172-02</t>
  </si>
  <si>
    <t>200-02</t>
  </si>
  <si>
    <t>226-02</t>
  </si>
  <si>
    <t>110-03</t>
  </si>
  <si>
    <t>118-03</t>
  </si>
  <si>
    <t>124-03</t>
  </si>
  <si>
    <t>130-03</t>
  </si>
  <si>
    <t>188-03</t>
  </si>
  <si>
    <t>104-04</t>
  </si>
  <si>
    <t>158-04</t>
  </si>
  <si>
    <t>164-04</t>
  </si>
  <si>
    <t>184-04</t>
  </si>
  <si>
    <t>200-04</t>
  </si>
  <si>
    <t>228-04</t>
  </si>
  <si>
    <t>142-05</t>
  </si>
  <si>
    <t>158-05</t>
  </si>
  <si>
    <t>170-05</t>
  </si>
  <si>
    <t>238-05</t>
  </si>
  <si>
    <t>150-06</t>
  </si>
  <si>
    <t>176-06</t>
  </si>
  <si>
    <t>156-07</t>
  </si>
  <si>
    <t>206-07</t>
  </si>
  <si>
    <t>136-08</t>
  </si>
  <si>
    <t>160-08</t>
  </si>
  <si>
    <t>174-08</t>
  </si>
  <si>
    <t>182-08</t>
  </si>
  <si>
    <t>220-08</t>
  </si>
  <si>
    <t>108-09</t>
  </si>
  <si>
    <t>110-09</t>
  </si>
  <si>
    <t>112-09</t>
  </si>
  <si>
    <t>114-09</t>
  </si>
  <si>
    <t>156-09</t>
  </si>
  <si>
    <t>216-09</t>
  </si>
  <si>
    <t>242-08</t>
  </si>
  <si>
    <t>Wireless Crossing Completion Percentage</t>
  </si>
  <si>
    <t>rtdc.l.rtdc.4030:itc</t>
  </si>
  <si>
    <t>Predictive Enforcement (2)</t>
  </si>
  <si>
    <t>EQUIPMENT RESTRICTION</t>
  </si>
  <si>
    <t>Speed (6)</t>
  </si>
  <si>
    <t>Decreasing Mileposts (2)</t>
  </si>
  <si>
    <t>Y</t>
  </si>
  <si>
    <t>rtdc.l.rtdc.4018:itc</t>
  </si>
  <si>
    <t>GRADE CROSSING</t>
  </si>
  <si>
    <t>Bulletin (2)</t>
  </si>
  <si>
    <t>Increasing Mileposts (1)</t>
  </si>
  <si>
    <t>N</t>
  </si>
  <si>
    <t>Early Arrival</t>
  </si>
  <si>
    <t>rtdc.l.rtdc.4029:itc</t>
  </si>
  <si>
    <t>PERMANENT SPEED RESTRICTION</t>
  </si>
  <si>
    <t>Reactive Enforcement (3)</t>
  </si>
  <si>
    <t>rtdc.l.rtdc.4019:itc</t>
  </si>
  <si>
    <t>rtdc.l.rtdc.4008:itc</t>
  </si>
  <si>
    <t>rtdc.l.rtdc.4043:itc</t>
  </si>
  <si>
    <t>184-01</t>
  </si>
  <si>
    <t>rtdc.l.rtdc.4027:itc</t>
  </si>
  <si>
    <t>rtdc.l.rtdc.4016:itc</t>
  </si>
  <si>
    <t>SIGNAL</t>
  </si>
  <si>
    <t>Signal based authority (5)</t>
  </si>
  <si>
    <t>rtdc.l.rtdc.4039:itc</t>
  </si>
  <si>
    <t>rtdc.l.rtdc.4007:itc</t>
  </si>
  <si>
    <t>207-01</t>
  </si>
  <si>
    <t>rtdc.l.rtdc.4020:itc</t>
  </si>
  <si>
    <t>SWITCH UNKNOWN</t>
  </si>
  <si>
    <t>Track device (7)</t>
  </si>
  <si>
    <t>TRACK WARRANT AUTHORITY</t>
  </si>
  <si>
    <t>Form based authority (4)</t>
  </si>
  <si>
    <t>182-01</t>
  </si>
  <si>
    <t>rtdc.l.rtdc.4028:itc</t>
  </si>
  <si>
    <t>rtdc.l.rtdc.4015:itc</t>
  </si>
  <si>
    <t>rtdc.l.rtdc.4044:itc</t>
  </si>
  <si>
    <t>rtdc.l.rtdc.4017:itc</t>
  </si>
  <si>
    <t>218-01</t>
  </si>
  <si>
    <t>210-01</t>
  </si>
  <si>
    <t>133-01</t>
  </si>
  <si>
    <t>rtdc.l.rtdc.4025:itc</t>
  </si>
  <si>
    <t>rtdc.l.rtdc.4037:itc</t>
  </si>
  <si>
    <t>rtdc.l.rtdc.4014:itc</t>
  </si>
  <si>
    <t>rtdc.l.rtdc.4038:itc</t>
  </si>
  <si>
    <t>rtdc.l.rtdc.4013:itc</t>
  </si>
  <si>
    <t>144-02</t>
  </si>
  <si>
    <t>187-02</t>
  </si>
  <si>
    <t>193-02</t>
  </si>
  <si>
    <t>199-02</t>
  </si>
  <si>
    <t>rtdc.l.rtdc.4041:itc</t>
  </si>
  <si>
    <t>rtdc.l.rtdc.4042:itc</t>
  </si>
  <si>
    <t>rtdc.l.rtdc.4026:itc</t>
  </si>
  <si>
    <t>113-02</t>
  </si>
  <si>
    <t>rtdc.l.rtdc.4023:itc</t>
  </si>
  <si>
    <t>131-02</t>
  </si>
  <si>
    <t>145-02</t>
  </si>
  <si>
    <t>166-02</t>
  </si>
  <si>
    <t>198-02</t>
  </si>
  <si>
    <t>rtdc.l.rtdc.4032:itc</t>
  </si>
  <si>
    <t>rtdc.l.rtdc.4024:itc</t>
  </si>
  <si>
    <t>rtdc.l.rtdc.4031:itc</t>
  </si>
  <si>
    <t>159-03</t>
  </si>
  <si>
    <t>rtdc.l.rtdc.4012:itc</t>
  </si>
  <si>
    <t>174-03</t>
  </si>
  <si>
    <t>rtdc.l.rtdc.4011:itc</t>
  </si>
  <si>
    <t>193-03</t>
  </si>
  <si>
    <t>194-03</t>
  </si>
  <si>
    <t>215-03</t>
  </si>
  <si>
    <t>221-03</t>
  </si>
  <si>
    <t>126-03</t>
  </si>
  <si>
    <t>107-03</t>
  </si>
  <si>
    <t>139-03</t>
  </si>
  <si>
    <t>136-03</t>
  </si>
  <si>
    <t>140-03</t>
  </si>
  <si>
    <t>169-03</t>
  </si>
  <si>
    <t>170-03</t>
  </si>
  <si>
    <t>179-03</t>
  </si>
  <si>
    <t>176-03</t>
  </si>
  <si>
    <t>190-03</t>
  </si>
  <si>
    <t>207-03</t>
  </si>
  <si>
    <t>156-04</t>
  </si>
  <si>
    <t>170-04</t>
  </si>
  <si>
    <t>193-04</t>
  </si>
  <si>
    <t>215-04</t>
  </si>
  <si>
    <t>177-04</t>
  </si>
  <si>
    <t>114-04</t>
  </si>
  <si>
    <t>129-04</t>
  </si>
  <si>
    <t>185-04</t>
  </si>
  <si>
    <t>212-04</t>
  </si>
  <si>
    <t>230-04</t>
  </si>
  <si>
    <t>194-05</t>
  </si>
  <si>
    <t>180-05</t>
  </si>
  <si>
    <t>210-05</t>
  </si>
  <si>
    <t>127-05</t>
  </si>
  <si>
    <t>130-05</t>
  </si>
  <si>
    <t>147-05</t>
  </si>
  <si>
    <t>152-05</t>
  </si>
  <si>
    <t>160-05</t>
  </si>
  <si>
    <t>193-05</t>
  </si>
  <si>
    <t>200-05</t>
  </si>
  <si>
    <t>106-06</t>
  </si>
  <si>
    <t>114-06</t>
  </si>
  <si>
    <t>rtdc.l.rtdc.4002:itc</t>
  </si>
  <si>
    <t>237-06</t>
  </si>
  <si>
    <t>165-06</t>
  </si>
  <si>
    <t>172-06</t>
  </si>
  <si>
    <t>179-06</t>
  </si>
  <si>
    <t>193-06</t>
  </si>
  <si>
    <t>206-06</t>
  </si>
  <si>
    <t>230-07</t>
  </si>
  <si>
    <t>158-07</t>
  </si>
  <si>
    <t>164-07</t>
  </si>
  <si>
    <t>168-07</t>
  </si>
  <si>
    <t>234-07</t>
  </si>
  <si>
    <t>rtdc.l.rtdc.4040:itc</t>
  </si>
  <si>
    <t>142-08</t>
  </si>
  <si>
    <t>172-08</t>
  </si>
  <si>
    <t>226-08</t>
  </si>
  <si>
    <t>233-08</t>
  </si>
  <si>
    <t>rtdc.l.rtdc.4010:itc</t>
  </si>
  <si>
    <t>152-09</t>
  </si>
  <si>
    <t>rtdc.l.rtdc.4009:itc</t>
  </si>
  <si>
    <t>134-09</t>
  </si>
  <si>
    <t>147-09</t>
  </si>
  <si>
    <t>158-09</t>
  </si>
  <si>
    <t>171-09</t>
  </si>
  <si>
    <t>168-09</t>
  </si>
  <si>
    <t>241-09</t>
  </si>
  <si>
    <t>126-10</t>
  </si>
  <si>
    <t>130-10</t>
  </si>
  <si>
    <t>170-10</t>
  </si>
  <si>
    <t>107-10</t>
  </si>
  <si>
    <t>110-10</t>
  </si>
  <si>
    <t>124-10</t>
  </si>
  <si>
    <t>141-10</t>
  </si>
  <si>
    <t>191-10</t>
  </si>
  <si>
    <t>205-10</t>
  </si>
  <si>
    <t>208-10</t>
  </si>
  <si>
    <t>212-10</t>
  </si>
  <si>
    <t>Other (9)</t>
  </si>
  <si>
    <t>108-11</t>
  </si>
  <si>
    <t>180-11</t>
  </si>
  <si>
    <t>212-11</t>
  </si>
  <si>
    <t>223-11</t>
  </si>
  <si>
    <t>112-12</t>
  </si>
  <si>
    <t>148-12</t>
  </si>
  <si>
    <t>167-12</t>
  </si>
  <si>
    <t>182-12</t>
  </si>
  <si>
    <t>216-12</t>
  </si>
  <si>
    <t>124-13</t>
  </si>
  <si>
    <t>Overspeed</t>
  </si>
  <si>
    <t>180-13</t>
  </si>
  <si>
    <t>108-13</t>
  </si>
  <si>
    <t>192-13</t>
  </si>
  <si>
    <t>232-13</t>
  </si>
  <si>
    <t>241-13</t>
  </si>
  <si>
    <t>110-13</t>
  </si>
  <si>
    <t>120-13</t>
  </si>
  <si>
    <t>122-13</t>
  </si>
  <si>
    <t>171-13</t>
  </si>
  <si>
    <t>177-13</t>
  </si>
  <si>
    <t>199-13</t>
  </si>
  <si>
    <t>233-13</t>
  </si>
  <si>
    <t>238-13</t>
  </si>
  <si>
    <t>158-14</t>
  </si>
  <si>
    <t>133-14</t>
  </si>
  <si>
    <t>152-14</t>
  </si>
  <si>
    <t>166-14</t>
  </si>
  <si>
    <t>124-14</t>
  </si>
  <si>
    <t>140-14</t>
  </si>
  <si>
    <t>218-14</t>
  </si>
  <si>
    <t>143-15</t>
  </si>
  <si>
    <t>169-15</t>
  </si>
  <si>
    <t>227-15</t>
  </si>
  <si>
    <t>194-15</t>
  </si>
  <si>
    <t>137-15</t>
  </si>
  <si>
    <t>161-15</t>
  </si>
  <si>
    <t>170-16</t>
  </si>
  <si>
    <t>208-16</t>
  </si>
  <si>
    <t>TEMPORARY SPEED RESTRICTION</t>
  </si>
  <si>
    <t>157-16</t>
  </si>
  <si>
    <t>178-16</t>
  </si>
  <si>
    <t>201-16</t>
  </si>
  <si>
    <t>196-16</t>
  </si>
  <si>
    <t>144-17</t>
  </si>
  <si>
    <t>Form C</t>
  </si>
  <si>
    <t>164-17</t>
  </si>
  <si>
    <t>118-17</t>
  </si>
  <si>
    <t>132-17</t>
  </si>
  <si>
    <t>180-17</t>
  </si>
  <si>
    <t>222-17</t>
  </si>
  <si>
    <t>138-17</t>
  </si>
  <si>
    <t>140-17</t>
  </si>
  <si>
    <t>152-17</t>
  </si>
  <si>
    <t>154-17</t>
  </si>
  <si>
    <t>148-18</t>
  </si>
  <si>
    <t>173-18</t>
  </si>
  <si>
    <t>178-18</t>
  </si>
  <si>
    <t>116-18</t>
  </si>
  <si>
    <t>165-18</t>
  </si>
  <si>
    <t>221-18</t>
  </si>
  <si>
    <t>125-18</t>
  </si>
  <si>
    <t>127-18</t>
  </si>
  <si>
    <t>191-18</t>
  </si>
  <si>
    <t>200-18</t>
  </si>
  <si>
    <t>230-18</t>
  </si>
  <si>
    <t>UNHEALTHY CROSSING</t>
  </si>
  <si>
    <t>133-19</t>
  </si>
  <si>
    <t>104-19</t>
  </si>
  <si>
    <t>147-19</t>
  </si>
  <si>
    <t>126-19</t>
  </si>
  <si>
    <t>136-19</t>
  </si>
  <si>
    <t>179-19</t>
  </si>
  <si>
    <t>201-19</t>
  </si>
  <si>
    <t>235-19</t>
  </si>
  <si>
    <t>149-20</t>
  </si>
  <si>
    <t>139-20</t>
  </si>
  <si>
    <t>156-20</t>
  </si>
  <si>
    <t>165-20</t>
  </si>
  <si>
    <t>185-20</t>
  </si>
  <si>
    <t>206-20</t>
  </si>
  <si>
    <t>217-20</t>
  </si>
  <si>
    <t>125-20</t>
  </si>
  <si>
    <t>130-20</t>
  </si>
  <si>
    <t>146-20</t>
  </si>
  <si>
    <t>157-20</t>
  </si>
  <si>
    <t>164-20</t>
  </si>
  <si>
    <t>172-20</t>
  </si>
  <si>
    <t>188-20</t>
  </si>
  <si>
    <t>202-20</t>
  </si>
  <si>
    <t>238-20</t>
  </si>
  <si>
    <t>101-21</t>
  </si>
  <si>
    <t>109-21</t>
  </si>
  <si>
    <t>106-21</t>
  </si>
  <si>
    <t>119-21</t>
  </si>
  <si>
    <t>190-21</t>
  </si>
  <si>
    <t>125-21</t>
  </si>
  <si>
    <t>151-21</t>
  </si>
  <si>
    <t>189-21</t>
  </si>
  <si>
    <t>123-21</t>
  </si>
  <si>
    <t>191-21</t>
  </si>
  <si>
    <t>218-21</t>
  </si>
  <si>
    <t>232-21</t>
  </si>
  <si>
    <t>240-21</t>
  </si>
  <si>
    <t>242-21</t>
  </si>
  <si>
    <t>114-22</t>
  </si>
  <si>
    <t>132-22</t>
  </si>
  <si>
    <t>131-22</t>
  </si>
  <si>
    <t>134-22</t>
  </si>
  <si>
    <t>211-22</t>
  </si>
  <si>
    <t>242-22</t>
  </si>
  <si>
    <t>121-22</t>
  </si>
  <si>
    <t>208-22</t>
  </si>
  <si>
    <t>Premature downgrade at EC1981RH 191-1T 1N</t>
  </si>
  <si>
    <t>118-22</t>
  </si>
  <si>
    <t>120-22</t>
  </si>
  <si>
    <t>171-22</t>
  </si>
  <si>
    <t>180-22</t>
  </si>
  <si>
    <t>189-22</t>
  </si>
  <si>
    <t>218-22</t>
  </si>
  <si>
    <t>118-23</t>
  </si>
  <si>
    <t>178-23</t>
  </si>
  <si>
    <t>191-23</t>
  </si>
  <si>
    <t>228-23</t>
  </si>
  <si>
    <t>155-23</t>
  </si>
  <si>
    <t>190-23</t>
  </si>
  <si>
    <t>131-23</t>
  </si>
  <si>
    <t>172-23</t>
  </si>
  <si>
    <t>186-23</t>
  </si>
  <si>
    <t>192-23</t>
  </si>
  <si>
    <t>216-23</t>
  </si>
  <si>
    <t>121-24</t>
  </si>
  <si>
    <t>159-24</t>
  </si>
  <si>
    <t>130-24</t>
  </si>
  <si>
    <t>177-24</t>
  </si>
  <si>
    <t>126-24</t>
  </si>
  <si>
    <t>133-24</t>
  </si>
  <si>
    <t>128-24</t>
  </si>
  <si>
    <t>150-24</t>
  </si>
  <si>
    <t>152-24</t>
  </si>
  <si>
    <t>178-24</t>
  </si>
  <si>
    <t>232-24</t>
  </si>
  <si>
    <t>238-25</t>
  </si>
  <si>
    <t>106-25</t>
  </si>
  <si>
    <t>138-25</t>
  </si>
  <si>
    <t>168-25</t>
  </si>
  <si>
    <t>186-25</t>
  </si>
  <si>
    <t>193-25</t>
  </si>
  <si>
    <t>196-25</t>
  </si>
  <si>
    <t>211-25</t>
  </si>
  <si>
    <t>221-25</t>
  </si>
  <si>
    <t>192-26</t>
  </si>
  <si>
    <t>123-26</t>
  </si>
  <si>
    <t>159-26</t>
  </si>
  <si>
    <t>184-26</t>
  </si>
  <si>
    <t>130-26</t>
  </si>
  <si>
    <t>143-26</t>
  </si>
  <si>
    <t>144-26</t>
  </si>
  <si>
    <t>153-26</t>
  </si>
  <si>
    <t>167-26</t>
  </si>
  <si>
    <t>173-26</t>
  </si>
  <si>
    <t>185-26</t>
  </si>
  <si>
    <t>193-26</t>
  </si>
  <si>
    <t>197-26</t>
  </si>
  <si>
    <t>211-26</t>
  </si>
  <si>
    <t>234-26</t>
  </si>
  <si>
    <t>110-27</t>
  </si>
  <si>
    <t>134-27</t>
  </si>
  <si>
    <t>152-27</t>
  </si>
  <si>
    <t>138-27</t>
  </si>
  <si>
    <t>181-27</t>
  </si>
  <si>
    <t>213-27</t>
  </si>
  <si>
    <t>229-27</t>
  </si>
  <si>
    <t>106-27</t>
  </si>
  <si>
    <t>186-27</t>
  </si>
  <si>
    <t>191-27</t>
  </si>
  <si>
    <t>194-27</t>
  </si>
  <si>
    <t>188-27</t>
  </si>
  <si>
    <t>107-27</t>
  </si>
  <si>
    <t>151-27</t>
  </si>
  <si>
    <t>173-27</t>
  </si>
  <si>
    <t>175-27</t>
  </si>
  <si>
    <t>187-27</t>
  </si>
  <si>
    <t>195-27</t>
  </si>
  <si>
    <t>162-28</t>
  </si>
  <si>
    <t>191-28</t>
  </si>
  <si>
    <t>197-28</t>
  </si>
  <si>
    <t>200-28</t>
  </si>
  <si>
    <t>199-28</t>
  </si>
  <si>
    <t>137-28</t>
  </si>
  <si>
    <t>Wimax Gap</t>
  </si>
  <si>
    <t>Stop Signal With Warning</t>
  </si>
  <si>
    <t>194-28</t>
  </si>
  <si>
    <t>196-28</t>
  </si>
  <si>
    <t>114-28</t>
  </si>
  <si>
    <t>163-28</t>
  </si>
  <si>
    <t>158-28</t>
  </si>
  <si>
    <t>165-28</t>
  </si>
  <si>
    <t>172-28</t>
  </si>
  <si>
    <t>193-28</t>
  </si>
  <si>
    <t>212-28</t>
  </si>
  <si>
    <t>232-28</t>
  </si>
  <si>
    <t>243-28</t>
  </si>
  <si>
    <t>206-29</t>
  </si>
  <si>
    <t>210-29</t>
  </si>
  <si>
    <t>149-29</t>
  </si>
  <si>
    <t>171-29</t>
  </si>
  <si>
    <t>185-29</t>
  </si>
  <si>
    <t>209-29</t>
  </si>
  <si>
    <t>108-29</t>
  </si>
  <si>
    <t>146-29</t>
  </si>
  <si>
    <t>178-29</t>
  </si>
  <si>
    <t>192-29</t>
  </si>
  <si>
    <t>231-29</t>
  </si>
  <si>
    <t>179-30</t>
  </si>
  <si>
    <t>194-30</t>
  </si>
  <si>
    <t>166-30</t>
  </si>
  <si>
    <t>174-30</t>
  </si>
  <si>
    <t>112-30</t>
  </si>
  <si>
    <t>119-30</t>
  </si>
  <si>
    <t>133-30</t>
  </si>
  <si>
    <t>148-30</t>
  </si>
  <si>
    <t>168-30</t>
  </si>
  <si>
    <t>180-30</t>
  </si>
  <si>
    <t>193-30</t>
  </si>
  <si>
    <t>233-30</t>
  </si>
  <si>
    <t>241-30</t>
  </si>
  <si>
    <t>Wimax</t>
  </si>
  <si>
    <t xml:space="preserve">Source </t>
  </si>
  <si>
    <t xml:space="preserve">Data.Train ID </t>
  </si>
  <si>
    <t xml:space="preserve">Data.Warning/Enforcement Type </t>
  </si>
  <si>
    <t xml:space="preserve">Data.Target Description </t>
  </si>
  <si>
    <t xml:space="preserve">Data.Target Speed </t>
  </si>
  <si>
    <t xml:space="preserve">Data.Enforcement Train Speed </t>
  </si>
  <si>
    <t xml:space="preserve">Data.Enforcement Start Milepost </t>
  </si>
  <si>
    <t xml:space="preserve">Data.Target Type </t>
  </si>
  <si>
    <t xml:space="preserve">Data.Target Start Milepost </t>
  </si>
  <si>
    <t xml:space="preserve">Data.Enforcement Direction of Travel </t>
  </si>
  <si>
    <t>Operator Name</t>
  </si>
  <si>
    <t>System Enforcement Y/N</t>
  </si>
  <si>
    <t>Time (Local Time)</t>
  </si>
  <si>
    <t>Enforcements caused by PTC System (Failsafe)</t>
  </si>
  <si>
    <t>Enforcements caused by training issues</t>
  </si>
  <si>
    <t>Office System Issue</t>
  </si>
  <si>
    <t>122-17</t>
  </si>
  <si>
    <t>126-17</t>
  </si>
  <si>
    <t>128-17</t>
  </si>
  <si>
    <t>130-17</t>
  </si>
  <si>
    <t>134-17</t>
  </si>
  <si>
    <t>136-17</t>
  </si>
  <si>
    <t>141-17</t>
  </si>
  <si>
    <t>142-17</t>
  </si>
  <si>
    <t>143-17</t>
  </si>
  <si>
    <t>146-17</t>
  </si>
  <si>
    <t>150-17</t>
  </si>
  <si>
    <t>156-17</t>
  </si>
  <si>
    <t>159-17</t>
  </si>
  <si>
    <t>162-17</t>
  </si>
  <si>
    <t>165-17</t>
  </si>
  <si>
    <t>166-17</t>
  </si>
  <si>
    <t>167-17</t>
  </si>
  <si>
    <t>168-17</t>
  </si>
  <si>
    <t>174-17</t>
  </si>
  <si>
    <t>197-17</t>
  </si>
  <si>
    <t>200-17</t>
  </si>
  <si>
    <t>226-17</t>
  </si>
  <si>
    <t>232-17</t>
  </si>
  <si>
    <t>234-17</t>
  </si>
  <si>
    <t>111-20</t>
  </si>
  <si>
    <t>161-20</t>
  </si>
  <si>
    <t>179-20</t>
  </si>
  <si>
    <t>227-20</t>
  </si>
  <si>
    <t>229-20</t>
  </si>
  <si>
    <t>102-21</t>
  </si>
  <si>
    <t>103-21</t>
  </si>
  <si>
    <t>104-21</t>
  </si>
  <si>
    <t>105-21</t>
  </si>
  <si>
    <t>107-21</t>
  </si>
  <si>
    <t>108-21</t>
  </si>
  <si>
    <t>122-21</t>
  </si>
  <si>
    <t>148-21</t>
  </si>
  <si>
    <t>168-21</t>
  </si>
  <si>
    <t>Routing CP Bright Wayside Power loss</t>
  </si>
  <si>
    <t>170-21</t>
  </si>
  <si>
    <t>175-21</t>
  </si>
  <si>
    <t>181-21</t>
  </si>
  <si>
    <t>207-21</t>
  </si>
  <si>
    <t>217-21</t>
  </si>
  <si>
    <t>226-21</t>
  </si>
  <si>
    <t>122-22</t>
  </si>
  <si>
    <t>125-22</t>
  </si>
  <si>
    <t>126-22</t>
  </si>
  <si>
    <t>153-22</t>
  </si>
  <si>
    <t>161-22</t>
  </si>
  <si>
    <t>163-22</t>
  </si>
  <si>
    <t>184-22</t>
  </si>
  <si>
    <t>186-22</t>
  </si>
  <si>
    <t>195-22</t>
  </si>
  <si>
    <t>205-22</t>
  </si>
  <si>
    <t>239-22</t>
  </si>
  <si>
    <t>114-23</t>
  </si>
  <si>
    <t>129-23</t>
  </si>
  <si>
    <t>149-23</t>
  </si>
  <si>
    <t>151-23</t>
  </si>
  <si>
    <t>153-23</t>
  </si>
  <si>
    <t>158-23</t>
  </si>
  <si>
    <t>166-23</t>
  </si>
  <si>
    <t>179-23</t>
  </si>
  <si>
    <t>211-23</t>
  </si>
  <si>
    <t>230-23</t>
  </si>
  <si>
    <t>244-23</t>
  </si>
  <si>
    <t>109-24</t>
  </si>
  <si>
    <t>111-24</t>
  </si>
  <si>
    <t>124-24</t>
  </si>
  <si>
    <t>125-24</t>
  </si>
  <si>
    <t>142-24</t>
  </si>
  <si>
    <t>145-24</t>
  </si>
  <si>
    <t>199-24</t>
  </si>
  <si>
    <t>208-24</t>
  </si>
  <si>
    <t>210-24</t>
  </si>
  <si>
    <t>221-24</t>
  </si>
  <si>
    <t>225-24</t>
  </si>
  <si>
    <t>117-25</t>
  </si>
  <si>
    <t>131-25</t>
  </si>
  <si>
    <t>137-25</t>
  </si>
  <si>
    <t>142-25</t>
  </si>
  <si>
    <t>153-25</t>
  </si>
  <si>
    <t>205-25</t>
  </si>
  <si>
    <t>108-26</t>
  </si>
  <si>
    <t>135-26</t>
  </si>
  <si>
    <t>149-26</t>
  </si>
  <si>
    <t>168-26</t>
  </si>
  <si>
    <t>186-26</t>
  </si>
  <si>
    <t>139-27</t>
  </si>
  <si>
    <t>144-27</t>
  </si>
  <si>
    <t>162-27</t>
  </si>
  <si>
    <t>189-27</t>
  </si>
  <si>
    <t>208-27</t>
  </si>
  <si>
    <t>226-27</t>
  </si>
  <si>
    <t>121-28</t>
  </si>
  <si>
    <t>155-28</t>
  </si>
  <si>
    <t>171-28</t>
  </si>
  <si>
    <t>219-28</t>
  </si>
  <si>
    <t>112-29</t>
  </si>
  <si>
    <t>126-29</t>
  </si>
  <si>
    <t>131-29</t>
  </si>
  <si>
    <t>Inefficient dispatching @ DUS 2N</t>
  </si>
  <si>
    <t>141-29</t>
  </si>
  <si>
    <t>175-29</t>
  </si>
  <si>
    <t>176-29</t>
  </si>
  <si>
    <t>181-29</t>
  </si>
  <si>
    <t>241-29</t>
  </si>
  <si>
    <t>Comm outage induced by comparator issue</t>
  </si>
  <si>
    <t>163-30</t>
  </si>
  <si>
    <t>195-30</t>
  </si>
  <si>
    <t>211-30</t>
  </si>
  <si>
    <t>224-30</t>
  </si>
  <si>
    <t>102-01</t>
  </si>
  <si>
    <t>117-01</t>
  </si>
  <si>
    <t>103-01</t>
  </si>
  <si>
    <t>125-01</t>
  </si>
  <si>
    <t>142-01</t>
  </si>
  <si>
    <t>223-01</t>
  </si>
  <si>
    <t>242-01</t>
  </si>
  <si>
    <t>Wimax 40th and Airport</t>
  </si>
  <si>
    <t>179-01</t>
  </si>
  <si>
    <t>Wimax Green Valley</t>
  </si>
  <si>
    <t>193-01</t>
  </si>
  <si>
    <t>Wimax Airport4-SBR-OFFSET</t>
  </si>
  <si>
    <t>105-01</t>
  </si>
  <si>
    <t>109-01</t>
  </si>
  <si>
    <t>115-01</t>
  </si>
  <si>
    <t>123-01</t>
  </si>
  <si>
    <t>118-01</t>
  </si>
  <si>
    <t>137-01</t>
  </si>
  <si>
    <t>132-01</t>
  </si>
  <si>
    <t>161-01</t>
  </si>
  <si>
    <t>165-01</t>
  </si>
  <si>
    <t>177-01</t>
  </si>
  <si>
    <t>221-01</t>
  </si>
  <si>
    <t>224-01</t>
  </si>
  <si>
    <t>233-02</t>
  </si>
  <si>
    <t>234-02</t>
  </si>
  <si>
    <t>124-02</t>
  </si>
  <si>
    <t>146-02</t>
  </si>
  <si>
    <t>221-02</t>
  </si>
  <si>
    <t>236-02</t>
  </si>
  <si>
    <t>136-02</t>
  </si>
  <si>
    <t>Stop Signal with Warning</t>
  </si>
  <si>
    <t>118-02</t>
  </si>
  <si>
    <t>128-02</t>
  </si>
  <si>
    <t>132-02</t>
  </si>
  <si>
    <t>Form c</t>
  </si>
  <si>
    <t>146-03</t>
  </si>
  <si>
    <t>173-03</t>
  </si>
  <si>
    <t>183-03</t>
  </si>
  <si>
    <t>180-03</t>
  </si>
  <si>
    <t>224-03</t>
  </si>
  <si>
    <t>231-03</t>
  </si>
  <si>
    <t>122-03</t>
  </si>
  <si>
    <t>149-03</t>
  </si>
  <si>
    <t>242-03</t>
  </si>
  <si>
    <t>150-03</t>
  </si>
  <si>
    <t>form c</t>
  </si>
  <si>
    <t>124-04</t>
  </si>
  <si>
    <t>130-04</t>
  </si>
  <si>
    <t>138-04</t>
  </si>
  <si>
    <t>151-04</t>
  </si>
  <si>
    <t>152-04</t>
  </si>
  <si>
    <t>160-04</t>
  </si>
  <si>
    <t>186-04</t>
  </si>
  <si>
    <t>205-04</t>
  </si>
  <si>
    <t>218-04</t>
  </si>
  <si>
    <t>122-04</t>
  </si>
  <si>
    <t>142-04</t>
  </si>
  <si>
    <t>188-04</t>
  </si>
  <si>
    <t>208-04</t>
  </si>
  <si>
    <t>222-04</t>
  </si>
  <si>
    <t>Unexpected signal downgrade EC0629XH ??? Comms</t>
  </si>
  <si>
    <t>121-04</t>
  </si>
  <si>
    <t>Unexpected signal downgrade EC2308RH ??? Comms</t>
  </si>
  <si>
    <t>118-04</t>
  </si>
  <si>
    <t>106-04</t>
  </si>
  <si>
    <t>116-04</t>
  </si>
  <si>
    <t>133-04</t>
  </si>
  <si>
    <t>168-04</t>
  </si>
  <si>
    <t>207-04</t>
  </si>
  <si>
    <t>211-04</t>
  </si>
  <si>
    <t>219-04</t>
  </si>
  <si>
    <t>Onboard recorded speeds of 85.06</t>
  </si>
  <si>
    <t>139-05</t>
  </si>
  <si>
    <t>101-05</t>
  </si>
  <si>
    <t>109-05</t>
  </si>
  <si>
    <t>141-05</t>
  </si>
  <si>
    <t>148-05</t>
  </si>
  <si>
    <t>208-05</t>
  </si>
  <si>
    <t>230-05</t>
  </si>
  <si>
    <t>Signal Stop with Warning</t>
  </si>
  <si>
    <t>156-05</t>
  </si>
  <si>
    <t>TBD Unknown Signal</t>
  </si>
  <si>
    <t>106-05</t>
  </si>
  <si>
    <t>178-05</t>
  </si>
  <si>
    <t>182-05</t>
  </si>
  <si>
    <t>188-05</t>
  </si>
  <si>
    <t>198-05</t>
  </si>
  <si>
    <t>207-05</t>
  </si>
  <si>
    <t>212-05</t>
  </si>
  <si>
    <t>116-06</t>
  </si>
  <si>
    <t>164-06</t>
  </si>
  <si>
    <t>135-06</t>
  </si>
  <si>
    <t>163-06</t>
  </si>
  <si>
    <t>178-06</t>
  </si>
  <si>
    <t>191-06</t>
  </si>
  <si>
    <t>192-06</t>
  </si>
  <si>
    <t>213-06</t>
  </si>
  <si>
    <t>180-06</t>
  </si>
  <si>
    <t>188-06</t>
  </si>
  <si>
    <t>189-06</t>
  </si>
  <si>
    <t>105-06</t>
  </si>
  <si>
    <t>142-06</t>
  </si>
  <si>
    <t>177-06</t>
  </si>
  <si>
    <t>202-06</t>
  </si>
  <si>
    <t>240-06</t>
  </si>
  <si>
    <t>166-07</t>
  </si>
  <si>
    <t>False positive from Re-Sync Slice</t>
  </si>
  <si>
    <t>226-07</t>
  </si>
  <si>
    <t>121-07</t>
  </si>
  <si>
    <t>127-07</t>
  </si>
  <si>
    <t>131-07</t>
  </si>
  <si>
    <t>145-07</t>
  </si>
  <si>
    <t>211-07</t>
  </si>
  <si>
    <t>216-07</t>
  </si>
  <si>
    <t>144-07</t>
  </si>
  <si>
    <t>106-07</t>
  </si>
  <si>
    <t>163-07</t>
  </si>
  <si>
    <t>177-07</t>
  </si>
  <si>
    <t>191-07</t>
  </si>
  <si>
    <t>192-07</t>
  </si>
  <si>
    <t>156-08</t>
  </si>
  <si>
    <t>Waiting for Logs</t>
  </si>
  <si>
    <t>145-08</t>
  </si>
  <si>
    <t>108-08</t>
  </si>
  <si>
    <t>131-08</t>
  </si>
  <si>
    <t>168-08</t>
  </si>
  <si>
    <t>195-08</t>
  </si>
  <si>
    <t>197-08</t>
  </si>
  <si>
    <t>192-08</t>
  </si>
  <si>
    <t>203-08</t>
  </si>
  <si>
    <t>206-08</t>
  </si>
  <si>
    <t>146-08</t>
  </si>
  <si>
    <t>144-08</t>
  </si>
  <si>
    <t>167-08</t>
  </si>
  <si>
    <t>194-08</t>
  </si>
  <si>
    <t>196-08</t>
  </si>
  <si>
    <t>198-08</t>
  </si>
  <si>
    <t>114-08</t>
  </si>
  <si>
    <t>118-08</t>
  </si>
  <si>
    <t>103-08</t>
  </si>
  <si>
    <t>106-08</t>
  </si>
  <si>
    <t>110-08</t>
  </si>
  <si>
    <t>116-08</t>
  </si>
  <si>
    <t>165-08</t>
  </si>
  <si>
    <t>184-08</t>
  </si>
  <si>
    <t>149-09</t>
  </si>
  <si>
    <t>177-09</t>
  </si>
  <si>
    <t>226-09</t>
  </si>
  <si>
    <t>162-09</t>
  </si>
  <si>
    <t>183-09</t>
  </si>
  <si>
    <t>180-09</t>
  </si>
  <si>
    <t>184-09</t>
  </si>
  <si>
    <t>202-09</t>
  </si>
  <si>
    <t>207-09</t>
  </si>
  <si>
    <t>218-09</t>
  </si>
  <si>
    <t>106-09</t>
  </si>
  <si>
    <t>185-09</t>
  </si>
  <si>
    <t>170-09</t>
  </si>
  <si>
    <t>172-09</t>
  </si>
  <si>
    <t>193-09</t>
  </si>
  <si>
    <t>Early Arrival minute + warning</t>
  </si>
  <si>
    <t>239-10</t>
  </si>
  <si>
    <t>102-10</t>
  </si>
  <si>
    <t>127-10</t>
  </si>
  <si>
    <t>151-10</t>
  </si>
  <si>
    <t>150-10</t>
  </si>
  <si>
    <t>152-10</t>
  </si>
  <si>
    <t>165-10</t>
  </si>
  <si>
    <t>166-10</t>
  </si>
  <si>
    <t>193-10</t>
  </si>
  <si>
    <t>195-10</t>
  </si>
  <si>
    <t>190-10</t>
  </si>
  <si>
    <t>194-10</t>
  </si>
  <si>
    <t>196-10</t>
  </si>
  <si>
    <t>121-10</t>
  </si>
  <si>
    <t>Routing - Signal at stop with warning</t>
  </si>
  <si>
    <t>Operator Changed direction of Loco</t>
  </si>
  <si>
    <t>Unexpected downgrade Signal 4S MAIN 2 EC0112RH</t>
  </si>
  <si>
    <t>112-10</t>
  </si>
  <si>
    <t>138-10</t>
  </si>
  <si>
    <t>179-10</t>
  </si>
  <si>
    <t>207-10</t>
  </si>
  <si>
    <t>109-11</t>
  </si>
  <si>
    <t>237-11</t>
  </si>
  <si>
    <t>121-11</t>
  </si>
  <si>
    <t>130-11</t>
  </si>
  <si>
    <t>159-11</t>
  </si>
  <si>
    <t>179-11</t>
  </si>
  <si>
    <t>211-11</t>
  </si>
  <si>
    <t>238-11</t>
  </si>
  <si>
    <t>106-11</t>
  </si>
  <si>
    <t>115-11</t>
  </si>
  <si>
    <t>129-11</t>
  </si>
  <si>
    <t>143-11</t>
  </si>
  <si>
    <t>178-11</t>
  </si>
  <si>
    <t>207-11</t>
  </si>
  <si>
    <t>False enforcement -- Onboard in-route failure</t>
  </si>
  <si>
    <t>151-12</t>
  </si>
  <si>
    <t>173-12</t>
  </si>
  <si>
    <t>187-12</t>
  </si>
  <si>
    <t>124-12</t>
  </si>
  <si>
    <t>157-12</t>
  </si>
  <si>
    <t>199-12</t>
  </si>
  <si>
    <t>220-12</t>
  </si>
  <si>
    <t>128-12</t>
  </si>
  <si>
    <t>Signal at stop With Warning</t>
  </si>
  <si>
    <t>Init - Active in restricting zone</t>
  </si>
  <si>
    <t>Loco Changed Direction</t>
  </si>
  <si>
    <t>202-12</t>
  </si>
  <si>
    <t>122-12</t>
  </si>
  <si>
    <t>157-13</t>
  </si>
  <si>
    <t>121-13</t>
  </si>
  <si>
    <t>119-13</t>
  </si>
  <si>
    <t>136-13</t>
  </si>
  <si>
    <t>172-13</t>
  </si>
  <si>
    <t>194-13</t>
  </si>
  <si>
    <t>200-13</t>
  </si>
  <si>
    <t>205-13</t>
  </si>
  <si>
    <t>242-13</t>
  </si>
  <si>
    <t>163-13</t>
  </si>
  <si>
    <t>146-13</t>
  </si>
  <si>
    <t>128-13</t>
  </si>
  <si>
    <t>164-13</t>
  </si>
  <si>
    <t>168-13</t>
  </si>
  <si>
    <t>129-13</t>
  </si>
  <si>
    <t>139-13</t>
  </si>
  <si>
    <t>107-13</t>
  </si>
  <si>
    <t>159-14</t>
  </si>
  <si>
    <t>181-14</t>
  </si>
  <si>
    <t>222-14</t>
  </si>
  <si>
    <t>193-14</t>
  </si>
  <si>
    <t>168-14</t>
  </si>
  <si>
    <t>170-14</t>
  </si>
  <si>
    <t>172-14</t>
  </si>
  <si>
    <t>217-14</t>
  </si>
  <si>
    <t>216-14</t>
  </si>
  <si>
    <t>242-14</t>
  </si>
  <si>
    <t>145-14</t>
  </si>
  <si>
    <t>Vital Link Failure</t>
  </si>
  <si>
    <t>182-14</t>
  </si>
  <si>
    <t>194-14</t>
  </si>
  <si>
    <t>112-14</t>
  </si>
  <si>
    <t>135-14</t>
  </si>
  <si>
    <t>148-14</t>
  </si>
  <si>
    <t>188-14</t>
  </si>
  <si>
    <t>200-14</t>
  </si>
  <si>
    <t>177-15</t>
  </si>
  <si>
    <t>191-15</t>
  </si>
  <si>
    <t>235-15</t>
  </si>
  <si>
    <t>236-15</t>
  </si>
  <si>
    <t>117-15</t>
  </si>
  <si>
    <t>153-15</t>
  </si>
  <si>
    <t>170-15</t>
  </si>
  <si>
    <t>180-15</t>
  </si>
  <si>
    <t>188-15</t>
  </si>
  <si>
    <t>101-15</t>
  </si>
  <si>
    <t>162-15</t>
  </si>
  <si>
    <t>Oriented too close to signal</t>
  </si>
  <si>
    <t>200-15</t>
  </si>
  <si>
    <t>106-15</t>
  </si>
  <si>
    <t>154-15</t>
  </si>
  <si>
    <t>192-15</t>
  </si>
  <si>
    <t>196-15</t>
  </si>
  <si>
    <t>144-16</t>
  </si>
  <si>
    <t>FORM C</t>
  </si>
  <si>
    <t>209-16</t>
  </si>
  <si>
    <t>238-16</t>
  </si>
  <si>
    <t>211-16</t>
  </si>
  <si>
    <t>227-16</t>
  </si>
  <si>
    <t>128-16</t>
  </si>
  <si>
    <t>150-16</t>
  </si>
  <si>
    <t>179-16</t>
  </si>
  <si>
    <t>185-16</t>
  </si>
  <si>
    <t>189-16</t>
  </si>
  <si>
    <t>223-16</t>
  </si>
  <si>
    <t>237-16</t>
  </si>
  <si>
    <t>138-16</t>
  </si>
  <si>
    <t>146-16</t>
  </si>
  <si>
    <t>155-16</t>
  </si>
  <si>
    <t>Going active mid territory restricted speed enforcement</t>
  </si>
  <si>
    <t>242-16</t>
  </si>
  <si>
    <t>140-16</t>
  </si>
  <si>
    <t>232-16</t>
  </si>
  <si>
    <t>128-18</t>
  </si>
  <si>
    <t>163-18</t>
  </si>
  <si>
    <t>198-18</t>
  </si>
  <si>
    <t>205-18</t>
  </si>
  <si>
    <t>207-18</t>
  </si>
  <si>
    <t>124-18</t>
  </si>
  <si>
    <t>126-18</t>
  </si>
  <si>
    <t>138-18</t>
  </si>
  <si>
    <t>157-18</t>
  </si>
  <si>
    <t>238-18</t>
  </si>
  <si>
    <t>121-18</t>
  </si>
  <si>
    <t>185-18</t>
  </si>
  <si>
    <t>167-18</t>
  </si>
  <si>
    <t>181-18</t>
  </si>
  <si>
    <t>140-18</t>
  </si>
  <si>
    <t>182-18</t>
  </si>
  <si>
    <t>222-18</t>
  </si>
  <si>
    <t>Signal at stop with warning</t>
  </si>
  <si>
    <t>192-18</t>
  </si>
  <si>
    <t>115-18</t>
  </si>
  <si>
    <t>194-18</t>
  </si>
  <si>
    <t xml:space="preserve">Restricting Signal Speed Enforcement </t>
  </si>
  <si>
    <t>108-18</t>
  </si>
  <si>
    <t>145-18</t>
  </si>
  <si>
    <t>212-18</t>
  </si>
  <si>
    <t>240-18</t>
  </si>
  <si>
    <t>207-19</t>
  </si>
  <si>
    <t>123-19</t>
  </si>
  <si>
    <t>128-19</t>
  </si>
  <si>
    <t>189-19</t>
  </si>
  <si>
    <t>199-19</t>
  </si>
  <si>
    <t>202-19</t>
  </si>
  <si>
    <t>223-19</t>
  </si>
  <si>
    <t>Code Unit Link Failure</t>
  </si>
  <si>
    <t>Init mid territory Close to Stop Signal</t>
  </si>
  <si>
    <t>Init mid territory restricted signal</t>
  </si>
  <si>
    <t>154-19</t>
  </si>
  <si>
    <t>211-19</t>
  </si>
  <si>
    <t>144-20</t>
  </si>
  <si>
    <t>160-20</t>
  </si>
  <si>
    <t>178-20</t>
  </si>
  <si>
    <t>191-20</t>
  </si>
  <si>
    <t>166-20</t>
  </si>
  <si>
    <t>177-20</t>
  </si>
  <si>
    <t>186-20</t>
  </si>
  <si>
    <t>190-20</t>
  </si>
  <si>
    <t>194-20</t>
  </si>
  <si>
    <t>198-20</t>
  </si>
  <si>
    <t>203-20</t>
  </si>
  <si>
    <t>204-20</t>
  </si>
  <si>
    <t>222-20</t>
  </si>
  <si>
    <t>123-20</t>
  </si>
  <si>
    <t>Stop With Warning</t>
  </si>
  <si>
    <t>243-20</t>
  </si>
  <si>
    <t>112-20</t>
  </si>
  <si>
    <t>175-20</t>
  </si>
  <si>
    <t>200-20</t>
  </si>
  <si>
    <t>117-21</t>
  </si>
  <si>
    <t>174-21</t>
  </si>
  <si>
    <t>199-21</t>
  </si>
  <si>
    <t>201-21</t>
  </si>
  <si>
    <t>212-21</t>
  </si>
  <si>
    <t>214-21</t>
  </si>
  <si>
    <t>225-21</t>
  </si>
  <si>
    <t>Early Arival</t>
  </si>
  <si>
    <t>241-21</t>
  </si>
  <si>
    <t>132-21</t>
  </si>
  <si>
    <t>145-21</t>
  </si>
  <si>
    <t>216-21</t>
  </si>
  <si>
    <t>136-21</t>
  </si>
  <si>
    <t>167-21</t>
  </si>
  <si>
    <t>228-21</t>
  </si>
  <si>
    <t>Started Mid subdiv Restricted speeds enforced</t>
  </si>
  <si>
    <t>120-21</t>
  </si>
  <si>
    <t>130-21</t>
  </si>
  <si>
    <t>137-21</t>
  </si>
  <si>
    <t>146-21</t>
  </si>
  <si>
    <t>158-21</t>
  </si>
  <si>
    <t>192-21</t>
  </si>
  <si>
    <t>206-22</t>
  </si>
  <si>
    <t>233-22</t>
  </si>
  <si>
    <t>146-22</t>
  </si>
  <si>
    <t>196-22</t>
  </si>
  <si>
    <t>199-22</t>
  </si>
  <si>
    <t>221-22</t>
  </si>
  <si>
    <t>223-22</t>
  </si>
  <si>
    <t>240-22</t>
  </si>
  <si>
    <t>rtdc.l.rtdc.4055:itc</t>
  </si>
  <si>
    <t>801-22</t>
  </si>
  <si>
    <t>rtdc.l.rtdc.4056:itc</t>
  </si>
  <si>
    <t>802-22</t>
  </si>
  <si>
    <t>rtdc.l.rtdc.4053:itc</t>
  </si>
  <si>
    <t>807-22</t>
  </si>
  <si>
    <t>823-22</t>
  </si>
  <si>
    <t>123-22</t>
  </si>
  <si>
    <t>821-22</t>
  </si>
  <si>
    <t>191-22</t>
  </si>
  <si>
    <t>209-22</t>
  </si>
  <si>
    <t>Signal at stop no system warning due to beginning of train run.</t>
  </si>
  <si>
    <t>Signal at Stop little warnng</t>
  </si>
  <si>
    <t>104-22</t>
  </si>
  <si>
    <t>106-22</t>
  </si>
  <si>
    <t>117-22</t>
  </si>
  <si>
    <t>145-22</t>
  </si>
  <si>
    <t>151-22</t>
  </si>
  <si>
    <t>190-22</t>
  </si>
  <si>
    <t>224-22</t>
  </si>
  <si>
    <t>225-22</t>
  </si>
  <si>
    <t>243-22</t>
  </si>
  <si>
    <t>170-23</t>
  </si>
  <si>
    <t>146-23</t>
  </si>
  <si>
    <t>103-23</t>
  </si>
  <si>
    <t>104-23</t>
  </si>
  <si>
    <t>138-23</t>
  </si>
  <si>
    <t>139-23</t>
  </si>
  <si>
    <t>156-23</t>
  </si>
  <si>
    <t>174-23</t>
  </si>
  <si>
    <t>177-23</t>
  </si>
  <si>
    <t>194-23</t>
  </si>
  <si>
    <t>203-23</t>
  </si>
  <si>
    <t>213-23</t>
  </si>
  <si>
    <t>134-23</t>
  </si>
  <si>
    <t>220-23</t>
  </si>
  <si>
    <t>102-23</t>
  </si>
  <si>
    <t>132-23</t>
  </si>
  <si>
    <t>180-23</t>
  </si>
  <si>
    <t>137-24</t>
  </si>
  <si>
    <t>151-24</t>
  </si>
  <si>
    <t>179-24</t>
  </si>
  <si>
    <t>110-24</t>
  </si>
  <si>
    <t>140-24</t>
  </si>
  <si>
    <t>143-24</t>
  </si>
  <si>
    <t>161-24</t>
  </si>
  <si>
    <t>196-24</t>
  </si>
  <si>
    <t>135-24</t>
  </si>
  <si>
    <t>136-24</t>
  </si>
  <si>
    <t>Routing at 40th 4S</t>
  </si>
  <si>
    <t>141-24</t>
  </si>
  <si>
    <t>154-24</t>
  </si>
  <si>
    <t>191-24</t>
  </si>
  <si>
    <t>192-24</t>
  </si>
  <si>
    <t>Routing at Pena 4S</t>
  </si>
  <si>
    <t>194-24</t>
  </si>
  <si>
    <t>Routing at DUS 2N</t>
  </si>
  <si>
    <t>216-24</t>
  </si>
  <si>
    <t>223-24</t>
  </si>
  <si>
    <t>115-24</t>
  </si>
  <si>
    <t>212-24</t>
  </si>
  <si>
    <t>233-25</t>
  </si>
  <si>
    <t>109-25</t>
  </si>
  <si>
    <t>149-25</t>
  </si>
  <si>
    <t>208-25</t>
  </si>
  <si>
    <t>220-25</t>
  </si>
  <si>
    <t>141-25</t>
  </si>
  <si>
    <t>171-25</t>
  </si>
  <si>
    <t>Routing @ 40th 4S</t>
  </si>
  <si>
    <t>Main 3 at DUS</t>
  </si>
  <si>
    <t>136-25</t>
  </si>
  <si>
    <t>157-25</t>
  </si>
  <si>
    <t>160-25</t>
  </si>
  <si>
    <t>185-25</t>
  </si>
  <si>
    <t>215-25</t>
  </si>
  <si>
    <t>232-25</t>
  </si>
  <si>
    <t>151-26</t>
  </si>
  <si>
    <t>124-26</t>
  </si>
  <si>
    <t>152-26</t>
  </si>
  <si>
    <t>150-26</t>
  </si>
  <si>
    <t>127-26</t>
  </si>
  <si>
    <t>183-26</t>
  </si>
  <si>
    <t>Premature downgrade at Chambers 2N</t>
  </si>
  <si>
    <t>166-26</t>
  </si>
  <si>
    <t>Inefficient dispatching at 40th 4S</t>
  </si>
  <si>
    <t>Wi-MAX</t>
  </si>
  <si>
    <t>231-26</t>
  </si>
  <si>
    <t>106-26</t>
  </si>
  <si>
    <t>116-26</t>
  </si>
  <si>
    <t>140-26</t>
  </si>
  <si>
    <t>176-26</t>
  </si>
  <si>
    <t>238-26</t>
  </si>
  <si>
    <t>115-26</t>
  </si>
  <si>
    <t>155-26</t>
  </si>
  <si>
    <t>185-27</t>
  </si>
  <si>
    <t>220-27</t>
  </si>
  <si>
    <t>127-27</t>
  </si>
  <si>
    <t>143-27</t>
  </si>
  <si>
    <t>163-27</t>
  </si>
  <si>
    <t>164-27</t>
  </si>
  <si>
    <t>166-27</t>
  </si>
  <si>
    <t>176-27</t>
  </si>
  <si>
    <t>205-27</t>
  </si>
  <si>
    <t>115-27</t>
  </si>
  <si>
    <t>156-27</t>
  </si>
  <si>
    <t>158-27</t>
  </si>
  <si>
    <t>111-27</t>
  </si>
  <si>
    <t>133-27</t>
  </si>
  <si>
    <t>167-27</t>
  </si>
  <si>
    <t>209-27</t>
  </si>
  <si>
    <t>211-27</t>
  </si>
  <si>
    <t>227-27</t>
  </si>
  <si>
    <t>207-28</t>
  </si>
  <si>
    <t>235-28</t>
  </si>
  <si>
    <t>147-28</t>
  </si>
  <si>
    <t>168-28</t>
  </si>
  <si>
    <t>217-28</t>
  </si>
  <si>
    <t>150-28</t>
  </si>
  <si>
    <t>With Warning 4S 40th</t>
  </si>
  <si>
    <t>Wimax at DIA</t>
  </si>
  <si>
    <t>126-28</t>
  </si>
  <si>
    <t>175-28</t>
  </si>
  <si>
    <t>202-28</t>
  </si>
  <si>
    <t>803-28</t>
  </si>
  <si>
    <t>811-28</t>
  </si>
  <si>
    <t>821-28</t>
  </si>
  <si>
    <t>823-28</t>
  </si>
  <si>
    <t>828-28</t>
  </si>
  <si>
    <t>831-28</t>
  </si>
  <si>
    <t>832-28</t>
  </si>
  <si>
    <t>841-28</t>
  </si>
  <si>
    <t>847-28</t>
  </si>
  <si>
    <t>834-28</t>
  </si>
  <si>
    <t>806-28</t>
  </si>
  <si>
    <t>810-28</t>
  </si>
  <si>
    <t>829-28</t>
  </si>
  <si>
    <t>833-28</t>
  </si>
  <si>
    <t>838-28</t>
  </si>
  <si>
    <t>840-28</t>
  </si>
  <si>
    <t>104-29</t>
  </si>
  <si>
    <t>151-29</t>
  </si>
  <si>
    <t>170-29</t>
  </si>
  <si>
    <t>103-29</t>
  </si>
  <si>
    <t>107-29</t>
  </si>
  <si>
    <t>139-29</t>
  </si>
  <si>
    <t>140-29</t>
  </si>
  <si>
    <t>167-29</t>
  </si>
  <si>
    <t>183-29</t>
  </si>
  <si>
    <t>198-29</t>
  </si>
  <si>
    <t>226-29</t>
  </si>
  <si>
    <t>234-29</t>
  </si>
  <si>
    <t>803-29</t>
  </si>
  <si>
    <t>804-29</t>
  </si>
  <si>
    <t>813-29</t>
  </si>
  <si>
    <t>815-29</t>
  </si>
  <si>
    <t>817-29</t>
  </si>
  <si>
    <t>821-29</t>
  </si>
  <si>
    <t>822-29</t>
  </si>
  <si>
    <t>831-29</t>
  </si>
  <si>
    <t>106-29</t>
  </si>
  <si>
    <t>Inefficient dispatching at Pena 4S</t>
  </si>
  <si>
    <t>132-29</t>
  </si>
  <si>
    <t>Overspeed on restricting aspect (when first initializing)</t>
  </si>
  <si>
    <t>142-29</t>
  </si>
  <si>
    <t>196-29</t>
  </si>
  <si>
    <t>Inefficient dispatching @ 40th 4S</t>
  </si>
  <si>
    <t>Onboard comparator issue caused comm outage</t>
  </si>
  <si>
    <t>802-29</t>
  </si>
  <si>
    <t>Premature downgrade at NW0109XH (BNSF FUEL CROSSING) 11-1T 1S</t>
  </si>
  <si>
    <t>808-29</t>
  </si>
  <si>
    <t>Inefficient dispatching at NW0137RH (38TH &amp; 41ST AVE) Signal 6S</t>
  </si>
  <si>
    <t>818-29</t>
  </si>
  <si>
    <t>130-29</t>
  </si>
  <si>
    <t>819-29</t>
  </si>
  <si>
    <t>111-29</t>
  </si>
  <si>
    <t>168-29</t>
  </si>
  <si>
    <t>211-29</t>
  </si>
  <si>
    <t>807-29</t>
  </si>
  <si>
    <t>812-29</t>
  </si>
  <si>
    <t>833-29</t>
  </si>
  <si>
    <t>843-29</t>
  </si>
  <si>
    <t>156-30</t>
  </si>
  <si>
    <t>177-30</t>
  </si>
  <si>
    <t>234-30</t>
  </si>
  <si>
    <t>131-30</t>
  </si>
  <si>
    <t>137-30</t>
  </si>
  <si>
    <t>147-30</t>
  </si>
  <si>
    <t>204-30</t>
  </si>
  <si>
    <t>205-30</t>
  </si>
  <si>
    <t>803-30</t>
  </si>
  <si>
    <t>819-30</t>
  </si>
  <si>
    <t>830-30</t>
  </si>
  <si>
    <t>190-30</t>
  </si>
  <si>
    <t>831-30</t>
  </si>
  <si>
    <t>182-30</t>
  </si>
  <si>
    <t>117-30</t>
  </si>
  <si>
    <t>121-30</t>
  </si>
  <si>
    <t>208-30</t>
  </si>
  <si>
    <t>814-30</t>
  </si>
  <si>
    <t>821-30</t>
  </si>
  <si>
    <t>Operators must be trained to pull forward past the obstruction to initialize</t>
  </si>
  <si>
    <t>Operational issue</t>
  </si>
  <si>
    <t>Total Runs</t>
  </si>
  <si>
    <t>One-time Lightning Event at 61st</t>
  </si>
  <si>
    <t>On 2016-06-17, a configuration issue within the dispatch system prevented trains from initializing.</t>
  </si>
  <si>
    <t>The team responsible for maintaining the dispatch system rapidly engaged the issue, analyzed the root cause, and fixed the data disparity</t>
  </si>
  <si>
    <t>One-time Pantograph Event</t>
  </si>
  <si>
    <t>Operational Issue</t>
  </si>
  <si>
    <t>Planned maintenance</t>
  </si>
  <si>
    <t>Planned maintenance of PTC system component (e.g. Wayside, Wi-MAX tower, or Back Office software) resulted in trains running in ATC-only during the maintenance window</t>
  </si>
  <si>
    <t>PTC resumes operation when maintenance is finished</t>
  </si>
  <si>
    <t>A train is cut out for special operational reasons. Or any situation where the train operator encounters a confusing stop target, cuts out PTC, and runs in ATC-only in order to maintain schedule.</t>
  </si>
  <si>
    <t>In the case of operator confusion, more operator training to reduce confusion</t>
  </si>
  <si>
    <t>Enforcements caused by PTC system (failsafe)</t>
  </si>
  <si>
    <t>Operating Day</t>
  </si>
  <si>
    <t>Operating Day Suffix</t>
  </si>
  <si>
    <t>Trains not initialized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</si>
</sst>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yyyy\-mm\-dd\ hh:mm:ss"/>
    <numFmt numFmtId="166" formatCode="h:mm:ss;@"/>
    <numFmt numFmtId="170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9" fontId="0" fillId="0" borderId="0" xfId="1" applyFont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0" fontId="2" fillId="0" borderId="1" xfId="0" applyFont="1" applyBorder="1" applyAlignment="1">
      <alignment wrapText="1"/>
    </xf>
    <xf numFmtId="9" fontId="2" fillId="0" borderId="1" xfId="1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  <xf numFmtId="0" fontId="0" fillId="0" borderId="0" xfId="0" applyAlignment="1"/>
    <xf numFmtId="1" fontId="0" fillId="0" borderId="1" xfId="0" applyNumberFormat="1" applyFill="1" applyBorder="1" applyAlignment="1">
      <alignment horizontal="left"/>
    </xf>
    <xf numFmtId="165" fontId="0" fillId="0" borderId="1" xfId="0" applyNumberForma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165" fontId="2" fillId="0" borderId="1" xfId="0" applyNumberFormat="1" applyFont="1" applyFill="1" applyBorder="1" applyAlignment="1">
      <alignment horizontal="left" vertical="center"/>
    </xf>
    <xf numFmtId="20" fontId="2" fillId="0" borderId="1" xfId="0" applyNumberFormat="1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1" xfId="0" applyNumberForma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/>
    <xf numFmtId="165" fontId="2" fillId="0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Border="1" applyAlignment="1">
      <alignment horizontal="left"/>
    </xf>
    <xf numFmtId="166" fontId="0" fillId="0" borderId="1" xfId="0" applyNumberFormat="1" applyFill="1" applyBorder="1" applyAlignment="1">
      <alignment horizontal="left"/>
    </xf>
    <xf numFmtId="22" fontId="0" fillId="0" borderId="1" xfId="0" applyNumberFormat="1" applyFill="1" applyBorder="1" applyAlignment="1">
      <alignment horizontal="left"/>
    </xf>
    <xf numFmtId="9" fontId="2" fillId="0" borderId="1" xfId="0" applyNumberFormat="1" applyFont="1" applyFill="1" applyBorder="1" applyAlignment="1">
      <alignment horizontal="left" wrapText="1"/>
    </xf>
    <xf numFmtId="165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/>
    <xf numFmtId="165" fontId="0" fillId="0" borderId="1" xfId="0" applyNumberFormat="1" applyFill="1" applyBorder="1" applyAlignment="1">
      <alignment vertical="center"/>
    </xf>
    <xf numFmtId="165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165" fontId="2" fillId="0" borderId="1" xfId="0" applyNumberFormat="1" applyFont="1" applyFill="1" applyBorder="1" applyAlignment="1">
      <alignment horizontal="left" vertical="center" wrapText="1"/>
    </xf>
    <xf numFmtId="20" fontId="2" fillId="0" borderId="1" xfId="0" applyNumberFormat="1" applyFont="1" applyFill="1" applyBorder="1" applyAlignment="1">
      <alignment horizontal="left" vertical="center" wrapText="1"/>
    </xf>
    <xf numFmtId="9" fontId="0" fillId="0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" fontId="2" fillId="0" borderId="1" xfId="0" applyNumberFormat="1" applyFont="1" applyBorder="1"/>
    <xf numFmtId="0" fontId="2" fillId="0" borderId="1" xfId="0" applyFont="1" applyBorder="1"/>
    <xf numFmtId="9" fontId="2" fillId="0" borderId="1" xfId="1" applyFont="1" applyBorder="1"/>
    <xf numFmtId="0" fontId="0" fillId="0" borderId="1" xfId="0" applyFill="1" applyBorder="1" applyAlignment="1">
      <alignment horizontal="left" vertical="center" wrapText="1"/>
    </xf>
    <xf numFmtId="1" fontId="0" fillId="0" borderId="1" xfId="0" applyNumberForma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70" fontId="2" fillId="0" borderId="1" xfId="0" applyNumberFormat="1" applyFont="1" applyBorder="1"/>
    <xf numFmtId="0" fontId="0" fillId="0" borderId="0" xfId="0" applyFill="1" applyBorder="1" applyAlignment="1">
      <alignment vertical="center"/>
    </xf>
    <xf numFmtId="14" fontId="0" fillId="0" borderId="0" xfId="0" applyNumberFormat="1" applyAlignment="1"/>
  </cellXfs>
  <cellStyles count="2">
    <cellStyle name="Normal" xfId="0" builtinId="0"/>
    <cellStyle name="Percent" xfId="1" builtinId="5"/>
  </cellStyles>
  <dxfs count="55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7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8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9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6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8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9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1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3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5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6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9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3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103-08</v>
          </cell>
          <cell r="D1">
            <v>1110000</v>
          </cell>
          <cell r="E1" t="str">
            <v>STARKS</v>
          </cell>
        </row>
        <row r="2">
          <cell r="C2" t="str">
            <v>166-08</v>
          </cell>
          <cell r="D2">
            <v>1740000</v>
          </cell>
          <cell r="E2" t="str">
            <v>STORY</v>
          </cell>
        </row>
        <row r="3">
          <cell r="C3" t="str">
            <v>168-08</v>
          </cell>
          <cell r="D3">
            <v>1090000</v>
          </cell>
          <cell r="E3" t="str">
            <v>SPECTOR</v>
          </cell>
        </row>
        <row r="4">
          <cell r="C4" t="str">
            <v>123-08</v>
          </cell>
          <cell r="D4">
            <v>1260000</v>
          </cell>
          <cell r="E4" t="str">
            <v>ACKERMAN</v>
          </cell>
        </row>
        <row r="5">
          <cell r="C5" t="str">
            <v>124-08</v>
          </cell>
          <cell r="D5">
            <v>1260000</v>
          </cell>
          <cell r="E5" t="str">
            <v>ACKERMAN</v>
          </cell>
        </row>
        <row r="6">
          <cell r="C6" t="str">
            <v>142-08</v>
          </cell>
          <cell r="D6">
            <v>1340000</v>
          </cell>
          <cell r="E6" t="str">
            <v>BEAM</v>
          </cell>
        </row>
        <row r="7">
          <cell r="C7" t="str">
            <v>152-08</v>
          </cell>
          <cell r="D7">
            <v>1260000</v>
          </cell>
          <cell r="E7" t="str">
            <v>ACKERMAN</v>
          </cell>
        </row>
        <row r="8">
          <cell r="C8" t="str">
            <v>178-08</v>
          </cell>
          <cell r="D8">
            <v>1490000</v>
          </cell>
          <cell r="E8" t="str">
            <v>BUTLER</v>
          </cell>
        </row>
        <row r="9">
          <cell r="C9" t="str">
            <v>197-08</v>
          </cell>
          <cell r="D9">
            <v>880000</v>
          </cell>
          <cell r="E9" t="str">
            <v>STEWART</v>
          </cell>
        </row>
        <row r="10">
          <cell r="C10" t="str">
            <v>192-08</v>
          </cell>
          <cell r="D10">
            <v>940000</v>
          </cell>
          <cell r="E10" t="str">
            <v>BONDS</v>
          </cell>
        </row>
        <row r="11">
          <cell r="C11" t="str">
            <v>201-08</v>
          </cell>
          <cell r="D11">
            <v>1140000</v>
          </cell>
          <cell r="E11" t="str">
            <v>YOUNG</v>
          </cell>
        </row>
        <row r="12">
          <cell r="C12" t="str">
            <v>118-08</v>
          </cell>
          <cell r="D12">
            <v>1110000</v>
          </cell>
          <cell r="E12" t="str">
            <v>STARKS</v>
          </cell>
        </row>
        <row r="13">
          <cell r="C13" t="str">
            <v>196-08</v>
          </cell>
          <cell r="D13">
            <v>1090000</v>
          </cell>
          <cell r="E13" t="str">
            <v>SPECTOR</v>
          </cell>
        </row>
        <row r="14">
          <cell r="C14" t="str">
            <v>112-08</v>
          </cell>
          <cell r="D14">
            <v>1190000</v>
          </cell>
          <cell r="E14" t="str">
            <v>BRANNON</v>
          </cell>
        </row>
        <row r="15">
          <cell r="C15" t="str">
            <v>215-08</v>
          </cell>
          <cell r="D15">
            <v>1140000</v>
          </cell>
          <cell r="E15" t="str">
            <v>YOUNG</v>
          </cell>
        </row>
        <row r="16">
          <cell r="C16" t="str">
            <v>179-08</v>
          </cell>
          <cell r="D16">
            <v>1740000</v>
          </cell>
          <cell r="E16" t="str">
            <v>STORY</v>
          </cell>
        </row>
        <row r="17">
          <cell r="C17" t="str">
            <v>222-08</v>
          </cell>
          <cell r="D17">
            <v>1770000</v>
          </cell>
          <cell r="E17" t="str">
            <v>BRUDER</v>
          </cell>
        </row>
        <row r="18">
          <cell r="C18" t="str">
            <v>155-08</v>
          </cell>
          <cell r="D18">
            <v>1190000</v>
          </cell>
          <cell r="E18" t="str">
            <v>BRANNON</v>
          </cell>
        </row>
        <row r="19">
          <cell r="C19" t="str">
            <v>226-08</v>
          </cell>
          <cell r="D19">
            <v>1820000</v>
          </cell>
          <cell r="E19" t="str">
            <v>ADANE</v>
          </cell>
        </row>
        <row r="20">
          <cell r="C20" t="str">
            <v>143-08</v>
          </cell>
          <cell r="D20">
            <v>1290000</v>
          </cell>
          <cell r="E20" t="str">
            <v>COOLAHAN</v>
          </cell>
        </row>
        <row r="21">
          <cell r="C21" t="str">
            <v>228-08</v>
          </cell>
          <cell r="D21">
            <v>1240000</v>
          </cell>
          <cell r="E21" t="str">
            <v>GRASTON</v>
          </cell>
        </row>
        <row r="22">
          <cell r="C22" t="str">
            <v>119-08</v>
          </cell>
          <cell r="D22">
            <v>1100000</v>
          </cell>
          <cell r="E22" t="str">
            <v>GEBRETEKLE</v>
          </cell>
        </row>
        <row r="23">
          <cell r="C23" t="str">
            <v>228-08</v>
          </cell>
          <cell r="D23">
            <v>1240000</v>
          </cell>
          <cell r="E23" t="str">
            <v>GRASTON</v>
          </cell>
        </row>
        <row r="24">
          <cell r="C24" t="str">
            <v>107-08</v>
          </cell>
          <cell r="D24">
            <v>1450000</v>
          </cell>
          <cell r="E24" t="str">
            <v>BRABO</v>
          </cell>
        </row>
        <row r="25">
          <cell r="C25" t="str">
            <v>191-08</v>
          </cell>
          <cell r="D25">
            <v>940000</v>
          </cell>
          <cell r="E25" t="str">
            <v>BONDS</v>
          </cell>
        </row>
        <row r="26">
          <cell r="C26" t="str">
            <v>230-08</v>
          </cell>
          <cell r="D26">
            <v>1770000</v>
          </cell>
          <cell r="E26" t="str">
            <v>BRUDER</v>
          </cell>
        </row>
        <row r="27">
          <cell r="C27" t="str">
            <v>192-08</v>
          </cell>
          <cell r="D27">
            <v>940000</v>
          </cell>
          <cell r="E27" t="str">
            <v>BONDS</v>
          </cell>
        </row>
        <row r="28">
          <cell r="C28" t="str">
            <v>220-08</v>
          </cell>
          <cell r="D28">
            <v>1240000</v>
          </cell>
          <cell r="E28" t="str">
            <v>GRASTON</v>
          </cell>
        </row>
        <row r="29">
          <cell r="C29" t="str">
            <v>199-08</v>
          </cell>
          <cell r="D29">
            <v>1470000</v>
          </cell>
          <cell r="E29" t="str">
            <v>RIVERA</v>
          </cell>
        </row>
        <row r="30">
          <cell r="C30" t="str">
            <v>227-08</v>
          </cell>
          <cell r="D30">
            <v>1240000</v>
          </cell>
          <cell r="E30" t="str">
            <v>GRASTON</v>
          </cell>
        </row>
        <row r="31">
          <cell r="C31" t="str">
            <v>203-08</v>
          </cell>
          <cell r="D31">
            <v>890000</v>
          </cell>
          <cell r="E31" t="str">
            <v>LOZA</v>
          </cell>
        </row>
        <row r="32">
          <cell r="C32" t="str">
            <v>217-08</v>
          </cell>
          <cell r="D32">
            <v>1820000</v>
          </cell>
          <cell r="E32" t="str">
            <v>ADANE</v>
          </cell>
        </row>
        <row r="33">
          <cell r="C33" t="str">
            <v>205-08</v>
          </cell>
          <cell r="D33">
            <v>940000</v>
          </cell>
          <cell r="E33" t="str">
            <v>BONDS</v>
          </cell>
        </row>
        <row r="34">
          <cell r="C34" t="str">
            <v>162-08</v>
          </cell>
          <cell r="D34">
            <v>890000</v>
          </cell>
          <cell r="E34" t="str">
            <v>LOZA</v>
          </cell>
        </row>
        <row r="35">
          <cell r="C35" t="str">
            <v>202-08</v>
          </cell>
          <cell r="D35">
            <v>1140000</v>
          </cell>
          <cell r="E35" t="str">
            <v>YOUNG</v>
          </cell>
        </row>
        <row r="36">
          <cell r="C36" t="str">
            <v>208-08</v>
          </cell>
          <cell r="D36">
            <v>1740000</v>
          </cell>
          <cell r="E36" t="str">
            <v>STORY</v>
          </cell>
        </row>
        <row r="37">
          <cell r="C37" t="str">
            <v>212-08</v>
          </cell>
          <cell r="D37">
            <v>880000</v>
          </cell>
          <cell r="E37" t="str">
            <v>STEWART</v>
          </cell>
        </row>
        <row r="38">
          <cell r="C38" t="str">
            <v>188-08</v>
          </cell>
          <cell r="D38">
            <v>1140000</v>
          </cell>
          <cell r="E38" t="str">
            <v>YOUNG</v>
          </cell>
        </row>
        <row r="39">
          <cell r="C39" t="str">
            <v>219-08</v>
          </cell>
          <cell r="D39">
            <v>1240000</v>
          </cell>
          <cell r="E39" t="str">
            <v>GRASTON</v>
          </cell>
        </row>
        <row r="40">
          <cell r="C40" t="str">
            <v>214-08</v>
          </cell>
          <cell r="D40">
            <v>1180000</v>
          </cell>
          <cell r="E40" t="str">
            <v>LEVERE</v>
          </cell>
        </row>
        <row r="41">
          <cell r="C41" t="str">
            <v>241-08</v>
          </cell>
          <cell r="D41">
            <v>1820000</v>
          </cell>
          <cell r="E41" t="str">
            <v>ADANE</v>
          </cell>
        </row>
        <row r="42">
          <cell r="C42" t="str">
            <v>171-08</v>
          </cell>
          <cell r="D42">
            <v>1470000</v>
          </cell>
          <cell r="E42" t="str">
            <v>RIVERA</v>
          </cell>
        </row>
        <row r="43">
          <cell r="C43" t="str">
            <v>243-08</v>
          </cell>
          <cell r="D43">
            <v>1240000</v>
          </cell>
          <cell r="E43" t="str">
            <v>GRASTON</v>
          </cell>
        </row>
        <row r="44">
          <cell r="C44" t="str">
            <v>236-08</v>
          </cell>
          <cell r="D44">
            <v>1240000</v>
          </cell>
          <cell r="E44" t="str">
            <v>GRASTON</v>
          </cell>
        </row>
        <row r="45">
          <cell r="C45" t="str">
            <v>243-08</v>
          </cell>
          <cell r="D45">
            <v>1240000</v>
          </cell>
          <cell r="E45" t="str">
            <v>GRASTON</v>
          </cell>
        </row>
        <row r="46">
          <cell r="C46" t="str">
            <v>239-08</v>
          </cell>
          <cell r="D46">
            <v>1180000</v>
          </cell>
          <cell r="E46" t="str">
            <v>LEVERE</v>
          </cell>
        </row>
        <row r="47">
          <cell r="C47" t="str">
            <v>104-08</v>
          </cell>
          <cell r="D47">
            <v>1110000</v>
          </cell>
          <cell r="E47" t="str">
            <v>STARKS</v>
          </cell>
        </row>
        <row r="48">
          <cell r="C48" t="str">
            <v>216-08</v>
          </cell>
          <cell r="D48">
            <v>1140000</v>
          </cell>
          <cell r="E48" t="str">
            <v>YOUNG</v>
          </cell>
        </row>
        <row r="49">
          <cell r="C49" t="str">
            <v>106-08</v>
          </cell>
          <cell r="D49">
            <v>1100000</v>
          </cell>
          <cell r="E49" t="str">
            <v>GEBRETEKLE</v>
          </cell>
        </row>
        <row r="50">
          <cell r="C50" t="str">
            <v>211-08</v>
          </cell>
          <cell r="D50">
            <v>880000</v>
          </cell>
          <cell r="E50" t="str">
            <v>STEWART</v>
          </cell>
        </row>
        <row r="51">
          <cell r="C51" t="str">
            <v>113-08</v>
          </cell>
          <cell r="D51">
            <v>1340000</v>
          </cell>
          <cell r="E51" t="str">
            <v>BEAM</v>
          </cell>
        </row>
        <row r="52">
          <cell r="C52" t="str">
            <v>233-08</v>
          </cell>
          <cell r="D52">
            <v>1820000</v>
          </cell>
          <cell r="E52" t="str">
            <v>ADANE</v>
          </cell>
        </row>
        <row r="53">
          <cell r="C53" t="str">
            <v>110-08</v>
          </cell>
          <cell r="D53">
            <v>1260000</v>
          </cell>
          <cell r="E53" t="str">
            <v>ACKERMAN</v>
          </cell>
        </row>
        <row r="54">
          <cell r="C54" t="str">
            <v>188-08</v>
          </cell>
          <cell r="D54">
            <v>1140000</v>
          </cell>
          <cell r="E54" t="str">
            <v>YOUNG</v>
          </cell>
        </row>
        <row r="55">
          <cell r="C55" t="str">
            <v>114-08</v>
          </cell>
          <cell r="D55">
            <v>1340000</v>
          </cell>
          <cell r="E55" t="str">
            <v>BEAM</v>
          </cell>
        </row>
        <row r="56">
          <cell r="C56" t="str">
            <v>183-08</v>
          </cell>
          <cell r="D56">
            <v>880000</v>
          </cell>
          <cell r="E56" t="str">
            <v>STEWART</v>
          </cell>
        </row>
        <row r="57">
          <cell r="C57" t="str">
            <v>135-08</v>
          </cell>
          <cell r="D57">
            <v>1450000</v>
          </cell>
          <cell r="E57" t="str">
            <v>BRABO</v>
          </cell>
        </row>
        <row r="58">
          <cell r="C58" t="str">
            <v>170-08</v>
          </cell>
          <cell r="D58">
            <v>880000</v>
          </cell>
          <cell r="E58" t="str">
            <v>STEWART</v>
          </cell>
        </row>
        <row r="59">
          <cell r="C59" t="str">
            <v>130-08</v>
          </cell>
          <cell r="D59">
            <v>1290000</v>
          </cell>
          <cell r="E59" t="str">
            <v>COOLAHAN</v>
          </cell>
        </row>
        <row r="60">
          <cell r="C60" t="str">
            <v>164-08</v>
          </cell>
          <cell r="D60">
            <v>940000</v>
          </cell>
          <cell r="E60" t="str">
            <v>BONDS</v>
          </cell>
        </row>
        <row r="61">
          <cell r="C61" t="str">
            <v>132-08</v>
          </cell>
          <cell r="D61">
            <v>1110000</v>
          </cell>
          <cell r="E61" t="str">
            <v>STARKS</v>
          </cell>
        </row>
        <row r="62">
          <cell r="C62" t="str">
            <v>165-08</v>
          </cell>
          <cell r="D62">
            <v>1740000</v>
          </cell>
          <cell r="E62" t="str">
            <v>STORY</v>
          </cell>
        </row>
        <row r="63">
          <cell r="C63" t="str">
            <v>139-08</v>
          </cell>
          <cell r="D63">
            <v>1190000</v>
          </cell>
          <cell r="E63" t="str">
            <v>BRANNON</v>
          </cell>
        </row>
        <row r="64">
          <cell r="C64" t="str">
            <v>163-08</v>
          </cell>
          <cell r="D64">
            <v>940000</v>
          </cell>
          <cell r="E64" t="str">
            <v>BONDS</v>
          </cell>
        </row>
        <row r="65">
          <cell r="C65" t="str">
            <v>138-08</v>
          </cell>
          <cell r="D65">
            <v>1260000</v>
          </cell>
          <cell r="E65" t="str">
            <v>ACKERMAN</v>
          </cell>
        </row>
        <row r="66">
          <cell r="C66" t="str">
            <v>156-08</v>
          </cell>
          <cell r="D66">
            <v>1190000</v>
          </cell>
          <cell r="E66" t="str">
            <v>BRANNON</v>
          </cell>
        </row>
        <row r="67">
          <cell r="C67" t="str">
            <v>145-08</v>
          </cell>
          <cell r="D67">
            <v>1110000</v>
          </cell>
          <cell r="E67" t="str">
            <v>STARKS</v>
          </cell>
        </row>
        <row r="68">
          <cell r="C68" t="str">
            <v>154-08</v>
          </cell>
          <cell r="D68">
            <v>1090000</v>
          </cell>
          <cell r="E68" t="str">
            <v>SPECTOR</v>
          </cell>
        </row>
        <row r="69">
          <cell r="C69" t="str">
            <v>140-08</v>
          </cell>
          <cell r="D69">
            <v>1190000</v>
          </cell>
          <cell r="E69" t="str">
            <v>BRANNON</v>
          </cell>
        </row>
        <row r="70">
          <cell r="C70" t="str">
            <v>159-08</v>
          </cell>
          <cell r="D70">
            <v>1290000</v>
          </cell>
          <cell r="E70" t="str">
            <v>COOLAHAN</v>
          </cell>
        </row>
        <row r="71">
          <cell r="C71" t="str">
            <v>149-08</v>
          </cell>
          <cell r="D71">
            <v>1450000</v>
          </cell>
          <cell r="E71" t="str">
            <v>BRABO</v>
          </cell>
        </row>
        <row r="72">
          <cell r="C72" t="str">
            <v>151-08</v>
          </cell>
          <cell r="D72">
            <v>1260000</v>
          </cell>
          <cell r="E72" t="str">
            <v>ACKERMAN</v>
          </cell>
        </row>
        <row r="73">
          <cell r="C73" t="str">
            <v>148-08</v>
          </cell>
          <cell r="D73">
            <v>1100000</v>
          </cell>
          <cell r="E73" t="str">
            <v>GEBRETEKLE</v>
          </cell>
        </row>
        <row r="74">
          <cell r="C74" t="str">
            <v>134-08</v>
          </cell>
          <cell r="D74">
            <v>1100000</v>
          </cell>
          <cell r="E74" t="str">
            <v>GEBRETEKLE</v>
          </cell>
        </row>
        <row r="75">
          <cell r="C75" t="str">
            <v>150-08</v>
          </cell>
          <cell r="D75">
            <v>1450000</v>
          </cell>
          <cell r="E75" t="str">
            <v>BRABO</v>
          </cell>
        </row>
        <row r="76">
          <cell r="C76" t="str">
            <v>129-08</v>
          </cell>
          <cell r="D76">
            <v>1290000</v>
          </cell>
          <cell r="E76" t="str">
            <v>COOLAHAN</v>
          </cell>
        </row>
        <row r="77">
          <cell r="C77" t="str">
            <v>158-08</v>
          </cell>
          <cell r="D77">
            <v>1470000</v>
          </cell>
          <cell r="E77" t="str">
            <v>RIVERA</v>
          </cell>
        </row>
        <row r="78">
          <cell r="C78" t="str">
            <v>125-08</v>
          </cell>
          <cell r="D78">
            <v>1190000</v>
          </cell>
          <cell r="E78" t="str">
            <v>BRANNON</v>
          </cell>
        </row>
        <row r="79">
          <cell r="C79" t="str">
            <v>173-08</v>
          </cell>
          <cell r="D79">
            <v>1140000</v>
          </cell>
          <cell r="E79" t="str">
            <v>YOUNG</v>
          </cell>
        </row>
        <row r="80">
          <cell r="C80" t="str">
            <v>235-08</v>
          </cell>
          <cell r="D80">
            <v>1240000</v>
          </cell>
          <cell r="E80" t="str">
            <v>GRASTON</v>
          </cell>
        </row>
        <row r="81">
          <cell r="C81" t="str">
            <v>177-08</v>
          </cell>
          <cell r="D81">
            <v>1490000</v>
          </cell>
          <cell r="E81" t="str">
            <v>BUTLER</v>
          </cell>
        </row>
        <row r="82">
          <cell r="C82" t="str">
            <v>231-08</v>
          </cell>
          <cell r="D82">
            <v>1180000</v>
          </cell>
          <cell r="E82" t="str">
            <v>LEVERE</v>
          </cell>
        </row>
        <row r="83">
          <cell r="C83" t="str">
            <v>181-08</v>
          </cell>
          <cell r="D83">
            <v>1090000</v>
          </cell>
          <cell r="E83" t="str">
            <v>SPECTOR</v>
          </cell>
        </row>
        <row r="84">
          <cell r="C84" t="str">
            <v>229-08</v>
          </cell>
          <cell r="D84">
            <v>1770000</v>
          </cell>
          <cell r="E84" t="str">
            <v>BRUDER</v>
          </cell>
        </row>
        <row r="85">
          <cell r="C85" t="str">
            <v>176-08</v>
          </cell>
          <cell r="D85">
            <v>890000</v>
          </cell>
          <cell r="E85" t="str">
            <v>LOZA</v>
          </cell>
        </row>
        <row r="86">
          <cell r="C86" t="str">
            <v>187-08</v>
          </cell>
          <cell r="D86">
            <v>1140000</v>
          </cell>
          <cell r="E86" t="str">
            <v>YOUNG</v>
          </cell>
        </row>
        <row r="87">
          <cell r="C87" t="str">
            <v>183-08</v>
          </cell>
          <cell r="D87">
            <v>880000</v>
          </cell>
          <cell r="E87" t="str">
            <v>STEWART</v>
          </cell>
        </row>
        <row r="88">
          <cell r="C88" t="str">
            <v>161-08</v>
          </cell>
          <cell r="D88">
            <v>890000</v>
          </cell>
          <cell r="E88" t="str">
            <v>LOZA</v>
          </cell>
        </row>
        <row r="89">
          <cell r="C89" t="str">
            <v>185-08</v>
          </cell>
          <cell r="D89">
            <v>1470000</v>
          </cell>
          <cell r="E89" t="str">
            <v>RIVERA</v>
          </cell>
        </row>
        <row r="90">
          <cell r="C90" t="str">
            <v>144-08</v>
          </cell>
          <cell r="D90">
            <v>1290000</v>
          </cell>
          <cell r="E90" t="str">
            <v>COOLAHAN</v>
          </cell>
        </row>
        <row r="91">
          <cell r="C91" t="str">
            <v>189-08</v>
          </cell>
          <cell r="D91">
            <v>890000</v>
          </cell>
          <cell r="E91" t="str">
            <v>LOZA</v>
          </cell>
        </row>
        <row r="92">
          <cell r="C92" t="str">
            <v>147-08</v>
          </cell>
          <cell r="D92">
            <v>1100000</v>
          </cell>
          <cell r="E92" t="str">
            <v>GEBRETEKLE</v>
          </cell>
        </row>
        <row r="93">
          <cell r="C93" t="str">
            <v>193-08</v>
          </cell>
          <cell r="D93">
            <v>1740000</v>
          </cell>
          <cell r="E93" t="str">
            <v>STORY</v>
          </cell>
        </row>
        <row r="94">
          <cell r="C94" t="str">
            <v>238-08</v>
          </cell>
          <cell r="D94">
            <v>1770000</v>
          </cell>
          <cell r="E94" t="str">
            <v>BRUDER</v>
          </cell>
        </row>
        <row r="95">
          <cell r="C95" t="str">
            <v>207-08</v>
          </cell>
          <cell r="D95">
            <v>1740000</v>
          </cell>
          <cell r="E95" t="str">
            <v>STORY</v>
          </cell>
        </row>
        <row r="96">
          <cell r="C96" t="str">
            <v>204-08</v>
          </cell>
          <cell r="D96">
            <v>890000</v>
          </cell>
          <cell r="E96" t="str">
            <v>LOZA</v>
          </cell>
        </row>
        <row r="97">
          <cell r="C97" t="str">
            <v>225-08</v>
          </cell>
          <cell r="D97">
            <v>1820000</v>
          </cell>
          <cell r="E97" t="str">
            <v>ADANE</v>
          </cell>
        </row>
        <row r="98">
          <cell r="C98" t="str">
            <v>192-08</v>
          </cell>
          <cell r="D98">
            <v>940000</v>
          </cell>
          <cell r="E98" t="str">
            <v>BONDS</v>
          </cell>
        </row>
        <row r="99">
          <cell r="C99" t="str">
            <v>235-08</v>
          </cell>
          <cell r="D99">
            <v>1240000</v>
          </cell>
          <cell r="E99" t="str">
            <v>GRASTON</v>
          </cell>
        </row>
        <row r="100">
          <cell r="C100" t="str">
            <v>184-08</v>
          </cell>
          <cell r="D100">
            <v>880000</v>
          </cell>
          <cell r="E100" t="str">
            <v>STEWART</v>
          </cell>
        </row>
        <row r="101">
          <cell r="C101" t="str">
            <v>194-08</v>
          </cell>
          <cell r="D101">
            <v>1740000</v>
          </cell>
          <cell r="E101" t="str">
            <v>STORY</v>
          </cell>
        </row>
        <row r="102">
          <cell r="C102" t="str">
            <v>178-08</v>
          </cell>
          <cell r="D102">
            <v>1490000</v>
          </cell>
          <cell r="E102" t="str">
            <v>BUTLER</v>
          </cell>
        </row>
        <row r="103">
          <cell r="C103" t="str">
            <v>213-08</v>
          </cell>
          <cell r="D103">
            <v>1180000</v>
          </cell>
          <cell r="E103" t="str">
            <v>LEVERE</v>
          </cell>
        </row>
        <row r="104">
          <cell r="C104" t="str">
            <v>172-08</v>
          </cell>
          <cell r="D104">
            <v>1470000</v>
          </cell>
          <cell r="E104" t="str">
            <v>RIVERA</v>
          </cell>
        </row>
        <row r="105">
          <cell r="C105" t="str">
            <v>244-08</v>
          </cell>
          <cell r="D105">
            <v>1240000</v>
          </cell>
          <cell r="E105" t="str">
            <v>GRASTON</v>
          </cell>
        </row>
        <row r="106">
          <cell r="C106" t="str">
            <v>206-08</v>
          </cell>
          <cell r="D106">
            <v>940000</v>
          </cell>
          <cell r="E106" t="str">
            <v>BONDS</v>
          </cell>
        </row>
        <row r="107">
          <cell r="C107" t="str">
            <v>224-08</v>
          </cell>
          <cell r="D107">
            <v>1180000</v>
          </cell>
          <cell r="E107" t="str">
            <v>LEVERE</v>
          </cell>
        </row>
        <row r="108">
          <cell r="C108" t="str">
            <v>197-08</v>
          </cell>
          <cell r="D108">
            <v>880000</v>
          </cell>
          <cell r="E108" t="str">
            <v>STEWART</v>
          </cell>
        </row>
        <row r="109">
          <cell r="C109" t="str">
            <v>195-08</v>
          </cell>
          <cell r="D109">
            <v>1090000</v>
          </cell>
          <cell r="E109" t="str">
            <v>SPECTOR</v>
          </cell>
        </row>
        <row r="110">
          <cell r="C110" t="str">
            <v>175-08</v>
          </cell>
          <cell r="D110">
            <v>890000</v>
          </cell>
          <cell r="E110" t="str">
            <v>LOZA</v>
          </cell>
        </row>
        <row r="111">
          <cell r="C111" t="str">
            <v>223-08</v>
          </cell>
          <cell r="D111">
            <v>1180000</v>
          </cell>
          <cell r="E111" t="str">
            <v>LEVERE</v>
          </cell>
        </row>
        <row r="112">
          <cell r="C112" t="str">
            <v>146-08</v>
          </cell>
          <cell r="D112">
            <v>1110000</v>
          </cell>
          <cell r="E112" t="str">
            <v>STARKS</v>
          </cell>
        </row>
        <row r="113">
          <cell r="C113" t="str">
            <v>242-08</v>
          </cell>
          <cell r="D113">
            <v>1820000</v>
          </cell>
          <cell r="E113" t="str">
            <v>ADANE</v>
          </cell>
        </row>
        <row r="114">
          <cell r="C114" t="str">
            <v>234-08</v>
          </cell>
          <cell r="D114">
            <v>1820000</v>
          </cell>
          <cell r="E114" t="str">
            <v>ADANE</v>
          </cell>
        </row>
        <row r="115">
          <cell r="C115" t="str">
            <v>116-08</v>
          </cell>
          <cell r="D115">
            <v>1290000</v>
          </cell>
          <cell r="E115" t="str">
            <v>COOLAHAN</v>
          </cell>
        </row>
        <row r="116">
          <cell r="C116" t="str">
            <v>182-08</v>
          </cell>
          <cell r="D116">
            <v>1090000</v>
          </cell>
          <cell r="E116" t="str">
            <v>SPECTOR</v>
          </cell>
        </row>
        <row r="117">
          <cell r="C117" t="str">
            <v>169-08</v>
          </cell>
          <cell r="D117">
            <v>880000</v>
          </cell>
          <cell r="E117" t="str">
            <v>STEWART</v>
          </cell>
        </row>
        <row r="118">
          <cell r="C118" t="str">
            <v>174-08</v>
          </cell>
          <cell r="D118">
            <v>1140000</v>
          </cell>
          <cell r="E118" t="str">
            <v>YOUNG</v>
          </cell>
        </row>
        <row r="119">
          <cell r="C119" t="str">
            <v>221-08</v>
          </cell>
          <cell r="D119">
            <v>1770000</v>
          </cell>
          <cell r="E119" t="str">
            <v>BRUDER</v>
          </cell>
        </row>
        <row r="120">
          <cell r="C120" t="str">
            <v>174-08</v>
          </cell>
          <cell r="D120">
            <v>1140000</v>
          </cell>
          <cell r="E120" t="str">
            <v>YOUNG</v>
          </cell>
        </row>
        <row r="121">
          <cell r="C121" t="str">
            <v>126-08</v>
          </cell>
          <cell r="D121">
            <v>1190000</v>
          </cell>
          <cell r="E121" t="str">
            <v>BRANNON</v>
          </cell>
        </row>
        <row r="122">
          <cell r="C122" t="str">
            <v>160-08</v>
          </cell>
          <cell r="D122">
            <v>1290000</v>
          </cell>
          <cell r="E122" t="str">
            <v>COOLAHAN</v>
          </cell>
        </row>
        <row r="123">
          <cell r="C123" t="str">
            <v>128-08</v>
          </cell>
          <cell r="D123">
            <v>1340000</v>
          </cell>
          <cell r="E123" t="str">
            <v>BEAM</v>
          </cell>
        </row>
        <row r="124">
          <cell r="C124" t="str">
            <v>232-08</v>
          </cell>
          <cell r="D124">
            <v>1180000</v>
          </cell>
          <cell r="E124" t="str">
            <v>LEVERE</v>
          </cell>
        </row>
        <row r="125">
          <cell r="C125" t="str">
            <v>182-08</v>
          </cell>
          <cell r="D125">
            <v>1090000</v>
          </cell>
          <cell r="E125" t="str">
            <v>SPECTOR</v>
          </cell>
        </row>
        <row r="126">
          <cell r="C126" t="str">
            <v>198-08</v>
          </cell>
          <cell r="D126">
            <v>880000</v>
          </cell>
          <cell r="E126" t="str">
            <v>STEWART</v>
          </cell>
        </row>
        <row r="127">
          <cell r="C127" t="str">
            <v>218-08</v>
          </cell>
          <cell r="D127">
            <v>1820000</v>
          </cell>
          <cell r="E127" t="str">
            <v>ADANE</v>
          </cell>
        </row>
        <row r="128">
          <cell r="C128" t="str">
            <v>199-08</v>
          </cell>
          <cell r="D128">
            <v>1470000</v>
          </cell>
          <cell r="E128" t="str">
            <v>RIVERA</v>
          </cell>
        </row>
        <row r="129">
          <cell r="C129" t="str">
            <v>111-08</v>
          </cell>
          <cell r="D129">
            <v>1190000</v>
          </cell>
          <cell r="E129" t="str">
            <v>BRANNON</v>
          </cell>
        </row>
        <row r="130">
          <cell r="C130" t="str">
            <v>190-08</v>
          </cell>
          <cell r="D130">
            <v>890000</v>
          </cell>
          <cell r="E130" t="str">
            <v>LOZA</v>
          </cell>
        </row>
        <row r="131">
          <cell r="C131" t="str">
            <v>134-08</v>
          </cell>
          <cell r="D131">
            <v>1100000</v>
          </cell>
          <cell r="E131" t="str">
            <v>GEBRETEKLE</v>
          </cell>
        </row>
        <row r="132">
          <cell r="C132" t="str">
            <v>167-08</v>
          </cell>
          <cell r="D132">
            <v>1090000</v>
          </cell>
          <cell r="E132" t="str">
            <v>SPECTOR</v>
          </cell>
        </row>
        <row r="133">
          <cell r="C133" t="str">
            <v>141-08</v>
          </cell>
          <cell r="D133">
            <v>1340000</v>
          </cell>
          <cell r="E133" t="str">
            <v>BEAM</v>
          </cell>
        </row>
        <row r="134">
          <cell r="C134" t="str">
            <v>136-08</v>
          </cell>
          <cell r="D134">
            <v>1450000</v>
          </cell>
          <cell r="E134" t="str">
            <v>BRABO</v>
          </cell>
        </row>
        <row r="135">
          <cell r="C135" t="str">
            <v>157-08</v>
          </cell>
          <cell r="D135">
            <v>1470000</v>
          </cell>
          <cell r="E135" t="str">
            <v>RIVERA</v>
          </cell>
        </row>
        <row r="136">
          <cell r="C136" t="str">
            <v>122-08</v>
          </cell>
          <cell r="D136">
            <v>1450000</v>
          </cell>
          <cell r="E136" t="str">
            <v>BRABO</v>
          </cell>
        </row>
        <row r="137">
          <cell r="C137" t="str">
            <v>163-08</v>
          </cell>
          <cell r="D137">
            <v>940000</v>
          </cell>
          <cell r="E137" t="str">
            <v>BONDS</v>
          </cell>
        </row>
        <row r="138">
          <cell r="C138" t="str">
            <v>117-08</v>
          </cell>
          <cell r="D138">
            <v>1110000</v>
          </cell>
          <cell r="E138" t="str">
            <v>STARKS</v>
          </cell>
        </row>
        <row r="139">
          <cell r="C139" t="str">
            <v>169-08</v>
          </cell>
          <cell r="D139">
            <v>880000</v>
          </cell>
          <cell r="E139" t="str">
            <v>STEWART</v>
          </cell>
        </row>
        <row r="140">
          <cell r="C140" t="str">
            <v>108-08</v>
          </cell>
          <cell r="D140">
            <v>1450000</v>
          </cell>
          <cell r="E140" t="str">
            <v>BRABO</v>
          </cell>
        </row>
        <row r="141">
          <cell r="C141" t="str">
            <v>200-08</v>
          </cell>
          <cell r="D141">
            <v>1470000</v>
          </cell>
          <cell r="E141" t="str">
            <v>RIVERA</v>
          </cell>
        </row>
        <row r="142">
          <cell r="C142" t="str">
            <v>109-08</v>
          </cell>
          <cell r="D142">
            <v>1260000</v>
          </cell>
          <cell r="E142" t="str">
            <v>ACKERMAN</v>
          </cell>
        </row>
        <row r="143">
          <cell r="C143" t="str">
            <v>209-08</v>
          </cell>
          <cell r="D143">
            <v>1770000</v>
          </cell>
          <cell r="E143" t="str">
            <v>BRUDER</v>
          </cell>
        </row>
        <row r="144">
          <cell r="C144" t="str">
            <v>133-08</v>
          </cell>
          <cell r="D144">
            <v>1100000</v>
          </cell>
          <cell r="E144" t="str">
            <v>GEBRETEKLE</v>
          </cell>
        </row>
        <row r="145">
          <cell r="C145" t="str">
            <v>216-08</v>
          </cell>
          <cell r="D145">
            <v>1140000</v>
          </cell>
          <cell r="E145" t="str">
            <v>YOUNG</v>
          </cell>
        </row>
        <row r="146">
          <cell r="C146" t="str">
            <v>102-08</v>
          </cell>
          <cell r="D146">
            <v>1340000</v>
          </cell>
          <cell r="E146" t="str">
            <v>BEAM</v>
          </cell>
        </row>
        <row r="147">
          <cell r="C147" t="str">
            <v>101-08</v>
          </cell>
          <cell r="D147">
            <v>1340000</v>
          </cell>
          <cell r="E147" t="str">
            <v>BEAM</v>
          </cell>
        </row>
        <row r="148">
          <cell r="C148" t="str">
            <v>121-08</v>
          </cell>
          <cell r="D148">
            <v>1450000</v>
          </cell>
          <cell r="E148" t="str">
            <v>BRABO</v>
          </cell>
        </row>
        <row r="149">
          <cell r="C149" t="str">
            <v>105-08</v>
          </cell>
          <cell r="D149">
            <v>1100000</v>
          </cell>
          <cell r="E149" t="str">
            <v>GEBRETEKLE</v>
          </cell>
        </row>
        <row r="150">
          <cell r="C150" t="str">
            <v>115-08</v>
          </cell>
          <cell r="D150">
            <v>1290000</v>
          </cell>
          <cell r="E150" t="str">
            <v>COOLAHAN</v>
          </cell>
        </row>
        <row r="151">
          <cell r="C151" t="str">
            <v>180-08</v>
          </cell>
          <cell r="D151">
            <v>1740000</v>
          </cell>
          <cell r="E151" t="str">
            <v>STORY</v>
          </cell>
        </row>
        <row r="152">
          <cell r="C152" t="str">
            <v>137-08</v>
          </cell>
          <cell r="D152">
            <v>1260000</v>
          </cell>
          <cell r="E152" t="str">
            <v>ACKERMAN</v>
          </cell>
        </row>
        <row r="153">
          <cell r="C153" t="str">
            <v>186-08</v>
          </cell>
          <cell r="D153">
            <v>1470000</v>
          </cell>
          <cell r="E153" t="str">
            <v>RIVERA</v>
          </cell>
        </row>
        <row r="154">
          <cell r="C154" t="str">
            <v>106-08</v>
          </cell>
          <cell r="D154">
            <v>1100000</v>
          </cell>
          <cell r="E154" t="str">
            <v>GEBRETEKLE</v>
          </cell>
        </row>
        <row r="155">
          <cell r="C155" t="str">
            <v>210-08</v>
          </cell>
          <cell r="D155">
            <v>1770000</v>
          </cell>
          <cell r="E155" t="str">
            <v>BRUDER</v>
          </cell>
        </row>
        <row r="156">
          <cell r="C156" t="str">
            <v>131-08</v>
          </cell>
          <cell r="D156">
            <v>1110000</v>
          </cell>
          <cell r="E156" t="str">
            <v>STARKS</v>
          </cell>
        </row>
        <row r="157">
          <cell r="C157" t="str">
            <v>235-08</v>
          </cell>
          <cell r="D157">
            <v>1240000</v>
          </cell>
          <cell r="E157" t="str">
            <v>GRASTON</v>
          </cell>
        </row>
        <row r="158">
          <cell r="C158" t="str">
            <v>127-08</v>
          </cell>
          <cell r="D158">
            <v>1340000</v>
          </cell>
          <cell r="E158" t="str">
            <v>BEAM</v>
          </cell>
        </row>
        <row r="159">
          <cell r="C159" t="str">
            <v>240-08</v>
          </cell>
          <cell r="D159">
            <v>1180000</v>
          </cell>
          <cell r="E159" t="str">
            <v>LEVERE</v>
          </cell>
        </row>
        <row r="160">
          <cell r="C160" t="str">
            <v>120-08</v>
          </cell>
          <cell r="D160">
            <v>1100000</v>
          </cell>
          <cell r="E160" t="str">
            <v>GEBRETEKLE</v>
          </cell>
        </row>
        <row r="161">
          <cell r="C161" t="str">
            <v>237-08</v>
          </cell>
          <cell r="D161">
            <v>1770000</v>
          </cell>
          <cell r="E161" t="str">
            <v>BRUDER</v>
          </cell>
        </row>
        <row r="162">
          <cell r="C162" t="str">
            <v>153-08</v>
          </cell>
          <cell r="D162">
            <v>1090000</v>
          </cell>
          <cell r="E162" t="str">
            <v>SPECTOR</v>
          </cell>
        </row>
        <row r="163">
          <cell r="C163" t="str">
            <v>157-05</v>
          </cell>
          <cell r="D163">
            <v>1540000</v>
          </cell>
          <cell r="E163" t="str">
            <v>HELVIE</v>
          </cell>
        </row>
        <row r="164">
          <cell r="C164" t="str">
            <v>149-05</v>
          </cell>
          <cell r="D164">
            <v>1360000</v>
          </cell>
          <cell r="E164" t="str">
            <v>SANTIZO</v>
          </cell>
        </row>
        <row r="165">
          <cell r="C165" t="str">
            <v>172-05</v>
          </cell>
          <cell r="D165">
            <v>1540000</v>
          </cell>
          <cell r="E165" t="str">
            <v>HELVIE</v>
          </cell>
        </row>
        <row r="166">
          <cell r="C166" t="str">
            <v>162-05</v>
          </cell>
          <cell r="D166">
            <v>1470000</v>
          </cell>
          <cell r="E166" t="str">
            <v>RIVERA</v>
          </cell>
        </row>
        <row r="168">
          <cell r="C168" t="str">
            <v>244-04</v>
          </cell>
          <cell r="D168">
            <v>1240000</v>
          </cell>
          <cell r="E168" t="str">
            <v>GRASTON</v>
          </cell>
        </row>
        <row r="169">
          <cell r="C169" t="str">
            <v>106-04</v>
          </cell>
          <cell r="D169">
            <v>1430000</v>
          </cell>
          <cell r="E169" t="str">
            <v>LEDERHAUSE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101-09</v>
          </cell>
          <cell r="D1">
            <v>1290000</v>
          </cell>
          <cell r="E1" t="str">
            <v>COOLAHAN</v>
          </cell>
        </row>
        <row r="2">
          <cell r="C2" t="str">
            <v>101-09</v>
          </cell>
          <cell r="D2">
            <v>1290000</v>
          </cell>
          <cell r="E2" t="str">
            <v>COOLAHAN</v>
          </cell>
        </row>
        <row r="3">
          <cell r="C3" t="str">
            <v>103-09</v>
          </cell>
          <cell r="D3">
            <v>1340000</v>
          </cell>
          <cell r="E3" t="str">
            <v>BEAM</v>
          </cell>
        </row>
        <row r="4">
          <cell r="C4" t="str">
            <v>106-04</v>
          </cell>
          <cell r="D4">
            <v>1430000</v>
          </cell>
          <cell r="E4" t="str">
            <v>LEDERHAUSE</v>
          </cell>
        </row>
        <row r="5">
          <cell r="C5" t="str">
            <v>106-09</v>
          </cell>
          <cell r="D5">
            <v>1460000</v>
          </cell>
          <cell r="E5" t="str">
            <v>NELSON</v>
          </cell>
        </row>
        <row r="6">
          <cell r="C6" t="str">
            <v>107-09</v>
          </cell>
          <cell r="D6">
            <v>1360000</v>
          </cell>
          <cell r="E6" t="str">
            <v>SANTIZO</v>
          </cell>
        </row>
        <row r="7">
          <cell r="C7" t="str">
            <v>108-09</v>
          </cell>
          <cell r="D7">
            <v>1360000</v>
          </cell>
          <cell r="E7" t="str">
            <v>SANTIZO</v>
          </cell>
        </row>
        <row r="8">
          <cell r="C8" t="str">
            <v>108-09</v>
          </cell>
          <cell r="D8">
            <v>1360000</v>
          </cell>
          <cell r="E8" t="str">
            <v>SANTIZO</v>
          </cell>
        </row>
        <row r="9">
          <cell r="C9" t="str">
            <v>109-09</v>
          </cell>
          <cell r="D9">
            <v>1230000</v>
          </cell>
          <cell r="E9" t="str">
            <v>YANAI</v>
          </cell>
        </row>
        <row r="10">
          <cell r="C10" t="str">
            <v>110-09</v>
          </cell>
          <cell r="D10">
            <v>1230000</v>
          </cell>
          <cell r="E10" t="str">
            <v>YANAI</v>
          </cell>
        </row>
        <row r="11">
          <cell r="C11" t="str">
            <v>110-09</v>
          </cell>
          <cell r="D11">
            <v>1230000</v>
          </cell>
          <cell r="E11" t="str">
            <v>YANAI</v>
          </cell>
        </row>
        <row r="12">
          <cell r="C12" t="str">
            <v>110-09</v>
          </cell>
          <cell r="D12">
            <v>1230000</v>
          </cell>
          <cell r="E12" t="str">
            <v>YANAI</v>
          </cell>
        </row>
        <row r="13">
          <cell r="C13" t="str">
            <v>111-09</v>
          </cell>
          <cell r="D13">
            <v>1100000</v>
          </cell>
          <cell r="E13" t="str">
            <v>GEBRETEKLE</v>
          </cell>
        </row>
        <row r="14">
          <cell r="C14" t="str">
            <v>112-09</v>
          </cell>
          <cell r="D14">
            <v>1100000</v>
          </cell>
          <cell r="E14" t="str">
            <v>GEBRETEKLE</v>
          </cell>
        </row>
        <row r="15">
          <cell r="C15" t="str">
            <v>112-09</v>
          </cell>
          <cell r="D15">
            <v>1100000</v>
          </cell>
          <cell r="E15" t="str">
            <v>GEBRETEKLE</v>
          </cell>
        </row>
        <row r="16">
          <cell r="C16" t="str">
            <v>113-09</v>
          </cell>
          <cell r="D16">
            <v>1290000</v>
          </cell>
          <cell r="E16" t="str">
            <v>COOLAHAN</v>
          </cell>
        </row>
        <row r="17">
          <cell r="C17" t="str">
            <v>114-09</v>
          </cell>
          <cell r="D17">
            <v>1290000</v>
          </cell>
          <cell r="E17" t="str">
            <v>COOLAHAN</v>
          </cell>
        </row>
        <row r="18">
          <cell r="C18" t="str">
            <v>114-09</v>
          </cell>
          <cell r="D18">
            <v>1290000</v>
          </cell>
          <cell r="E18" t="str">
            <v>COOLAHAN</v>
          </cell>
        </row>
        <row r="19">
          <cell r="C19" t="str">
            <v>115-09</v>
          </cell>
          <cell r="D19">
            <v>1310000</v>
          </cell>
          <cell r="E19" t="str">
            <v>MALAVE</v>
          </cell>
        </row>
        <row r="20">
          <cell r="C20" t="str">
            <v>116-09</v>
          </cell>
          <cell r="D20">
            <v>1310000</v>
          </cell>
          <cell r="E20" t="str">
            <v>MALAVE</v>
          </cell>
        </row>
        <row r="21">
          <cell r="C21" t="str">
            <v>117-09</v>
          </cell>
          <cell r="D21">
            <v>1340000</v>
          </cell>
          <cell r="E21" t="str">
            <v>BEAM</v>
          </cell>
        </row>
        <row r="22">
          <cell r="C22" t="str">
            <v>119-09</v>
          </cell>
          <cell r="D22">
            <v>1460000</v>
          </cell>
          <cell r="E22" t="str">
            <v>NELSON</v>
          </cell>
        </row>
        <row r="23">
          <cell r="C23" t="str">
            <v>122-09</v>
          </cell>
          <cell r="D23">
            <v>1460000</v>
          </cell>
          <cell r="E23" t="str">
            <v>NELSON</v>
          </cell>
        </row>
        <row r="24">
          <cell r="C24" t="str">
            <v>122-09</v>
          </cell>
          <cell r="D24">
            <v>1460000</v>
          </cell>
          <cell r="E24" t="str">
            <v>NELSON</v>
          </cell>
        </row>
        <row r="25">
          <cell r="C25" t="str">
            <v>125-09</v>
          </cell>
          <cell r="D25">
            <v>1360000</v>
          </cell>
          <cell r="E25" t="str">
            <v>SANTIZO</v>
          </cell>
        </row>
        <row r="26">
          <cell r="C26" t="str">
            <v>126-09</v>
          </cell>
          <cell r="D26">
            <v>1360000</v>
          </cell>
          <cell r="E26" t="str">
            <v>SANTIZO</v>
          </cell>
        </row>
        <row r="27">
          <cell r="C27" t="str">
            <v>129-09</v>
          </cell>
          <cell r="D27">
            <v>1230000</v>
          </cell>
          <cell r="E27" t="str">
            <v>YANAI</v>
          </cell>
        </row>
        <row r="28">
          <cell r="C28" t="str">
            <v>130-09</v>
          </cell>
          <cell r="D28">
            <v>1230000</v>
          </cell>
          <cell r="E28" t="str">
            <v>YANAI</v>
          </cell>
        </row>
        <row r="29">
          <cell r="C29" t="str">
            <v>130-09</v>
          </cell>
          <cell r="D29">
            <v>1230000</v>
          </cell>
          <cell r="E29" t="str">
            <v>YANAI</v>
          </cell>
        </row>
        <row r="30">
          <cell r="C30" t="str">
            <v>131-09</v>
          </cell>
          <cell r="D30">
            <v>1100000</v>
          </cell>
          <cell r="E30" t="str">
            <v>GEBRETEKLE</v>
          </cell>
        </row>
        <row r="31">
          <cell r="C31" t="str">
            <v>132-09</v>
          </cell>
          <cell r="D31">
            <v>1100000</v>
          </cell>
          <cell r="E31" t="str">
            <v>GEBRETEKLE</v>
          </cell>
        </row>
        <row r="32">
          <cell r="C32" t="str">
            <v>133-09</v>
          </cell>
          <cell r="D32">
            <v>1290000</v>
          </cell>
          <cell r="E32" t="str">
            <v>COOLAHAN</v>
          </cell>
        </row>
        <row r="33">
          <cell r="C33" t="str">
            <v>134-09</v>
          </cell>
          <cell r="D33">
            <v>1290000</v>
          </cell>
          <cell r="E33" t="str">
            <v>COOLAHAN</v>
          </cell>
        </row>
        <row r="34">
          <cell r="C34" t="str">
            <v>135-09</v>
          </cell>
          <cell r="D34">
            <v>1310000</v>
          </cell>
          <cell r="E34" t="str">
            <v>MALAVE</v>
          </cell>
        </row>
        <row r="35">
          <cell r="C35" t="str">
            <v>136-09</v>
          </cell>
          <cell r="D35">
            <v>1310000</v>
          </cell>
          <cell r="E35" t="str">
            <v>MALAVE</v>
          </cell>
        </row>
        <row r="36">
          <cell r="C36" t="str">
            <v>138-09</v>
          </cell>
          <cell r="D36">
            <v>1340000</v>
          </cell>
          <cell r="E36" t="str">
            <v>BEAM</v>
          </cell>
        </row>
        <row r="37">
          <cell r="C37" t="str">
            <v>139-09</v>
          </cell>
          <cell r="D37">
            <v>1460000</v>
          </cell>
          <cell r="E37" t="str">
            <v>NELSON</v>
          </cell>
        </row>
        <row r="38">
          <cell r="C38" t="str">
            <v>140-09</v>
          </cell>
          <cell r="D38">
            <v>1460000</v>
          </cell>
          <cell r="E38" t="str">
            <v>NELSON</v>
          </cell>
        </row>
        <row r="39">
          <cell r="C39" t="str">
            <v>141-09</v>
          </cell>
          <cell r="D39">
            <v>1360000</v>
          </cell>
          <cell r="E39" t="str">
            <v>SANTIZO</v>
          </cell>
        </row>
        <row r="40">
          <cell r="C40" t="str">
            <v>142-09</v>
          </cell>
          <cell r="D40">
            <v>1360000</v>
          </cell>
          <cell r="E40" t="str">
            <v>SANTIZO</v>
          </cell>
        </row>
        <row r="41">
          <cell r="C41" t="str">
            <v>142-09</v>
          </cell>
          <cell r="D41">
            <v>1360000</v>
          </cell>
          <cell r="E41" t="str">
            <v>SANTIZO</v>
          </cell>
        </row>
        <row r="42">
          <cell r="C42" t="str">
            <v>144-09</v>
          </cell>
          <cell r="D42">
            <v>1230000</v>
          </cell>
          <cell r="E42" t="str">
            <v>YANAI</v>
          </cell>
        </row>
        <row r="43">
          <cell r="C43" t="str">
            <v>144-09</v>
          </cell>
          <cell r="D43">
            <v>1230000</v>
          </cell>
          <cell r="E43" t="str">
            <v>YANAI</v>
          </cell>
        </row>
        <row r="44">
          <cell r="C44" t="str">
            <v>145-09</v>
          </cell>
          <cell r="D44">
            <v>1100000</v>
          </cell>
          <cell r="E44" t="str">
            <v>GEBRETEKLE</v>
          </cell>
        </row>
        <row r="45">
          <cell r="C45" t="str">
            <v>146-09</v>
          </cell>
          <cell r="D45">
            <v>1100000</v>
          </cell>
          <cell r="E45" t="str">
            <v>GEBRETEKLE</v>
          </cell>
        </row>
        <row r="46">
          <cell r="C46" t="str">
            <v>147-09</v>
          </cell>
          <cell r="D46">
            <v>1290000</v>
          </cell>
          <cell r="E46" t="str">
            <v>COOLAHAN</v>
          </cell>
        </row>
        <row r="47">
          <cell r="C47" t="str">
            <v>148-09</v>
          </cell>
          <cell r="D47">
            <v>1290000</v>
          </cell>
          <cell r="E47" t="str">
            <v>COOLAHAN</v>
          </cell>
        </row>
        <row r="48">
          <cell r="C48" t="str">
            <v>149-05</v>
          </cell>
          <cell r="D48">
            <v>1360000</v>
          </cell>
          <cell r="E48" t="str">
            <v>SANTIZO</v>
          </cell>
        </row>
        <row r="49">
          <cell r="C49" t="str">
            <v>149-09</v>
          </cell>
          <cell r="D49">
            <v>1310000</v>
          </cell>
          <cell r="E49" t="str">
            <v>MALAVE</v>
          </cell>
        </row>
        <row r="50">
          <cell r="C50" t="str">
            <v>149-09</v>
          </cell>
          <cell r="D50">
            <v>1310000</v>
          </cell>
          <cell r="E50" t="str">
            <v>MALAVE</v>
          </cell>
        </row>
        <row r="51">
          <cell r="C51" t="str">
            <v>149-09</v>
          </cell>
          <cell r="D51">
            <v>1310000</v>
          </cell>
          <cell r="E51" t="str">
            <v>MALAVE</v>
          </cell>
        </row>
        <row r="52">
          <cell r="C52" t="str">
            <v>150-09</v>
          </cell>
          <cell r="D52">
            <v>1310000</v>
          </cell>
          <cell r="E52" t="str">
            <v>MALAVE</v>
          </cell>
        </row>
        <row r="53">
          <cell r="C53" t="str">
            <v>151-09</v>
          </cell>
          <cell r="D53">
            <v>1340000</v>
          </cell>
          <cell r="E53" t="str">
            <v>BEAM</v>
          </cell>
        </row>
        <row r="54">
          <cell r="C54" t="str">
            <v>151-09</v>
          </cell>
          <cell r="D54">
            <v>1340000</v>
          </cell>
          <cell r="E54" t="str">
            <v>BEAM</v>
          </cell>
        </row>
        <row r="55">
          <cell r="C55" t="str">
            <v>152-09</v>
          </cell>
          <cell r="D55">
            <v>1340000</v>
          </cell>
          <cell r="E55" t="str">
            <v>BEAM</v>
          </cell>
        </row>
        <row r="56">
          <cell r="C56" t="str">
            <v>153-09</v>
          </cell>
          <cell r="D56">
            <v>900000</v>
          </cell>
          <cell r="E56" t="str">
            <v>ROCHA</v>
          </cell>
        </row>
        <row r="57">
          <cell r="C57" t="str">
            <v>154-09</v>
          </cell>
          <cell r="D57">
            <v>900000</v>
          </cell>
          <cell r="E57" t="str">
            <v>ROCHA</v>
          </cell>
        </row>
        <row r="58">
          <cell r="C58" t="str">
            <v>155-09</v>
          </cell>
          <cell r="D58">
            <v>1360000</v>
          </cell>
          <cell r="E58" t="str">
            <v>SANTIZO</v>
          </cell>
        </row>
        <row r="59">
          <cell r="C59" t="str">
            <v>156-09</v>
          </cell>
          <cell r="D59">
            <v>1360000</v>
          </cell>
          <cell r="E59" t="str">
            <v>SANTIZO</v>
          </cell>
        </row>
        <row r="60">
          <cell r="C60" t="str">
            <v>157-05</v>
          </cell>
          <cell r="D60">
            <v>1540000</v>
          </cell>
          <cell r="E60" t="str">
            <v>HELVIE</v>
          </cell>
        </row>
        <row r="61">
          <cell r="C61" t="str">
            <v>157-09</v>
          </cell>
          <cell r="D61">
            <v>880000</v>
          </cell>
          <cell r="E61" t="str">
            <v>STEWART</v>
          </cell>
        </row>
        <row r="62">
          <cell r="C62" t="str">
            <v>158-09</v>
          </cell>
          <cell r="D62">
            <v>880000</v>
          </cell>
          <cell r="E62" t="str">
            <v>STEWART</v>
          </cell>
        </row>
        <row r="63">
          <cell r="C63" t="str">
            <v>159-09</v>
          </cell>
          <cell r="D63">
            <v>1460000</v>
          </cell>
          <cell r="E63" t="str">
            <v>NELSON</v>
          </cell>
        </row>
        <row r="64">
          <cell r="C64" t="str">
            <v>160-09</v>
          </cell>
          <cell r="D64">
            <v>1460000</v>
          </cell>
          <cell r="E64" t="str">
            <v>NELSON</v>
          </cell>
        </row>
        <row r="65">
          <cell r="C65" t="str">
            <v>161-09</v>
          </cell>
          <cell r="D65">
            <v>1110000</v>
          </cell>
          <cell r="E65" t="str">
            <v>STARKS</v>
          </cell>
        </row>
        <row r="66">
          <cell r="C66" t="str">
            <v>161-09</v>
          </cell>
          <cell r="D66">
            <v>1110000</v>
          </cell>
          <cell r="E66" t="str">
            <v>STARKS</v>
          </cell>
        </row>
        <row r="67">
          <cell r="C67" t="str">
            <v>162-05</v>
          </cell>
          <cell r="D67">
            <v>1470000</v>
          </cell>
          <cell r="E67" t="str">
            <v>RIVERA</v>
          </cell>
        </row>
        <row r="68">
          <cell r="C68" t="str">
            <v>162-09</v>
          </cell>
          <cell r="D68">
            <v>1110000</v>
          </cell>
          <cell r="E68" t="str">
            <v>STARKS</v>
          </cell>
        </row>
        <row r="69">
          <cell r="C69" t="str">
            <v>163-09</v>
          </cell>
          <cell r="D69">
            <v>890000</v>
          </cell>
          <cell r="E69" t="str">
            <v>LOZA</v>
          </cell>
        </row>
        <row r="70">
          <cell r="C70" t="str">
            <v>165-09</v>
          </cell>
          <cell r="D70">
            <v>1740000</v>
          </cell>
          <cell r="E70" t="str">
            <v>STORY</v>
          </cell>
        </row>
        <row r="71">
          <cell r="C71" t="str">
            <v>166-09</v>
          </cell>
          <cell r="D71">
            <v>1740000</v>
          </cell>
          <cell r="E71" t="str">
            <v>STORY</v>
          </cell>
        </row>
        <row r="72">
          <cell r="C72" t="str">
            <v>167-09</v>
          </cell>
          <cell r="D72">
            <v>900000</v>
          </cell>
          <cell r="E72" t="str">
            <v>ROCHA</v>
          </cell>
        </row>
        <row r="73">
          <cell r="C73" t="str">
            <v>168-09</v>
          </cell>
          <cell r="D73">
            <v>900000</v>
          </cell>
          <cell r="E73" t="str">
            <v>ROCHA</v>
          </cell>
        </row>
        <row r="74">
          <cell r="C74" t="str">
            <v>169-09</v>
          </cell>
          <cell r="D74">
            <v>1520000</v>
          </cell>
          <cell r="E74" t="str">
            <v>MAYBERRY</v>
          </cell>
        </row>
        <row r="75">
          <cell r="C75" t="str">
            <v>170-09</v>
          </cell>
          <cell r="D75">
            <v>1520000</v>
          </cell>
          <cell r="E75" t="str">
            <v>MAYBERRY</v>
          </cell>
        </row>
        <row r="76">
          <cell r="C76" t="str">
            <v>171-09</v>
          </cell>
          <cell r="D76">
            <v>880000</v>
          </cell>
          <cell r="E76" t="str">
            <v>STEWART</v>
          </cell>
        </row>
        <row r="77">
          <cell r="C77" t="str">
            <v>172-05</v>
          </cell>
          <cell r="D77">
            <v>1540000</v>
          </cell>
          <cell r="E77" t="str">
            <v>HELVIE</v>
          </cell>
        </row>
        <row r="78">
          <cell r="C78" t="str">
            <v>172-09</v>
          </cell>
          <cell r="D78">
            <v>880000</v>
          </cell>
          <cell r="E78" t="str">
            <v>STEWART</v>
          </cell>
        </row>
        <row r="79">
          <cell r="C79" t="str">
            <v>173-09</v>
          </cell>
          <cell r="D79">
            <v>1280000</v>
          </cell>
          <cell r="E79" t="str">
            <v>BARTLETT</v>
          </cell>
        </row>
        <row r="80">
          <cell r="C80" t="str">
            <v>174-09</v>
          </cell>
          <cell r="D80">
            <v>1280000</v>
          </cell>
          <cell r="E80" t="str">
            <v>BARTLETT</v>
          </cell>
        </row>
        <row r="81">
          <cell r="C81" t="str">
            <v>175-09</v>
          </cell>
          <cell r="D81">
            <v>1110000</v>
          </cell>
          <cell r="E81" t="str">
            <v>STARKS</v>
          </cell>
        </row>
        <row r="82">
          <cell r="C82" t="str">
            <v>176-09</v>
          </cell>
          <cell r="D82">
            <v>1110000</v>
          </cell>
          <cell r="E82" t="str">
            <v>STARKS</v>
          </cell>
        </row>
        <row r="83">
          <cell r="C83" t="str">
            <v>177-09</v>
          </cell>
          <cell r="D83">
            <v>890000</v>
          </cell>
          <cell r="E83" t="str">
            <v>LOZA</v>
          </cell>
        </row>
        <row r="84">
          <cell r="C84" t="str">
            <v>178-09</v>
          </cell>
          <cell r="D84">
            <v>890000</v>
          </cell>
          <cell r="E84" t="str">
            <v>LOZA</v>
          </cell>
        </row>
        <row r="85">
          <cell r="C85" t="str">
            <v>179-09</v>
          </cell>
          <cell r="D85">
            <v>1740000</v>
          </cell>
          <cell r="E85" t="str">
            <v>STORY</v>
          </cell>
        </row>
        <row r="86">
          <cell r="C86" t="str">
            <v>179-09</v>
          </cell>
          <cell r="D86">
            <v>1740000</v>
          </cell>
          <cell r="E86" t="str">
            <v>STORY</v>
          </cell>
        </row>
        <row r="87">
          <cell r="C87" t="str">
            <v>180-09</v>
          </cell>
          <cell r="D87">
            <v>1740000</v>
          </cell>
          <cell r="E87" t="str">
            <v>STORY</v>
          </cell>
        </row>
        <row r="88">
          <cell r="C88" t="str">
            <v>182-09</v>
          </cell>
          <cell r="D88">
            <v>900000</v>
          </cell>
          <cell r="E88" t="str">
            <v>ROCHA</v>
          </cell>
        </row>
        <row r="89">
          <cell r="C89" t="str">
            <v>182-09</v>
          </cell>
          <cell r="D89">
            <v>900000</v>
          </cell>
          <cell r="E89" t="str">
            <v>ROCHA</v>
          </cell>
        </row>
        <row r="90">
          <cell r="C90" t="str">
            <v>183-09</v>
          </cell>
          <cell r="D90">
            <v>1140000</v>
          </cell>
          <cell r="E90" t="str">
            <v>YOUNG</v>
          </cell>
        </row>
        <row r="91">
          <cell r="C91" t="str">
            <v>183-09</v>
          </cell>
          <cell r="D91">
            <v>1520000</v>
          </cell>
          <cell r="E91" t="str">
            <v>MAYBERRY</v>
          </cell>
        </row>
        <row r="92">
          <cell r="C92" t="str">
            <v>184-09</v>
          </cell>
          <cell r="D92">
            <v>1520000</v>
          </cell>
          <cell r="E92" t="str">
            <v>MAYBERRY</v>
          </cell>
        </row>
        <row r="93">
          <cell r="C93" t="str">
            <v>185-09</v>
          </cell>
          <cell r="D93">
            <v>880000</v>
          </cell>
          <cell r="E93" t="str">
            <v>STEWART</v>
          </cell>
        </row>
        <row r="94">
          <cell r="C94" t="str">
            <v>186-09</v>
          </cell>
          <cell r="D94">
            <v>880000</v>
          </cell>
          <cell r="E94" t="str">
            <v>STEWART</v>
          </cell>
        </row>
        <row r="95">
          <cell r="C95" t="str">
            <v>186-09</v>
          </cell>
          <cell r="D95">
            <v>880000</v>
          </cell>
          <cell r="E95" t="str">
            <v>STEWART</v>
          </cell>
        </row>
        <row r="96">
          <cell r="C96" t="str">
            <v>187-09</v>
          </cell>
          <cell r="D96">
            <v>1280000</v>
          </cell>
          <cell r="E96" t="str">
            <v>BARTLETT</v>
          </cell>
        </row>
        <row r="97">
          <cell r="C97" t="str">
            <v>188-09</v>
          </cell>
          <cell r="D97">
            <v>1280000</v>
          </cell>
          <cell r="E97" t="str">
            <v>BARTLETT</v>
          </cell>
        </row>
        <row r="98">
          <cell r="C98" t="str">
            <v>189-09</v>
          </cell>
          <cell r="D98">
            <v>1110000</v>
          </cell>
          <cell r="E98" t="str">
            <v>STARKS</v>
          </cell>
        </row>
        <row r="99">
          <cell r="C99" t="str">
            <v>190-09</v>
          </cell>
          <cell r="D99">
            <v>1110000</v>
          </cell>
          <cell r="E99" t="str">
            <v>STARKS</v>
          </cell>
        </row>
        <row r="100">
          <cell r="C100" t="str">
            <v>191-09</v>
          </cell>
          <cell r="D100">
            <v>890000</v>
          </cell>
          <cell r="E100" t="str">
            <v>LOZA</v>
          </cell>
        </row>
        <row r="101">
          <cell r="C101" t="str">
            <v>192-09</v>
          </cell>
          <cell r="D101">
            <v>890000</v>
          </cell>
          <cell r="E101" t="str">
            <v>LOZA</v>
          </cell>
        </row>
        <row r="102">
          <cell r="C102" t="str">
            <v>193-09</v>
          </cell>
          <cell r="D102">
            <v>1740000</v>
          </cell>
          <cell r="E102" t="str">
            <v>STORY</v>
          </cell>
        </row>
        <row r="103">
          <cell r="C103" t="str">
            <v>193-09</v>
          </cell>
          <cell r="D103">
            <v>1740000</v>
          </cell>
          <cell r="E103" t="str">
            <v>STORY</v>
          </cell>
        </row>
        <row r="104">
          <cell r="C104" t="str">
            <v>194-09</v>
          </cell>
          <cell r="D104">
            <v>1740000</v>
          </cell>
          <cell r="E104" t="str">
            <v>STORY</v>
          </cell>
        </row>
        <row r="105">
          <cell r="C105" t="str">
            <v>195-09</v>
          </cell>
          <cell r="D105">
            <v>900000</v>
          </cell>
          <cell r="E105" t="str">
            <v>ROCHA</v>
          </cell>
        </row>
        <row r="106">
          <cell r="C106" t="str">
            <v>195-09</v>
          </cell>
          <cell r="D106">
            <v>900000</v>
          </cell>
          <cell r="E106" t="str">
            <v>ROCHA</v>
          </cell>
        </row>
        <row r="107">
          <cell r="C107" t="str">
            <v>195-09</v>
          </cell>
          <cell r="D107">
            <v>900000</v>
          </cell>
          <cell r="E107" t="str">
            <v>ROCHA</v>
          </cell>
        </row>
        <row r="108">
          <cell r="C108" t="str">
            <v>196-09</v>
          </cell>
          <cell r="D108">
            <v>900000</v>
          </cell>
          <cell r="E108" t="str">
            <v>ROCHA</v>
          </cell>
        </row>
        <row r="109">
          <cell r="C109" t="str">
            <v>197-09</v>
          </cell>
          <cell r="D109">
            <v>1140000</v>
          </cell>
          <cell r="E109" t="str">
            <v>YOUNG</v>
          </cell>
        </row>
        <row r="110">
          <cell r="C110" t="str">
            <v>198-09</v>
          </cell>
          <cell r="D110">
            <v>1140000</v>
          </cell>
          <cell r="E110" t="str">
            <v>YOUNG</v>
          </cell>
        </row>
        <row r="111">
          <cell r="C111" t="str">
            <v>199-09</v>
          </cell>
          <cell r="D111">
            <v>1520000</v>
          </cell>
          <cell r="E111" t="str">
            <v>MAYBERRY</v>
          </cell>
        </row>
        <row r="112">
          <cell r="C112" t="str">
            <v>200-09</v>
          </cell>
          <cell r="D112">
            <v>1520000</v>
          </cell>
          <cell r="E112" t="str">
            <v>MAYBERRY</v>
          </cell>
        </row>
        <row r="113">
          <cell r="C113" t="str">
            <v>201-09</v>
          </cell>
          <cell r="D113">
            <v>1280000</v>
          </cell>
          <cell r="E113" t="str">
            <v>BARTLETT</v>
          </cell>
        </row>
        <row r="114">
          <cell r="C114" t="str">
            <v>202-09</v>
          </cell>
          <cell r="D114">
            <v>1280000</v>
          </cell>
          <cell r="E114" t="str">
            <v>BARTLETT</v>
          </cell>
        </row>
        <row r="115">
          <cell r="C115" t="str">
            <v>203-09</v>
          </cell>
          <cell r="D115">
            <v>1110000</v>
          </cell>
          <cell r="E115" t="str">
            <v>STARKS</v>
          </cell>
        </row>
        <row r="116">
          <cell r="C116" t="str">
            <v>204-09</v>
          </cell>
          <cell r="D116">
            <v>1110000</v>
          </cell>
          <cell r="E116" t="str">
            <v>STARKS</v>
          </cell>
        </row>
        <row r="117">
          <cell r="C117" t="str">
            <v>205-09</v>
          </cell>
          <cell r="D117">
            <v>890000</v>
          </cell>
          <cell r="E117" t="str">
            <v>LOZA</v>
          </cell>
        </row>
        <row r="118">
          <cell r="C118" t="str">
            <v>206-09</v>
          </cell>
          <cell r="D118">
            <v>890000</v>
          </cell>
          <cell r="E118" t="str">
            <v>LOZA</v>
          </cell>
        </row>
        <row r="119">
          <cell r="C119" t="str">
            <v>207-09</v>
          </cell>
          <cell r="D119">
            <v>1740000</v>
          </cell>
          <cell r="E119" t="str">
            <v>STORY</v>
          </cell>
        </row>
        <row r="120">
          <cell r="C120" t="str">
            <v>207-09</v>
          </cell>
          <cell r="D120">
            <v>1740000</v>
          </cell>
          <cell r="E120" t="str">
            <v>STORY</v>
          </cell>
        </row>
        <row r="121">
          <cell r="C121" t="str">
            <v>208-09</v>
          </cell>
          <cell r="D121">
            <v>1740000</v>
          </cell>
          <cell r="E121" t="str">
            <v>STORY</v>
          </cell>
        </row>
        <row r="122">
          <cell r="C122" t="str">
            <v>209-09</v>
          </cell>
          <cell r="D122">
            <v>1440000</v>
          </cell>
          <cell r="E122" t="str">
            <v>HONTZ</v>
          </cell>
        </row>
        <row r="123">
          <cell r="C123" t="str">
            <v>211-09</v>
          </cell>
          <cell r="D123">
            <v>1140000</v>
          </cell>
          <cell r="E123" t="str">
            <v>YOUNG</v>
          </cell>
        </row>
        <row r="124">
          <cell r="C124" t="str">
            <v>129-09</v>
          </cell>
          <cell r="D124">
            <v>1230000</v>
          </cell>
          <cell r="E124" t="str">
            <v>YANAI</v>
          </cell>
        </row>
        <row r="125">
          <cell r="C125" t="str">
            <v>162-09</v>
          </cell>
          <cell r="D125">
            <v>1110000</v>
          </cell>
          <cell r="E125" t="str">
            <v>STARKS</v>
          </cell>
        </row>
        <row r="126">
          <cell r="C126" t="str">
            <v>169-09</v>
          </cell>
          <cell r="D126">
            <v>1520000</v>
          </cell>
          <cell r="E126" t="str">
            <v>MAYBERRY</v>
          </cell>
        </row>
        <row r="127">
          <cell r="C127" t="str">
            <v>168-09</v>
          </cell>
          <cell r="D127">
            <v>900000</v>
          </cell>
          <cell r="E127" t="str">
            <v>ROCHA</v>
          </cell>
        </row>
        <row r="128">
          <cell r="C128" t="str">
            <v>179-09</v>
          </cell>
          <cell r="D128">
            <v>1740000</v>
          </cell>
          <cell r="E128" t="str">
            <v>STORY</v>
          </cell>
        </row>
        <row r="129">
          <cell r="C129" t="str">
            <v>156-09</v>
          </cell>
          <cell r="D129">
            <v>1360000</v>
          </cell>
          <cell r="E129" t="str">
            <v>SANTIZO</v>
          </cell>
        </row>
        <row r="130">
          <cell r="C130" t="str">
            <v>185-09</v>
          </cell>
          <cell r="D130">
            <v>880000</v>
          </cell>
          <cell r="E130" t="str">
            <v>STEWART</v>
          </cell>
        </row>
        <row r="131">
          <cell r="C131" t="str">
            <v>187-09</v>
          </cell>
          <cell r="D131">
            <v>1280000</v>
          </cell>
          <cell r="E131" t="str">
            <v>BARTLETT</v>
          </cell>
        </row>
        <row r="132">
          <cell r="C132" t="str">
            <v>182-09</v>
          </cell>
          <cell r="D132">
            <v>900000</v>
          </cell>
          <cell r="E132" t="str">
            <v>ROCHA</v>
          </cell>
        </row>
        <row r="133">
          <cell r="C133" t="str">
            <v>184-09</v>
          </cell>
          <cell r="D133">
            <v>1520000</v>
          </cell>
          <cell r="E133" t="str">
            <v>MAYBERRY</v>
          </cell>
        </row>
        <row r="134">
          <cell r="C134" t="str">
            <v>193-09</v>
          </cell>
          <cell r="D134">
            <v>1740000</v>
          </cell>
          <cell r="E134" t="str">
            <v>STORY</v>
          </cell>
        </row>
        <row r="135">
          <cell r="C135" t="str">
            <v>146-09</v>
          </cell>
          <cell r="D135">
            <v>1100000</v>
          </cell>
          <cell r="E135" t="str">
            <v>GEBRETEKLE</v>
          </cell>
        </row>
        <row r="136">
          <cell r="C136" t="str">
            <v>195-09</v>
          </cell>
          <cell r="D136">
            <v>900000</v>
          </cell>
          <cell r="E136" t="str">
            <v>ROCHA</v>
          </cell>
        </row>
        <row r="137">
          <cell r="C137" t="str">
            <v>151-09</v>
          </cell>
          <cell r="D137">
            <v>1340000</v>
          </cell>
          <cell r="E137" t="str">
            <v>BEAM</v>
          </cell>
        </row>
        <row r="138">
          <cell r="C138" t="str">
            <v>194-09</v>
          </cell>
          <cell r="D138">
            <v>1740000</v>
          </cell>
          <cell r="E138" t="str">
            <v>STORY</v>
          </cell>
        </row>
        <row r="139">
          <cell r="C139" t="str">
            <v>144-09</v>
          </cell>
          <cell r="D139">
            <v>1230000</v>
          </cell>
          <cell r="E139" t="str">
            <v>YANAI</v>
          </cell>
        </row>
        <row r="140">
          <cell r="C140" t="str">
            <v>198-09</v>
          </cell>
          <cell r="D140">
            <v>1140000</v>
          </cell>
          <cell r="E140" t="str">
            <v>YOUNG</v>
          </cell>
        </row>
        <row r="141">
          <cell r="C141" t="str">
            <v>149-09</v>
          </cell>
          <cell r="D141">
            <v>1310000</v>
          </cell>
          <cell r="E141" t="str">
            <v>MALAVE</v>
          </cell>
        </row>
        <row r="142">
          <cell r="C142" t="str">
            <v>4056-09</v>
          </cell>
          <cell r="D142">
            <v>1500000</v>
          </cell>
          <cell r="E142" t="str">
            <v>GOODNIGHT</v>
          </cell>
        </row>
        <row r="143">
          <cell r="C143" t="str">
            <v>142-09</v>
          </cell>
          <cell r="D143">
            <v>1360000</v>
          </cell>
          <cell r="E143" t="str">
            <v>SANTIZO</v>
          </cell>
        </row>
        <row r="144">
          <cell r="C144" t="str">
            <v>219-09</v>
          </cell>
          <cell r="D144">
            <v>1240000</v>
          </cell>
          <cell r="E144" t="str">
            <v>GRASTON</v>
          </cell>
        </row>
        <row r="145">
          <cell r="C145" t="str">
            <v>134-09</v>
          </cell>
          <cell r="D145">
            <v>1290000</v>
          </cell>
          <cell r="E145" t="str">
            <v>COOLAHAN</v>
          </cell>
        </row>
        <row r="146">
          <cell r="C146" t="str">
            <v>221-09</v>
          </cell>
          <cell r="D146">
            <v>1440000</v>
          </cell>
          <cell r="E146" t="str">
            <v>HONTZ</v>
          </cell>
        </row>
        <row r="147">
          <cell r="C147" t="str">
            <v>130-09</v>
          </cell>
          <cell r="D147">
            <v>1230000</v>
          </cell>
          <cell r="E147" t="str">
            <v>YANAI</v>
          </cell>
        </row>
        <row r="148">
          <cell r="C148" t="str">
            <v>216-09</v>
          </cell>
          <cell r="D148">
            <v>1280000</v>
          </cell>
          <cell r="E148" t="str">
            <v>BARTLETT</v>
          </cell>
        </row>
        <row r="149">
          <cell r="C149" t="str">
            <v>133-09</v>
          </cell>
          <cell r="D149">
            <v>1290000</v>
          </cell>
          <cell r="E149" t="str">
            <v>COOLAHAN</v>
          </cell>
        </row>
        <row r="150">
          <cell r="C150" t="str">
            <v>228-09</v>
          </cell>
          <cell r="D150">
            <v>1240000</v>
          </cell>
          <cell r="E150" t="str">
            <v>GRASTON</v>
          </cell>
        </row>
        <row r="151">
          <cell r="C151" t="str">
            <v>122-09</v>
          </cell>
          <cell r="D151">
            <v>1460000</v>
          </cell>
          <cell r="E151" t="str">
            <v>NELSON</v>
          </cell>
        </row>
        <row r="152">
          <cell r="C152" t="str">
            <v>183-09</v>
          </cell>
          <cell r="D152">
            <v>1140000</v>
          </cell>
          <cell r="E152" t="str">
            <v>YOUNG</v>
          </cell>
        </row>
        <row r="153">
          <cell r="C153" t="str">
            <v>114-09</v>
          </cell>
          <cell r="D153">
            <v>1290000</v>
          </cell>
          <cell r="E153" t="str">
            <v>COOLAHAN</v>
          </cell>
        </row>
        <row r="154">
          <cell r="C154" t="str">
            <v>199-09</v>
          </cell>
          <cell r="D154">
            <v>1520000</v>
          </cell>
          <cell r="E154" t="str">
            <v>MAYBERRY</v>
          </cell>
        </row>
        <row r="155">
          <cell r="C155" t="str">
            <v>114-09</v>
          </cell>
          <cell r="D155">
            <v>1290000</v>
          </cell>
          <cell r="E155" t="str">
            <v>COOLAHAN</v>
          </cell>
        </row>
        <row r="156">
          <cell r="C156" t="str">
            <v>223-09</v>
          </cell>
          <cell r="D156">
            <v>1180000</v>
          </cell>
          <cell r="E156" t="str">
            <v>LEVERE</v>
          </cell>
        </row>
        <row r="157">
          <cell r="C157" t="str">
            <v>110-09</v>
          </cell>
          <cell r="D157">
            <v>1230000</v>
          </cell>
          <cell r="E157" t="str">
            <v>YANAI</v>
          </cell>
        </row>
        <row r="158">
          <cell r="C158" t="str">
            <v>152-09</v>
          </cell>
          <cell r="D158">
            <v>1340000</v>
          </cell>
          <cell r="E158" t="str">
            <v>BEAM</v>
          </cell>
        </row>
        <row r="159">
          <cell r="C159" t="str">
            <v>101-09</v>
          </cell>
          <cell r="D159">
            <v>1290000</v>
          </cell>
          <cell r="E159" t="str">
            <v>COOLAHAN</v>
          </cell>
        </row>
        <row r="160">
          <cell r="C160" t="str">
            <v>4056-09</v>
          </cell>
          <cell r="D160">
            <v>1500000</v>
          </cell>
          <cell r="E160" t="str">
            <v>GOODNIGHT</v>
          </cell>
        </row>
        <row r="161">
          <cell r="C161" t="str">
            <v>220-09</v>
          </cell>
          <cell r="D161">
            <v>1240000</v>
          </cell>
          <cell r="E161" t="str">
            <v>GRASTON</v>
          </cell>
        </row>
        <row r="162">
          <cell r="C162" t="str">
            <v>182-09</v>
          </cell>
          <cell r="D162">
            <v>900000</v>
          </cell>
          <cell r="E162" t="str">
            <v>ROCHA</v>
          </cell>
        </row>
        <row r="163">
          <cell r="C163" t="str">
            <v>214-09</v>
          </cell>
          <cell r="D163">
            <v>1180000</v>
          </cell>
          <cell r="E163" t="str">
            <v>LEVERE</v>
          </cell>
        </row>
        <row r="164">
          <cell r="C164" t="str">
            <v>186-09</v>
          </cell>
          <cell r="D164">
            <v>880000</v>
          </cell>
          <cell r="E164" t="str">
            <v>STEWART</v>
          </cell>
        </row>
        <row r="165">
          <cell r="C165" t="str">
            <v>4056-09</v>
          </cell>
          <cell r="D165">
            <v>1500000</v>
          </cell>
          <cell r="E165" t="str">
            <v>GOODNIGHT</v>
          </cell>
        </row>
        <row r="166">
          <cell r="C166" t="str">
            <v>231-09</v>
          </cell>
          <cell r="D166">
            <v>1180000</v>
          </cell>
          <cell r="E166" t="str">
            <v>LEVERE</v>
          </cell>
        </row>
        <row r="167">
          <cell r="C167" t="str">
            <v>205-09</v>
          </cell>
          <cell r="D167">
            <v>890000</v>
          </cell>
          <cell r="E167" t="str">
            <v>LOZA</v>
          </cell>
        </row>
        <row r="168">
          <cell r="C168" t="str">
            <v>106-09</v>
          </cell>
          <cell r="D168">
            <v>1460000</v>
          </cell>
          <cell r="E168" t="str">
            <v>NELSON</v>
          </cell>
        </row>
        <row r="169">
          <cell r="C169" t="str">
            <v>175-09</v>
          </cell>
          <cell r="D169">
            <v>1110000</v>
          </cell>
          <cell r="E169" t="str">
            <v>STARKS</v>
          </cell>
        </row>
        <row r="170">
          <cell r="C170" t="str">
            <v>148-09</v>
          </cell>
          <cell r="D170">
            <v>1290000</v>
          </cell>
          <cell r="E170" t="str">
            <v>COOLAHAN</v>
          </cell>
        </row>
        <row r="171">
          <cell r="C171" t="str">
            <v>155-09</v>
          </cell>
          <cell r="D171">
            <v>1360000</v>
          </cell>
          <cell r="E171" t="str">
            <v>SANTIZO</v>
          </cell>
        </row>
        <row r="172">
          <cell r="C172" t="str">
            <v>159-09</v>
          </cell>
          <cell r="D172">
            <v>1460000</v>
          </cell>
          <cell r="E172" t="str">
            <v>NELSON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133-10</v>
          </cell>
          <cell r="D1">
            <v>1510000</v>
          </cell>
          <cell r="E1" t="str">
            <v>COCA</v>
          </cell>
        </row>
        <row r="2">
          <cell r="C2" t="str">
            <v>156-10</v>
          </cell>
          <cell r="D2">
            <v>1100000</v>
          </cell>
          <cell r="E2" t="str">
            <v>GEBRETEKLE</v>
          </cell>
        </row>
        <row r="3">
          <cell r="C3" t="str">
            <v>217-10</v>
          </cell>
          <cell r="D3">
            <v>1440000</v>
          </cell>
          <cell r="E3" t="str">
            <v>HONTZ</v>
          </cell>
        </row>
        <row r="4">
          <cell r="C4" t="str">
            <v>218-10</v>
          </cell>
          <cell r="D4">
            <v>1440000</v>
          </cell>
          <cell r="E4" t="str">
            <v>HONTZ</v>
          </cell>
        </row>
        <row r="5">
          <cell r="C5" t="str">
            <v>231-10</v>
          </cell>
          <cell r="D5">
            <v>1810000</v>
          </cell>
          <cell r="E5" t="str">
            <v>NEWELL</v>
          </cell>
        </row>
        <row r="6">
          <cell r="C6" t="str">
            <v>135-10</v>
          </cell>
          <cell r="D6">
            <v>1110000</v>
          </cell>
          <cell r="E6" t="str">
            <v>STARKS</v>
          </cell>
        </row>
        <row r="7">
          <cell r="C7" t="str">
            <v>230-10</v>
          </cell>
          <cell r="D7">
            <v>1820000</v>
          </cell>
          <cell r="E7" t="str">
            <v>ADANE</v>
          </cell>
        </row>
        <row r="8">
          <cell r="C8" t="str">
            <v>240-10</v>
          </cell>
          <cell r="D8">
            <v>1180000</v>
          </cell>
          <cell r="E8" t="str">
            <v>LEVERE</v>
          </cell>
        </row>
        <row r="9">
          <cell r="C9" t="str">
            <v>186-10</v>
          </cell>
          <cell r="D9">
            <v>900000</v>
          </cell>
          <cell r="E9" t="str">
            <v>ROCHA</v>
          </cell>
        </row>
        <row r="10">
          <cell r="C10" t="str">
            <v>209-10</v>
          </cell>
          <cell r="D10">
            <v>1230000</v>
          </cell>
          <cell r="E10" t="str">
            <v>YANAI</v>
          </cell>
        </row>
        <row r="11">
          <cell r="C11" t="str">
            <v>227-10</v>
          </cell>
          <cell r="D11">
            <v>1240000</v>
          </cell>
          <cell r="E11" t="str">
            <v>GRASTON</v>
          </cell>
        </row>
        <row r="12">
          <cell r="C12" t="str">
            <v>135-10</v>
          </cell>
          <cell r="D12">
            <v>1110000</v>
          </cell>
          <cell r="E12" t="str">
            <v>STARKS</v>
          </cell>
        </row>
        <row r="13">
          <cell r="C13" t="str">
            <v>163-10</v>
          </cell>
          <cell r="D13">
            <v>890000</v>
          </cell>
          <cell r="E13" t="str">
            <v>LOZA</v>
          </cell>
        </row>
        <row r="14">
          <cell r="C14" t="str">
            <v>137-10</v>
          </cell>
          <cell r="D14">
            <v>1310000</v>
          </cell>
          <cell r="E14" t="str">
            <v>MALAVE</v>
          </cell>
        </row>
        <row r="15">
          <cell r="C15" t="str">
            <v>183-10</v>
          </cell>
          <cell r="D15">
            <v>880000</v>
          </cell>
          <cell r="E15" t="str">
            <v>STEWART</v>
          </cell>
        </row>
        <row r="16">
          <cell r="C16" t="str">
            <v>120-10</v>
          </cell>
          <cell r="D16">
            <v>1510000</v>
          </cell>
          <cell r="E16" t="str">
            <v>COCA</v>
          </cell>
        </row>
        <row r="17">
          <cell r="C17" t="str">
            <v>238-10</v>
          </cell>
          <cell r="D17">
            <v>1820000</v>
          </cell>
          <cell r="E17" t="str">
            <v>ADANE</v>
          </cell>
        </row>
        <row r="18">
          <cell r="C18" t="str">
            <v>131-10</v>
          </cell>
          <cell r="D18">
            <v>1480000</v>
          </cell>
          <cell r="E18" t="str">
            <v>STURGEON</v>
          </cell>
        </row>
        <row r="19">
          <cell r="C19" t="str">
            <v>225-10</v>
          </cell>
          <cell r="D19">
            <v>1440000</v>
          </cell>
          <cell r="E19" t="str">
            <v>HONTZ</v>
          </cell>
        </row>
        <row r="20">
          <cell r="C20" t="str">
            <v>125-10</v>
          </cell>
          <cell r="D20">
            <v>1100000</v>
          </cell>
          <cell r="E20" t="str">
            <v>GEBRETEKLE</v>
          </cell>
        </row>
        <row r="21">
          <cell r="C21" t="str">
            <v>242-10</v>
          </cell>
          <cell r="D21">
            <v>1440000</v>
          </cell>
          <cell r="E21" t="str">
            <v>HONTZ</v>
          </cell>
        </row>
        <row r="22">
          <cell r="C22" t="str">
            <v>114-10</v>
          </cell>
          <cell r="D22">
            <v>1340000</v>
          </cell>
          <cell r="E22" t="str">
            <v>BEAM</v>
          </cell>
        </row>
        <row r="23">
          <cell r="C23" t="str">
            <v>174-10</v>
          </cell>
          <cell r="D23">
            <v>950000</v>
          </cell>
          <cell r="E23" t="str">
            <v>WEBSTER</v>
          </cell>
        </row>
        <row r="24">
          <cell r="C24" t="str">
            <v>112-10</v>
          </cell>
          <cell r="D24">
            <v>1100000</v>
          </cell>
          <cell r="E24" t="str">
            <v>GEBRETEKLE</v>
          </cell>
        </row>
        <row r="25">
          <cell r="C25" t="str">
            <v>205-10</v>
          </cell>
          <cell r="D25">
            <v>890000</v>
          </cell>
          <cell r="E25" t="str">
            <v>LOZA</v>
          </cell>
        </row>
        <row r="26">
          <cell r="C26" t="str">
            <v>108-10</v>
          </cell>
          <cell r="D26">
            <v>1110000</v>
          </cell>
          <cell r="E26" t="str">
            <v>STARKS</v>
          </cell>
        </row>
        <row r="27">
          <cell r="C27" t="str">
            <v>239-10</v>
          </cell>
          <cell r="D27">
            <v>1180000</v>
          </cell>
          <cell r="E27" t="str">
            <v>LEVERE</v>
          </cell>
        </row>
        <row r="28">
          <cell r="C28" t="str">
            <v>106-10</v>
          </cell>
          <cell r="D28">
            <v>1510000</v>
          </cell>
          <cell r="E28" t="str">
            <v>COCA</v>
          </cell>
        </row>
        <row r="29">
          <cell r="C29" t="str">
            <v>140-10</v>
          </cell>
          <cell r="D29">
            <v>1100000</v>
          </cell>
          <cell r="E29" t="str">
            <v>GEBRETEKLE</v>
          </cell>
        </row>
        <row r="30">
          <cell r="C30" t="str">
            <v>233-10</v>
          </cell>
          <cell r="D30">
            <v>1440000</v>
          </cell>
          <cell r="E30" t="str">
            <v>HONTZ</v>
          </cell>
        </row>
        <row r="31">
          <cell r="C31" t="str">
            <v>110-10</v>
          </cell>
          <cell r="D31">
            <v>1310000</v>
          </cell>
          <cell r="E31" t="str">
            <v>MALAVE</v>
          </cell>
        </row>
        <row r="32">
          <cell r="C32" t="str">
            <v>215-10</v>
          </cell>
          <cell r="D32">
            <v>950000</v>
          </cell>
          <cell r="E32" t="str">
            <v>WEBSTER</v>
          </cell>
        </row>
        <row r="33">
          <cell r="C33" t="str">
            <v>120-10</v>
          </cell>
          <cell r="D33">
            <v>1510000</v>
          </cell>
          <cell r="E33" t="str">
            <v>COCA</v>
          </cell>
        </row>
        <row r="34">
          <cell r="C34" t="str">
            <v>180-10</v>
          </cell>
          <cell r="D34">
            <v>1120000</v>
          </cell>
          <cell r="E34" t="str">
            <v>LOCKLEAR</v>
          </cell>
        </row>
        <row r="35">
          <cell r="C35" t="str">
            <v>126-10</v>
          </cell>
          <cell r="D35">
            <v>1100000</v>
          </cell>
          <cell r="E35" t="str">
            <v>GEBRETEKLE</v>
          </cell>
        </row>
        <row r="36">
          <cell r="C36" t="str">
            <v>150-10</v>
          </cell>
          <cell r="D36">
            <v>1110000</v>
          </cell>
          <cell r="E36" t="str">
            <v>STARKS</v>
          </cell>
        </row>
        <row r="37">
          <cell r="C37" t="str">
            <v>136-10</v>
          </cell>
          <cell r="D37">
            <v>1110000</v>
          </cell>
          <cell r="E37" t="str">
            <v>STARKS</v>
          </cell>
        </row>
        <row r="38">
          <cell r="C38" t="str">
            <v>135-10</v>
          </cell>
          <cell r="D38">
            <v>1110000</v>
          </cell>
          <cell r="E38" t="str">
            <v>STARKS</v>
          </cell>
        </row>
        <row r="39">
          <cell r="C39" t="str">
            <v>103-10</v>
          </cell>
          <cell r="D39">
            <v>1480000</v>
          </cell>
          <cell r="E39" t="str">
            <v>STURGEON</v>
          </cell>
        </row>
        <row r="40">
          <cell r="C40" t="str">
            <v>235-10</v>
          </cell>
          <cell r="D40">
            <v>1240000</v>
          </cell>
          <cell r="E40" t="str">
            <v>GRASTON</v>
          </cell>
        </row>
        <row r="41">
          <cell r="C41" t="str">
            <v>101-10</v>
          </cell>
          <cell r="D41">
            <v>1340000</v>
          </cell>
          <cell r="E41" t="str">
            <v>BEAM</v>
          </cell>
        </row>
        <row r="42">
          <cell r="C42" t="str">
            <v>216-10</v>
          </cell>
          <cell r="D42">
            <v>950000</v>
          </cell>
          <cell r="E42" t="str">
            <v>WEBSTER</v>
          </cell>
        </row>
        <row r="43">
          <cell r="C43" t="str">
            <v>111-10</v>
          </cell>
          <cell r="D43">
            <v>1100000</v>
          </cell>
          <cell r="E43" t="str">
            <v>GEBRETEKLE</v>
          </cell>
        </row>
        <row r="44">
          <cell r="C44" t="str">
            <v>206-10</v>
          </cell>
          <cell r="D44">
            <v>890000</v>
          </cell>
          <cell r="E44" t="str">
            <v>LOZA</v>
          </cell>
        </row>
        <row r="45">
          <cell r="C45" t="str">
            <v>117-10</v>
          </cell>
          <cell r="D45">
            <v>1480000</v>
          </cell>
          <cell r="E45" t="str">
            <v>STURGEON</v>
          </cell>
        </row>
        <row r="46">
          <cell r="C46" t="str">
            <v>193-10</v>
          </cell>
          <cell r="D46">
            <v>1120000</v>
          </cell>
          <cell r="E46" t="str">
            <v>LOCKLEAR</v>
          </cell>
        </row>
        <row r="47">
          <cell r="C47" t="str">
            <v>127-10</v>
          </cell>
          <cell r="D47">
            <v>1340000</v>
          </cell>
          <cell r="E47" t="str">
            <v>BEAM</v>
          </cell>
        </row>
        <row r="48">
          <cell r="C48" t="str">
            <v>178-10</v>
          </cell>
          <cell r="D48">
            <v>890000</v>
          </cell>
          <cell r="E48" t="str">
            <v>LOZA</v>
          </cell>
        </row>
        <row r="49">
          <cell r="C49" t="str">
            <v>132-10</v>
          </cell>
          <cell r="D49">
            <v>1480000</v>
          </cell>
          <cell r="E49" t="str">
            <v>STURGEON</v>
          </cell>
        </row>
        <row r="50">
          <cell r="C50" t="str">
            <v>120-10</v>
          </cell>
          <cell r="D50">
            <v>1510000</v>
          </cell>
          <cell r="E50" t="str">
            <v>COCA</v>
          </cell>
        </row>
        <row r="51">
          <cell r="C51" t="str">
            <v>119-10</v>
          </cell>
          <cell r="D51">
            <v>1510000</v>
          </cell>
          <cell r="E51" t="str">
            <v>COCA</v>
          </cell>
        </row>
        <row r="52">
          <cell r="C52" t="str">
            <v>232-10</v>
          </cell>
          <cell r="D52">
            <v>1810000</v>
          </cell>
          <cell r="E52" t="str">
            <v>NEWELL</v>
          </cell>
        </row>
        <row r="53">
          <cell r="C53" t="str">
            <v>141-10</v>
          </cell>
          <cell r="D53">
            <v>1340000</v>
          </cell>
          <cell r="E53" t="str">
            <v>BEAM</v>
          </cell>
        </row>
        <row r="54">
          <cell r="C54" t="str">
            <v>4055N-10</v>
          </cell>
          <cell r="D54">
            <v>0</v>
          </cell>
          <cell r="E54" t="str">
            <v>HAUSER</v>
          </cell>
        </row>
        <row r="55">
          <cell r="C55" t="str">
            <v>109-10</v>
          </cell>
          <cell r="D55">
            <v>1310000</v>
          </cell>
          <cell r="E55" t="str">
            <v>MALAVE</v>
          </cell>
        </row>
        <row r="56">
          <cell r="C56" t="str">
            <v>152-10</v>
          </cell>
          <cell r="D56">
            <v>1310000</v>
          </cell>
          <cell r="E56" t="str">
            <v>MALAVE</v>
          </cell>
        </row>
        <row r="57">
          <cell r="C57" t="str">
            <v>104-10</v>
          </cell>
          <cell r="D57">
            <v>1480000</v>
          </cell>
          <cell r="E57" t="str">
            <v>STURGEON</v>
          </cell>
        </row>
        <row r="58">
          <cell r="C58" t="str">
            <v>4055N-10</v>
          </cell>
          <cell r="D58">
            <v>0</v>
          </cell>
          <cell r="E58" t="str">
            <v>HAUSER</v>
          </cell>
        </row>
        <row r="59">
          <cell r="C59" t="str">
            <v>165-10</v>
          </cell>
          <cell r="D59">
            <v>1120000</v>
          </cell>
          <cell r="E59" t="str">
            <v>LOCKLEAR</v>
          </cell>
        </row>
        <row r="60">
          <cell r="C60" t="str">
            <v>148-10</v>
          </cell>
          <cell r="D60">
            <v>1510000</v>
          </cell>
          <cell r="E60" t="str">
            <v>COCA</v>
          </cell>
        </row>
        <row r="61">
          <cell r="C61" t="str">
            <v>211-10</v>
          </cell>
          <cell r="D61">
            <v>880000</v>
          </cell>
          <cell r="E61" t="str">
            <v>STEWART</v>
          </cell>
        </row>
        <row r="62">
          <cell r="C62" t="str">
            <v>122-10</v>
          </cell>
          <cell r="D62">
            <v>1110000</v>
          </cell>
          <cell r="E62" t="str">
            <v>STARKS</v>
          </cell>
        </row>
        <row r="63">
          <cell r="C63" t="str">
            <v>221-10</v>
          </cell>
          <cell r="D63">
            <v>1820000</v>
          </cell>
          <cell r="E63" t="str">
            <v>ADANE</v>
          </cell>
        </row>
        <row r="64">
          <cell r="C64" t="str">
            <v>120-10</v>
          </cell>
          <cell r="D64">
            <v>1510000</v>
          </cell>
          <cell r="E64" t="str">
            <v>COCA</v>
          </cell>
        </row>
        <row r="65">
          <cell r="C65" t="str">
            <v>228-10</v>
          </cell>
          <cell r="D65">
            <v>1240000</v>
          </cell>
          <cell r="E65" t="str">
            <v>GRASTON</v>
          </cell>
        </row>
        <row r="66">
          <cell r="C66" t="str">
            <v>216-10</v>
          </cell>
          <cell r="D66">
            <v>950000</v>
          </cell>
          <cell r="E66" t="str">
            <v>WEBSTER</v>
          </cell>
        </row>
        <row r="67">
          <cell r="C67" t="str">
            <v>4055N-10</v>
          </cell>
          <cell r="D67">
            <v>0</v>
          </cell>
          <cell r="E67" t="str">
            <v>HAUSER</v>
          </cell>
        </row>
        <row r="68">
          <cell r="C68" t="str">
            <v>204-10</v>
          </cell>
          <cell r="D68">
            <v>1770000</v>
          </cell>
          <cell r="E68" t="str">
            <v>BRUDER</v>
          </cell>
        </row>
        <row r="69">
          <cell r="C69" t="str">
            <v>4055S-10</v>
          </cell>
          <cell r="D69">
            <v>0</v>
          </cell>
          <cell r="E69" t="str">
            <v>HAUSER</v>
          </cell>
        </row>
        <row r="70">
          <cell r="C70" t="str">
            <v>200-10</v>
          </cell>
          <cell r="D70">
            <v>900000</v>
          </cell>
          <cell r="E70" t="str">
            <v>ROCHA</v>
          </cell>
        </row>
        <row r="71">
          <cell r="C71" t="str">
            <v>177-10</v>
          </cell>
          <cell r="D71">
            <v>890000</v>
          </cell>
          <cell r="E71" t="str">
            <v>LOZA</v>
          </cell>
        </row>
        <row r="72">
          <cell r="C72" t="str">
            <v>192-10</v>
          </cell>
          <cell r="D72">
            <v>890000</v>
          </cell>
          <cell r="E72" t="str">
            <v>LOZA</v>
          </cell>
        </row>
        <row r="73">
          <cell r="C73" t="str">
            <v>201-10</v>
          </cell>
          <cell r="D73">
            <v>950000</v>
          </cell>
          <cell r="E73" t="str">
            <v>WEBSTER</v>
          </cell>
        </row>
        <row r="74">
          <cell r="C74" t="str">
            <v>167-10</v>
          </cell>
          <cell r="D74">
            <v>1230000</v>
          </cell>
          <cell r="E74" t="str">
            <v>YANAI</v>
          </cell>
        </row>
        <row r="75">
          <cell r="C75" t="str">
            <v>210-10</v>
          </cell>
          <cell r="D75">
            <v>1230000</v>
          </cell>
          <cell r="E75" t="str">
            <v>YANAI</v>
          </cell>
        </row>
        <row r="76">
          <cell r="C76" t="str">
            <v>160-10</v>
          </cell>
          <cell r="D76">
            <v>1360000</v>
          </cell>
          <cell r="E76" t="str">
            <v>SANTIZO</v>
          </cell>
        </row>
        <row r="77">
          <cell r="C77" t="str">
            <v>TEST TRAIN-10</v>
          </cell>
          <cell r="D77">
            <v>1740000</v>
          </cell>
          <cell r="E77" t="str">
            <v>STORY</v>
          </cell>
        </row>
        <row r="78">
          <cell r="C78" t="str">
            <v>155-10</v>
          </cell>
          <cell r="D78">
            <v>1100000</v>
          </cell>
          <cell r="E78" t="str">
            <v>GEBRETEKLE</v>
          </cell>
        </row>
        <row r="79">
          <cell r="C79" t="str">
            <v>TEST TRAIN-10</v>
          </cell>
          <cell r="D79">
            <v>0</v>
          </cell>
          <cell r="E79" t="str">
            <v>HAUSER</v>
          </cell>
        </row>
        <row r="80">
          <cell r="C80" t="str">
            <v>243-10</v>
          </cell>
          <cell r="D80">
            <v>1810000</v>
          </cell>
          <cell r="E80" t="str">
            <v>NEWELL</v>
          </cell>
        </row>
        <row r="81">
          <cell r="C81" t="str">
            <v>184-10</v>
          </cell>
          <cell r="D81">
            <v>880000</v>
          </cell>
          <cell r="E81" t="str">
            <v>STEWART</v>
          </cell>
        </row>
        <row r="82">
          <cell r="C82" t="str">
            <v>213-10</v>
          </cell>
          <cell r="D82">
            <v>1180000</v>
          </cell>
          <cell r="E82" t="str">
            <v>LEVERE</v>
          </cell>
        </row>
        <row r="83">
          <cell r="C83" t="str">
            <v>220-10</v>
          </cell>
          <cell r="D83">
            <v>1240000</v>
          </cell>
          <cell r="E83" t="str">
            <v>GRASTON</v>
          </cell>
        </row>
        <row r="84">
          <cell r="C84" t="str">
            <v>181-10</v>
          </cell>
          <cell r="D84">
            <v>1230000</v>
          </cell>
          <cell r="E84" t="str">
            <v>YANAI</v>
          </cell>
        </row>
        <row r="85">
          <cell r="C85" t="str">
            <v>234-10</v>
          </cell>
          <cell r="D85">
            <v>1440000</v>
          </cell>
          <cell r="E85" t="str">
            <v>HONTZ</v>
          </cell>
        </row>
        <row r="86">
          <cell r="C86" t="str">
            <v>120-10</v>
          </cell>
          <cell r="D86">
            <v>1510000</v>
          </cell>
          <cell r="E86" t="str">
            <v>COCA</v>
          </cell>
        </row>
        <row r="87">
          <cell r="C87" t="str">
            <v>241-10</v>
          </cell>
          <cell r="D87">
            <v>1440000</v>
          </cell>
          <cell r="E87" t="str">
            <v>HONTZ</v>
          </cell>
        </row>
        <row r="88">
          <cell r="C88" t="str">
            <v>123-10</v>
          </cell>
          <cell r="D88">
            <v>1310000</v>
          </cell>
          <cell r="E88" t="str">
            <v>MALAVE</v>
          </cell>
        </row>
        <row r="89">
          <cell r="C89" t="str">
            <v>166-10</v>
          </cell>
          <cell r="D89">
            <v>1120000</v>
          </cell>
          <cell r="E89" t="str">
            <v>LOCKLEAR</v>
          </cell>
        </row>
        <row r="90">
          <cell r="C90" t="str">
            <v>245-10</v>
          </cell>
          <cell r="D90">
            <v>1820000</v>
          </cell>
          <cell r="E90" t="str">
            <v>ADANE</v>
          </cell>
        </row>
        <row r="91">
          <cell r="C91" t="str">
            <v>219-10</v>
          </cell>
          <cell r="D91">
            <v>1240000</v>
          </cell>
          <cell r="E91" t="str">
            <v>GRASTON</v>
          </cell>
        </row>
        <row r="92">
          <cell r="C92" t="str">
            <v>224-10</v>
          </cell>
          <cell r="D92">
            <v>1180000</v>
          </cell>
          <cell r="E92" t="str">
            <v>LEVERE</v>
          </cell>
        </row>
        <row r="93">
          <cell r="C93" t="str">
            <v>154-10</v>
          </cell>
          <cell r="D93">
            <v>1230000</v>
          </cell>
          <cell r="E93" t="str">
            <v>YANAI</v>
          </cell>
        </row>
        <row r="94">
          <cell r="C94" t="str">
            <v>194-10</v>
          </cell>
          <cell r="D94">
            <v>1120000</v>
          </cell>
          <cell r="E94" t="str">
            <v>LOCKLEAR</v>
          </cell>
        </row>
        <row r="95">
          <cell r="C95" t="str">
            <v>164-10</v>
          </cell>
          <cell r="D95">
            <v>890000</v>
          </cell>
          <cell r="E95" t="str">
            <v>LOZA</v>
          </cell>
        </row>
        <row r="96">
          <cell r="C96" t="str">
            <v>145-10</v>
          </cell>
          <cell r="D96">
            <v>1480000</v>
          </cell>
          <cell r="E96" t="str">
            <v>STURGEON</v>
          </cell>
        </row>
        <row r="97">
          <cell r="C97" t="str">
            <v>170-10</v>
          </cell>
          <cell r="D97">
            <v>880000</v>
          </cell>
          <cell r="E97" t="str">
            <v>STEWART</v>
          </cell>
        </row>
        <row r="98">
          <cell r="C98" t="str">
            <v>128-10</v>
          </cell>
          <cell r="D98">
            <v>1340000</v>
          </cell>
          <cell r="E98" t="str">
            <v>BEAM</v>
          </cell>
        </row>
        <row r="99">
          <cell r="C99" t="str">
            <v>176-10</v>
          </cell>
          <cell r="D99">
            <v>1770000</v>
          </cell>
          <cell r="E99" t="str">
            <v>BRUDER</v>
          </cell>
        </row>
        <row r="100">
          <cell r="C100" t="str">
            <v>107-10</v>
          </cell>
          <cell r="D100">
            <v>1110000</v>
          </cell>
          <cell r="E100" t="str">
            <v>STARKS</v>
          </cell>
        </row>
        <row r="101">
          <cell r="C101" t="str">
            <v>191-10</v>
          </cell>
          <cell r="D101">
            <v>890000</v>
          </cell>
          <cell r="E101" t="str">
            <v>LOZA</v>
          </cell>
        </row>
        <row r="102">
          <cell r="C102" t="str">
            <v>115-10</v>
          </cell>
          <cell r="D102">
            <v>1360000</v>
          </cell>
          <cell r="E102" t="str">
            <v>SANTIZO</v>
          </cell>
        </row>
        <row r="103">
          <cell r="C103" t="str">
            <v>188-10</v>
          </cell>
          <cell r="D103">
            <v>950000</v>
          </cell>
          <cell r="E103" t="str">
            <v>WEBSTER</v>
          </cell>
        </row>
        <row r="104">
          <cell r="C104" t="str">
            <v>102-10</v>
          </cell>
          <cell r="D104">
            <v>1340000</v>
          </cell>
          <cell r="E104" t="str">
            <v>BEAM</v>
          </cell>
        </row>
        <row r="105">
          <cell r="C105" t="str">
            <v>198-10</v>
          </cell>
          <cell r="D105">
            <v>880000</v>
          </cell>
          <cell r="E105" t="str">
            <v>STEWART</v>
          </cell>
        </row>
        <row r="106">
          <cell r="C106" t="str">
            <v>105-10</v>
          </cell>
          <cell r="D106">
            <v>1510000</v>
          </cell>
          <cell r="E106" t="str">
            <v>COCA</v>
          </cell>
        </row>
        <row r="107">
          <cell r="C107" t="str">
            <v>159-10</v>
          </cell>
          <cell r="D107">
            <v>1360000</v>
          </cell>
          <cell r="E107" t="str">
            <v>SANTIZO</v>
          </cell>
        </row>
        <row r="108">
          <cell r="C108" t="str">
            <v>106-10</v>
          </cell>
          <cell r="D108">
            <v>1510000</v>
          </cell>
          <cell r="E108" t="str">
            <v>COCA</v>
          </cell>
        </row>
        <row r="109">
          <cell r="C109" t="str">
            <v>172-10</v>
          </cell>
          <cell r="D109">
            <v>900000</v>
          </cell>
          <cell r="E109" t="str">
            <v>ROCHA</v>
          </cell>
        </row>
        <row r="110">
          <cell r="C110" t="str">
            <v>237-10</v>
          </cell>
          <cell r="D110">
            <v>1820000</v>
          </cell>
          <cell r="E110" t="str">
            <v>ADANE</v>
          </cell>
        </row>
        <row r="111">
          <cell r="C111" t="str">
            <v>184-10</v>
          </cell>
          <cell r="D111">
            <v>880000</v>
          </cell>
          <cell r="E111" t="str">
            <v>STEWART</v>
          </cell>
        </row>
        <row r="112">
          <cell r="C112" t="str">
            <v>226-10</v>
          </cell>
          <cell r="D112">
            <v>1440000</v>
          </cell>
          <cell r="E112" t="str">
            <v>HONTZ</v>
          </cell>
        </row>
        <row r="113">
          <cell r="C113" t="str">
            <v>109-10</v>
          </cell>
          <cell r="D113">
            <v>1310000</v>
          </cell>
          <cell r="E113" t="str">
            <v>MALAVE</v>
          </cell>
        </row>
        <row r="114">
          <cell r="C114" t="str">
            <v>219-10</v>
          </cell>
          <cell r="D114">
            <v>1240000</v>
          </cell>
          <cell r="E114" t="str">
            <v>GRASTON</v>
          </cell>
        </row>
        <row r="115">
          <cell r="C115" t="str">
            <v>106-10</v>
          </cell>
          <cell r="D115">
            <v>1510000</v>
          </cell>
          <cell r="E115" t="str">
            <v>COCA</v>
          </cell>
        </row>
        <row r="116">
          <cell r="C116" t="str">
            <v>208-10</v>
          </cell>
          <cell r="D116">
            <v>1120000</v>
          </cell>
          <cell r="E116" t="str">
            <v>LOCKLEAR</v>
          </cell>
        </row>
        <row r="117">
          <cell r="C117" t="str">
            <v>110-10</v>
          </cell>
          <cell r="D117">
            <v>1310000</v>
          </cell>
          <cell r="E117" t="str">
            <v>MALAVE</v>
          </cell>
        </row>
        <row r="118">
          <cell r="C118" t="str">
            <v>244-10</v>
          </cell>
          <cell r="D118">
            <v>1810000</v>
          </cell>
          <cell r="E118" t="str">
            <v>NEWELL</v>
          </cell>
        </row>
        <row r="119">
          <cell r="C119" t="str">
            <v>134-10</v>
          </cell>
          <cell r="D119">
            <v>1510000</v>
          </cell>
          <cell r="E119" t="str">
            <v>COCA</v>
          </cell>
        </row>
        <row r="120">
          <cell r="C120" t="str">
            <v>236-10</v>
          </cell>
          <cell r="D120">
            <v>1240000</v>
          </cell>
          <cell r="E120" t="str">
            <v>GRASTON</v>
          </cell>
        </row>
        <row r="121">
          <cell r="C121" t="str">
            <v>143-10</v>
          </cell>
          <cell r="D121">
            <v>1360000</v>
          </cell>
          <cell r="E121" t="str">
            <v>SANTIZO</v>
          </cell>
        </row>
        <row r="122">
          <cell r="C122" t="str">
            <v>235-10</v>
          </cell>
          <cell r="D122">
            <v>1240000</v>
          </cell>
          <cell r="E122" t="str">
            <v>GRASTON</v>
          </cell>
        </row>
        <row r="123">
          <cell r="C123" t="str">
            <v>121-10</v>
          </cell>
          <cell r="D123">
            <v>1110000</v>
          </cell>
          <cell r="E123" t="str">
            <v>STARKS</v>
          </cell>
        </row>
        <row r="124">
          <cell r="C124" t="str">
            <v>214-10</v>
          </cell>
          <cell r="D124">
            <v>1180000</v>
          </cell>
          <cell r="E124" t="str">
            <v>LEVERE</v>
          </cell>
        </row>
        <row r="125">
          <cell r="C125" t="str">
            <v>124-10</v>
          </cell>
          <cell r="D125">
            <v>1310000</v>
          </cell>
          <cell r="E125" t="str">
            <v>MALAVE</v>
          </cell>
        </row>
        <row r="126">
          <cell r="C126" t="str">
            <v>196-10</v>
          </cell>
          <cell r="D126">
            <v>1230000</v>
          </cell>
          <cell r="E126" t="str">
            <v>YANAI</v>
          </cell>
        </row>
        <row r="127">
          <cell r="C127" t="str">
            <v>130-10</v>
          </cell>
          <cell r="D127">
            <v>1360000</v>
          </cell>
          <cell r="E127" t="str">
            <v>SANTIZO</v>
          </cell>
        </row>
        <row r="128">
          <cell r="C128" t="str">
            <v>201-10</v>
          </cell>
          <cell r="D128">
            <v>950000</v>
          </cell>
          <cell r="E128" t="str">
            <v>WEBSTER</v>
          </cell>
        </row>
        <row r="129">
          <cell r="C129" t="str">
            <v>TEST TRAIN-10</v>
          </cell>
          <cell r="D129">
            <v>1740000</v>
          </cell>
          <cell r="E129" t="str">
            <v>STORY</v>
          </cell>
        </row>
        <row r="130">
          <cell r="C130" t="str">
            <v>146-10</v>
          </cell>
          <cell r="D130">
            <v>1480000</v>
          </cell>
          <cell r="E130" t="str">
            <v>STURGEON</v>
          </cell>
        </row>
        <row r="131">
          <cell r="C131" t="str">
            <v>153-10</v>
          </cell>
          <cell r="D131">
            <v>1230000</v>
          </cell>
          <cell r="E131" t="str">
            <v>YANAI</v>
          </cell>
        </row>
        <row r="132">
          <cell r="C132" t="str">
            <v>129-10</v>
          </cell>
          <cell r="D132">
            <v>1360000</v>
          </cell>
          <cell r="E132" t="str">
            <v>SANTIZO</v>
          </cell>
        </row>
        <row r="133">
          <cell r="C133" t="str">
            <v>161-10</v>
          </cell>
          <cell r="D133">
            <v>1770000</v>
          </cell>
          <cell r="E133" t="str">
            <v>BRUDER</v>
          </cell>
        </row>
        <row r="134">
          <cell r="C134" t="str">
            <v>162-10</v>
          </cell>
          <cell r="D134">
            <v>1770000</v>
          </cell>
          <cell r="E134" t="str">
            <v>BRUDER</v>
          </cell>
        </row>
        <row r="135">
          <cell r="C135" t="str">
            <v>4055S-10</v>
          </cell>
          <cell r="D135">
            <v>0</v>
          </cell>
          <cell r="E135" t="str">
            <v>HAUSER</v>
          </cell>
        </row>
        <row r="136">
          <cell r="C136" t="str">
            <v>157-10</v>
          </cell>
          <cell r="D136">
            <v>900000</v>
          </cell>
          <cell r="E136" t="str">
            <v>ROCHA</v>
          </cell>
        </row>
        <row r="137">
          <cell r="C137" t="str">
            <v>171-10</v>
          </cell>
          <cell r="D137">
            <v>900000</v>
          </cell>
          <cell r="E137" t="str">
            <v>ROCHA</v>
          </cell>
        </row>
        <row r="138">
          <cell r="C138" t="str">
            <v>138-10</v>
          </cell>
          <cell r="D138">
            <v>1310000</v>
          </cell>
          <cell r="E138" t="str">
            <v>MALAVE</v>
          </cell>
        </row>
        <row r="139">
          <cell r="C139" t="str">
            <v>179-10</v>
          </cell>
          <cell r="D139">
            <v>1120000</v>
          </cell>
          <cell r="E139" t="str">
            <v>LOCKLEAR</v>
          </cell>
        </row>
        <row r="140">
          <cell r="C140" t="str">
            <v>118-10</v>
          </cell>
          <cell r="D140">
            <v>1480000</v>
          </cell>
          <cell r="E140" t="str">
            <v>STURGEON</v>
          </cell>
        </row>
        <row r="141">
          <cell r="C141" t="str">
            <v>185-10</v>
          </cell>
          <cell r="D141">
            <v>900000</v>
          </cell>
          <cell r="E141" t="str">
            <v>ROCHA</v>
          </cell>
        </row>
        <row r="142">
          <cell r="C142" t="str">
            <v>113-10</v>
          </cell>
          <cell r="D142">
            <v>1340000</v>
          </cell>
          <cell r="E142" t="str">
            <v>BEAM</v>
          </cell>
        </row>
        <row r="143">
          <cell r="C143" t="str">
            <v>187-10</v>
          </cell>
          <cell r="D143">
            <v>950000</v>
          </cell>
          <cell r="E143" t="str">
            <v>WEBSTER</v>
          </cell>
        </row>
        <row r="144">
          <cell r="C144" t="str">
            <v>168-10</v>
          </cell>
          <cell r="D144">
            <v>1230000</v>
          </cell>
          <cell r="E144" t="str">
            <v>YANAI</v>
          </cell>
        </row>
        <row r="145">
          <cell r="C145" t="str">
            <v>189-10</v>
          </cell>
          <cell r="D145">
            <v>1770000</v>
          </cell>
          <cell r="E145" t="str">
            <v>BRUDER</v>
          </cell>
        </row>
        <row r="146">
          <cell r="C146" t="str">
            <v>144-10</v>
          </cell>
          <cell r="D146">
            <v>1360000</v>
          </cell>
          <cell r="E146" t="str">
            <v>SANTIZO</v>
          </cell>
        </row>
        <row r="147">
          <cell r="C147" t="str">
            <v>195-10</v>
          </cell>
          <cell r="D147">
            <v>1230000</v>
          </cell>
          <cell r="E147" t="str">
            <v>YANAI</v>
          </cell>
        </row>
        <row r="148">
          <cell r="C148" t="str">
            <v>147-10</v>
          </cell>
          <cell r="D148">
            <v>1510000</v>
          </cell>
          <cell r="E148" t="str">
            <v>COCA</v>
          </cell>
        </row>
        <row r="149">
          <cell r="C149" t="str">
            <v>190-10</v>
          </cell>
          <cell r="D149">
            <v>1770000</v>
          </cell>
          <cell r="E149" t="str">
            <v>BRUDER</v>
          </cell>
        </row>
        <row r="150">
          <cell r="C150" t="str">
            <v>124-10</v>
          </cell>
          <cell r="D150">
            <v>1310000</v>
          </cell>
          <cell r="E150" t="str">
            <v>MALAVE</v>
          </cell>
        </row>
        <row r="151">
          <cell r="C151" t="str">
            <v>197-10</v>
          </cell>
          <cell r="D151">
            <v>880000</v>
          </cell>
          <cell r="E151" t="str">
            <v>STEWART</v>
          </cell>
        </row>
        <row r="152">
          <cell r="C152" t="str">
            <v>116-10</v>
          </cell>
          <cell r="D152">
            <v>1360000</v>
          </cell>
          <cell r="E152" t="str">
            <v>SANTIZO</v>
          </cell>
        </row>
        <row r="153">
          <cell r="C153" t="str">
            <v>199-10</v>
          </cell>
          <cell r="D153">
            <v>900000</v>
          </cell>
          <cell r="E153" t="str">
            <v>ROCHA</v>
          </cell>
        </row>
        <row r="154">
          <cell r="C154" t="str">
            <v>182-10</v>
          </cell>
          <cell r="D154">
            <v>1230000</v>
          </cell>
          <cell r="E154" t="str">
            <v>YANAI</v>
          </cell>
        </row>
        <row r="155">
          <cell r="C155" t="str">
            <v>203-10</v>
          </cell>
          <cell r="D155">
            <v>1770000</v>
          </cell>
          <cell r="E155" t="str">
            <v>BRUDER</v>
          </cell>
        </row>
        <row r="156">
          <cell r="C156" t="str">
            <v>175-10</v>
          </cell>
          <cell r="D156">
            <v>1770000</v>
          </cell>
          <cell r="E156" t="str">
            <v>BRUDER</v>
          </cell>
        </row>
        <row r="157">
          <cell r="C157" t="str">
            <v>207-10</v>
          </cell>
          <cell r="D157">
            <v>1120000</v>
          </cell>
          <cell r="E157" t="str">
            <v>LOCKLEAR</v>
          </cell>
        </row>
        <row r="158">
          <cell r="C158" t="str">
            <v>173-10</v>
          </cell>
          <cell r="D158">
            <v>950000</v>
          </cell>
          <cell r="E158" t="str">
            <v>WEBSTER</v>
          </cell>
        </row>
        <row r="159">
          <cell r="C159" t="str">
            <v>202-10</v>
          </cell>
          <cell r="D159">
            <v>950000</v>
          </cell>
          <cell r="E159" t="str">
            <v>WEBSTER</v>
          </cell>
        </row>
        <row r="160">
          <cell r="C160" t="str">
            <v>156-10</v>
          </cell>
          <cell r="D160">
            <v>1360000</v>
          </cell>
          <cell r="E160" t="str">
            <v>SANTIZO</v>
          </cell>
        </row>
        <row r="161">
          <cell r="C161" t="str">
            <v>212-10</v>
          </cell>
          <cell r="D161">
            <v>880000</v>
          </cell>
          <cell r="E161" t="str">
            <v>STEWART</v>
          </cell>
        </row>
        <row r="162">
          <cell r="C162" t="str">
            <v>158-10</v>
          </cell>
          <cell r="D162">
            <v>900000</v>
          </cell>
          <cell r="E162" t="str">
            <v>ROCHA</v>
          </cell>
        </row>
        <row r="163">
          <cell r="C163" t="str">
            <v>219-10</v>
          </cell>
          <cell r="D163">
            <v>1240000</v>
          </cell>
          <cell r="E163" t="str">
            <v>GRASTON</v>
          </cell>
        </row>
        <row r="164">
          <cell r="C164" t="str">
            <v>151-10</v>
          </cell>
          <cell r="D164">
            <v>1310000</v>
          </cell>
          <cell r="E164" t="str">
            <v>MALAVE</v>
          </cell>
        </row>
        <row r="165">
          <cell r="C165" t="str">
            <v>223-10</v>
          </cell>
          <cell r="D165">
            <v>1180000</v>
          </cell>
          <cell r="E165" t="str">
            <v>LEVERE</v>
          </cell>
        </row>
        <row r="166">
          <cell r="C166" t="str">
            <v>142-10</v>
          </cell>
          <cell r="D166">
            <v>1340000</v>
          </cell>
          <cell r="E166" t="str">
            <v>BEAM</v>
          </cell>
        </row>
        <row r="167">
          <cell r="C167" t="str">
            <v>222-10</v>
          </cell>
          <cell r="D167">
            <v>1820000</v>
          </cell>
          <cell r="E167" t="str">
            <v>ADANE</v>
          </cell>
        </row>
        <row r="168">
          <cell r="C168" t="str">
            <v>139-10</v>
          </cell>
          <cell r="D168">
            <v>1100000</v>
          </cell>
          <cell r="E168" t="str">
            <v>GEBRETEKLE</v>
          </cell>
        </row>
        <row r="169">
          <cell r="C169" t="str">
            <v>229-10</v>
          </cell>
          <cell r="D169">
            <v>1820000</v>
          </cell>
          <cell r="E169" t="str">
            <v>ADANE</v>
          </cell>
        </row>
        <row r="170">
          <cell r="C170" t="str">
            <v>169-10</v>
          </cell>
          <cell r="D170">
            <v>880000</v>
          </cell>
          <cell r="E170" t="str">
            <v>STEWART</v>
          </cell>
        </row>
        <row r="171">
          <cell r="C171" t="str">
            <v>155-09</v>
          </cell>
          <cell r="D171">
            <v>1360000</v>
          </cell>
          <cell r="E171" t="str">
            <v>SANTIZO</v>
          </cell>
        </row>
        <row r="172">
          <cell r="C172" t="str">
            <v>159-09</v>
          </cell>
          <cell r="D172">
            <v>1460000</v>
          </cell>
          <cell r="E172" t="str">
            <v>NELSON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161-11</v>
          </cell>
          <cell r="D1">
            <v>1470000</v>
          </cell>
          <cell r="E1" t="str">
            <v>RIVERA</v>
          </cell>
        </row>
        <row r="2">
          <cell r="C2" t="str">
            <v>169-11</v>
          </cell>
          <cell r="D2">
            <v>1500000</v>
          </cell>
          <cell r="E2" t="str">
            <v>GOODNIGHT</v>
          </cell>
        </row>
        <row r="3">
          <cell r="C3" t="str">
            <v>166-11</v>
          </cell>
          <cell r="D3">
            <v>1120000</v>
          </cell>
          <cell r="E3" t="str">
            <v>LOCKLEAR</v>
          </cell>
        </row>
        <row r="4">
          <cell r="C4" t="str">
            <v>215-11</v>
          </cell>
          <cell r="D4">
            <v>950000</v>
          </cell>
          <cell r="E4" t="str">
            <v>WEBSTER</v>
          </cell>
        </row>
        <row r="5">
          <cell r="C5" t="str">
            <v>114-11</v>
          </cell>
          <cell r="D5">
            <v>1750000</v>
          </cell>
          <cell r="E5" t="str">
            <v>REBOLETTI</v>
          </cell>
        </row>
        <row r="6">
          <cell r="C6" t="str">
            <v>158-11</v>
          </cell>
          <cell r="D6">
            <v>1190000</v>
          </cell>
          <cell r="E6" t="str">
            <v>BRANNON</v>
          </cell>
        </row>
        <row r="7">
          <cell r="C7" t="str">
            <v>195-11</v>
          </cell>
          <cell r="D7">
            <v>1780000</v>
          </cell>
          <cell r="E7" t="str">
            <v>DE LA ROSA</v>
          </cell>
        </row>
        <row r="8">
          <cell r="C8" t="str">
            <v>223-11</v>
          </cell>
          <cell r="D8">
            <v>1180000</v>
          </cell>
          <cell r="E8" t="str">
            <v>LEVERE</v>
          </cell>
        </row>
        <row r="9">
          <cell r="C9" t="str">
            <v>228-11</v>
          </cell>
          <cell r="D9">
            <v>1240000</v>
          </cell>
          <cell r="E9" t="str">
            <v>GRASTON</v>
          </cell>
        </row>
        <row r="10">
          <cell r="C10" t="str">
            <v>235-11</v>
          </cell>
          <cell r="D10">
            <v>1240000</v>
          </cell>
          <cell r="E10" t="str">
            <v>GRASTON</v>
          </cell>
        </row>
        <row r="11">
          <cell r="C11" t="str">
            <v>225-11</v>
          </cell>
          <cell r="D11">
            <v>1440000</v>
          </cell>
          <cell r="E11" t="str">
            <v>HONTZ</v>
          </cell>
        </row>
        <row r="12">
          <cell r="C12" t="str">
            <v>138-11</v>
          </cell>
          <cell r="D12">
            <v>1310000</v>
          </cell>
          <cell r="E12" t="str">
            <v>MALAVE</v>
          </cell>
        </row>
        <row r="13">
          <cell r="C13" t="str">
            <v>230-11</v>
          </cell>
          <cell r="D13">
            <v>1820000</v>
          </cell>
          <cell r="E13" t="str">
            <v>ADANE</v>
          </cell>
        </row>
        <row r="14">
          <cell r="C14" t="str">
            <v>106-11</v>
          </cell>
          <cell r="D14">
            <v>1510000</v>
          </cell>
          <cell r="E14" t="str">
            <v>COCA</v>
          </cell>
        </row>
        <row r="15">
          <cell r="C15" t="str">
            <v>123-11</v>
          </cell>
          <cell r="D15">
            <v>1310000</v>
          </cell>
          <cell r="E15" t="str">
            <v>MALAVE</v>
          </cell>
        </row>
        <row r="16">
          <cell r="C16" t="str">
            <v>205-11</v>
          </cell>
          <cell r="D16">
            <v>1740000</v>
          </cell>
          <cell r="E16" t="str">
            <v>STORY</v>
          </cell>
        </row>
        <row r="17">
          <cell r="C17" t="str">
            <v>125-11</v>
          </cell>
          <cell r="D17">
            <v>1100000</v>
          </cell>
          <cell r="E17" t="str">
            <v>GEBRETEKLE</v>
          </cell>
        </row>
        <row r="18">
          <cell r="C18" t="str">
            <v>130-11</v>
          </cell>
          <cell r="D18">
            <v>1110000</v>
          </cell>
          <cell r="E18" t="str">
            <v>STARKS</v>
          </cell>
        </row>
        <row r="19">
          <cell r="C19" t="str">
            <v>180-11</v>
          </cell>
          <cell r="D19">
            <v>1120000</v>
          </cell>
          <cell r="E19" t="str">
            <v>LOCKLEAR</v>
          </cell>
        </row>
        <row r="20">
          <cell r="C20" t="str">
            <v>135-11</v>
          </cell>
          <cell r="D20">
            <v>1360000</v>
          </cell>
          <cell r="E20" t="str">
            <v>SANTIZO</v>
          </cell>
        </row>
        <row r="21">
          <cell r="C21" t="str">
            <v>194-11</v>
          </cell>
          <cell r="D21">
            <v>1120000</v>
          </cell>
          <cell r="E21" t="str">
            <v>LOCKLEAR</v>
          </cell>
        </row>
        <row r="22">
          <cell r="C22" t="str">
            <v>111-11</v>
          </cell>
          <cell r="D22">
            <v>1100000</v>
          </cell>
          <cell r="E22" t="str">
            <v>GEBRETEKLE</v>
          </cell>
        </row>
        <row r="23">
          <cell r="C23" t="str">
            <v>117-11</v>
          </cell>
          <cell r="D23">
            <v>1480000</v>
          </cell>
          <cell r="E23" t="str">
            <v>STURGEON</v>
          </cell>
        </row>
        <row r="24">
          <cell r="C24" t="str">
            <v>113-11</v>
          </cell>
          <cell r="D24">
            <v>1750000</v>
          </cell>
          <cell r="E24" t="str">
            <v>REBOLETTI</v>
          </cell>
        </row>
        <row r="25">
          <cell r="C25" t="str">
            <v>175-11</v>
          </cell>
          <cell r="D25">
            <v>1470000</v>
          </cell>
          <cell r="E25" t="str">
            <v>RIVERA</v>
          </cell>
        </row>
        <row r="26">
          <cell r="C26" t="str">
            <v>187-11</v>
          </cell>
          <cell r="D26">
            <v>950000</v>
          </cell>
          <cell r="E26" t="str">
            <v>WEBSTER</v>
          </cell>
        </row>
        <row r="27">
          <cell r="C27" t="str">
            <v>101-11</v>
          </cell>
          <cell r="D27">
            <v>1750000</v>
          </cell>
          <cell r="E27" t="str">
            <v>REBOLETTI</v>
          </cell>
        </row>
        <row r="28">
          <cell r="C28" t="str">
            <v>165-11</v>
          </cell>
          <cell r="D28">
            <v>1120000</v>
          </cell>
          <cell r="E28" t="str">
            <v>LOCKLEAR</v>
          </cell>
        </row>
        <row r="29">
          <cell r="C29" t="str">
            <v>112-11</v>
          </cell>
          <cell r="D29">
            <v>1100000</v>
          </cell>
          <cell r="E29" t="str">
            <v>GEBRETEKLE</v>
          </cell>
        </row>
        <row r="30">
          <cell r="C30" t="str">
            <v>154-11</v>
          </cell>
          <cell r="D30">
            <v>1780000</v>
          </cell>
          <cell r="E30" t="str">
            <v>DE LA ROSA</v>
          </cell>
        </row>
        <row r="31">
          <cell r="C31" t="str">
            <v>150-11</v>
          </cell>
          <cell r="D31">
            <v>1360000</v>
          </cell>
          <cell r="E31" t="str">
            <v>SANTIZO</v>
          </cell>
        </row>
        <row r="32">
          <cell r="C32" t="str">
            <v>108-11</v>
          </cell>
          <cell r="D32">
            <v>1360000</v>
          </cell>
          <cell r="E32" t="str">
            <v>SANTIZO</v>
          </cell>
        </row>
        <row r="33">
          <cell r="C33" t="str">
            <v>199-11</v>
          </cell>
          <cell r="D33">
            <v>1190000</v>
          </cell>
          <cell r="E33" t="str">
            <v>BRANNON</v>
          </cell>
        </row>
        <row r="34">
          <cell r="C34" t="str">
            <v>190-11</v>
          </cell>
          <cell r="D34">
            <v>1470000</v>
          </cell>
          <cell r="E34" t="str">
            <v>RIVERA</v>
          </cell>
        </row>
        <row r="35">
          <cell r="C35" t="str">
            <v>117-11</v>
          </cell>
          <cell r="D35">
            <v>1480000</v>
          </cell>
          <cell r="E35" t="str">
            <v>STURGEON</v>
          </cell>
        </row>
        <row r="36">
          <cell r="C36" t="str">
            <v>140-11</v>
          </cell>
          <cell r="D36">
            <v>1100000</v>
          </cell>
          <cell r="E36" t="str">
            <v>GEBRETEKLE</v>
          </cell>
        </row>
        <row r="37">
          <cell r="C37" t="str">
            <v>122-11</v>
          </cell>
          <cell r="D37">
            <v>1360000</v>
          </cell>
          <cell r="E37" t="str">
            <v>SANTIZO</v>
          </cell>
        </row>
        <row r="38">
          <cell r="C38" t="str">
            <v>107-11</v>
          </cell>
          <cell r="D38">
            <v>1360000</v>
          </cell>
          <cell r="E38" t="str">
            <v>SANTIZO</v>
          </cell>
        </row>
        <row r="39">
          <cell r="C39" t="str">
            <v>133-11</v>
          </cell>
          <cell r="D39">
            <v>1510000</v>
          </cell>
          <cell r="E39" t="str">
            <v>COCA</v>
          </cell>
        </row>
        <row r="40">
          <cell r="C40" t="str">
            <v>142-11</v>
          </cell>
          <cell r="D40">
            <v>1750000</v>
          </cell>
          <cell r="E40" t="str">
            <v>REBOLETTI</v>
          </cell>
        </row>
        <row r="41">
          <cell r="C41" t="str">
            <v>134-11</v>
          </cell>
          <cell r="D41">
            <v>1510000</v>
          </cell>
          <cell r="E41" t="str">
            <v>COCA</v>
          </cell>
        </row>
        <row r="42">
          <cell r="C42" t="str">
            <v>147-11</v>
          </cell>
          <cell r="D42">
            <v>1510000</v>
          </cell>
          <cell r="E42" t="str">
            <v>COCA</v>
          </cell>
        </row>
        <row r="43">
          <cell r="C43" t="str">
            <v>153-11</v>
          </cell>
          <cell r="D43">
            <v>1780000</v>
          </cell>
          <cell r="E43" t="str">
            <v>DE LA ROSA</v>
          </cell>
        </row>
        <row r="44">
          <cell r="C44" t="str">
            <v>184-11</v>
          </cell>
          <cell r="D44">
            <v>880000</v>
          </cell>
          <cell r="E44" t="str">
            <v>STEWART</v>
          </cell>
        </row>
        <row r="45">
          <cell r="C45" t="str">
            <v>162-11</v>
          </cell>
          <cell r="D45">
            <v>1470000</v>
          </cell>
          <cell r="E45" t="str">
            <v>RIVERA</v>
          </cell>
        </row>
        <row r="46">
          <cell r="C46" t="str">
            <v>216-11</v>
          </cell>
          <cell r="D46">
            <v>950000</v>
          </cell>
          <cell r="E46" t="str">
            <v>WEBSTER</v>
          </cell>
        </row>
        <row r="47">
          <cell r="C47" t="str">
            <v>185-11</v>
          </cell>
          <cell r="D47">
            <v>1190000</v>
          </cell>
          <cell r="E47" t="str">
            <v>BRANNON</v>
          </cell>
        </row>
        <row r="48">
          <cell r="C48" t="str">
            <v>218-11</v>
          </cell>
          <cell r="D48">
            <v>1440000</v>
          </cell>
          <cell r="E48" t="str">
            <v>HONTZ</v>
          </cell>
        </row>
        <row r="49">
          <cell r="C49" t="str">
            <v>103-11</v>
          </cell>
          <cell r="D49">
            <v>1480000</v>
          </cell>
          <cell r="E49" t="str">
            <v>STURGEON</v>
          </cell>
        </row>
        <row r="50">
          <cell r="C50" t="str">
            <v>192-11</v>
          </cell>
          <cell r="D50">
            <v>1740000</v>
          </cell>
          <cell r="E50" t="str">
            <v>STORY</v>
          </cell>
        </row>
        <row r="51">
          <cell r="C51" t="str">
            <v>104-11</v>
          </cell>
          <cell r="D51">
            <v>1480000</v>
          </cell>
          <cell r="E51" t="str">
            <v>STURGEON</v>
          </cell>
        </row>
        <row r="52">
          <cell r="C52" t="str">
            <v>220-11</v>
          </cell>
          <cell r="D52">
            <v>1240000</v>
          </cell>
          <cell r="E52" t="str">
            <v>GRASTON</v>
          </cell>
        </row>
        <row r="53">
          <cell r="C53" t="str">
            <v>137-11</v>
          </cell>
          <cell r="D53">
            <v>1310000</v>
          </cell>
          <cell r="E53" t="str">
            <v>MALAVE</v>
          </cell>
        </row>
        <row r="54">
          <cell r="C54" t="str">
            <v>191-11</v>
          </cell>
          <cell r="D54">
            <v>1740000</v>
          </cell>
          <cell r="E54" t="str">
            <v>STORY</v>
          </cell>
        </row>
        <row r="55">
          <cell r="C55" t="str">
            <v>193-11</v>
          </cell>
          <cell r="D55">
            <v>1120000</v>
          </cell>
          <cell r="E55" t="str">
            <v>LOCKLEAR</v>
          </cell>
        </row>
        <row r="56">
          <cell r="C56" t="str">
            <v>189-11</v>
          </cell>
          <cell r="D56">
            <v>1470000</v>
          </cell>
          <cell r="E56" t="str">
            <v>RIVERA</v>
          </cell>
        </row>
        <row r="57">
          <cell r="C57" t="str">
            <v>201-11</v>
          </cell>
          <cell r="D57">
            <v>950000</v>
          </cell>
          <cell r="E57" t="str">
            <v>WEBSTER</v>
          </cell>
        </row>
        <row r="58">
          <cell r="C58" t="str">
            <v>182-11</v>
          </cell>
          <cell r="D58">
            <v>1780000</v>
          </cell>
          <cell r="E58" t="str">
            <v>DE LA ROSA</v>
          </cell>
        </row>
        <row r="59">
          <cell r="C59" t="str">
            <v>239-11</v>
          </cell>
          <cell r="D59">
            <v>1180000</v>
          </cell>
          <cell r="E59" t="str">
            <v>LEVERE</v>
          </cell>
        </row>
        <row r="60">
          <cell r="C60" t="str">
            <v>178-11</v>
          </cell>
          <cell r="D60">
            <v>1740000</v>
          </cell>
          <cell r="E60" t="str">
            <v>STORY</v>
          </cell>
        </row>
        <row r="61">
          <cell r="C61" t="str">
            <v>241-11</v>
          </cell>
          <cell r="D61">
            <v>1440000</v>
          </cell>
          <cell r="E61" t="str">
            <v>HONTZ</v>
          </cell>
        </row>
        <row r="62">
          <cell r="C62" t="str">
            <v>240-11</v>
          </cell>
          <cell r="D62">
            <v>1180000</v>
          </cell>
          <cell r="E62" t="str">
            <v>LEVERE</v>
          </cell>
        </row>
        <row r="63">
          <cell r="C63" t="str">
            <v>207-11</v>
          </cell>
          <cell r="D63">
            <v>1120000</v>
          </cell>
          <cell r="E63" t="str">
            <v>LOCKLEAR</v>
          </cell>
        </row>
        <row r="64">
          <cell r="C64" t="str">
            <v>238-11</v>
          </cell>
          <cell r="D64">
            <v>1820000</v>
          </cell>
          <cell r="E64" t="str">
            <v>ADANE</v>
          </cell>
        </row>
        <row r="65">
          <cell r="C65" t="str">
            <v>222-11</v>
          </cell>
          <cell r="D65">
            <v>1820000</v>
          </cell>
          <cell r="E65" t="str">
            <v>ADANE</v>
          </cell>
        </row>
        <row r="66">
          <cell r="C66" t="str">
            <v>233-11</v>
          </cell>
          <cell r="D66">
            <v>1440000</v>
          </cell>
          <cell r="E66" t="str">
            <v>HONTZ</v>
          </cell>
        </row>
        <row r="67">
          <cell r="C67" t="str">
            <v>226-11</v>
          </cell>
          <cell r="D67">
            <v>1440000</v>
          </cell>
          <cell r="E67" t="str">
            <v>HONTZ</v>
          </cell>
        </row>
        <row r="68">
          <cell r="C68" t="str">
            <v>217-11</v>
          </cell>
          <cell r="D68">
            <v>1440000</v>
          </cell>
          <cell r="E68" t="str">
            <v>HONTZ</v>
          </cell>
        </row>
        <row r="69">
          <cell r="C69" t="str">
            <v>228-11</v>
          </cell>
          <cell r="D69">
            <v>1240000</v>
          </cell>
          <cell r="E69" t="str">
            <v>GRASTON</v>
          </cell>
        </row>
        <row r="70">
          <cell r="C70" t="str">
            <v>213-11</v>
          </cell>
          <cell r="D70">
            <v>1180000</v>
          </cell>
          <cell r="E70" t="str">
            <v>LEVERE</v>
          </cell>
        </row>
        <row r="71">
          <cell r="C71" t="str">
            <v>236-11</v>
          </cell>
          <cell r="D71">
            <v>1240000</v>
          </cell>
          <cell r="E71" t="str">
            <v>GRASTON</v>
          </cell>
        </row>
        <row r="72">
          <cell r="C72" t="str">
            <v>146-11</v>
          </cell>
          <cell r="D72">
            <v>1480000</v>
          </cell>
          <cell r="E72" t="str">
            <v>STURGEON</v>
          </cell>
        </row>
        <row r="73">
          <cell r="C73" t="str">
            <v>245-11</v>
          </cell>
          <cell r="D73">
            <v>1820000</v>
          </cell>
          <cell r="E73" t="str">
            <v>ADANE</v>
          </cell>
        </row>
        <row r="74">
          <cell r="C74" t="str">
            <v>128-11</v>
          </cell>
          <cell r="D74">
            <v>1750000</v>
          </cell>
          <cell r="E74" t="str">
            <v>REBOLETTI</v>
          </cell>
        </row>
        <row r="75">
          <cell r="C75" t="str">
            <v>209-11</v>
          </cell>
          <cell r="D75">
            <v>1780000</v>
          </cell>
          <cell r="E75" t="str">
            <v>DE LA ROSA</v>
          </cell>
        </row>
        <row r="76">
          <cell r="C76" t="str">
            <v>121-11</v>
          </cell>
          <cell r="D76">
            <v>1360000</v>
          </cell>
          <cell r="E76" t="str">
            <v>SANTIZO</v>
          </cell>
        </row>
        <row r="77">
          <cell r="C77" t="str">
            <v>229-11</v>
          </cell>
          <cell r="D77">
            <v>1820000</v>
          </cell>
          <cell r="E77" t="str">
            <v>ADANE</v>
          </cell>
        </row>
        <row r="78">
          <cell r="C78" t="str">
            <v>141-11</v>
          </cell>
          <cell r="D78">
            <v>1750000</v>
          </cell>
          <cell r="E78" t="str">
            <v>REBOLETTI</v>
          </cell>
        </row>
        <row r="79">
          <cell r="C79" t="str">
            <v>101-11</v>
          </cell>
          <cell r="D79">
            <v>1750000</v>
          </cell>
          <cell r="E79" t="str">
            <v>REBOLETTI</v>
          </cell>
        </row>
        <row r="80">
          <cell r="C80" t="str">
            <v>157-11</v>
          </cell>
          <cell r="D80">
            <v>1190000</v>
          </cell>
          <cell r="E80" t="str">
            <v>BRANNON</v>
          </cell>
        </row>
        <row r="81">
          <cell r="C81" t="str">
            <v>102-11</v>
          </cell>
          <cell r="D81">
            <v>1750000</v>
          </cell>
          <cell r="E81" t="str">
            <v>REBOLETTI</v>
          </cell>
        </row>
        <row r="82">
          <cell r="C82" t="str">
            <v>139-11</v>
          </cell>
          <cell r="D82">
            <v>1100000</v>
          </cell>
          <cell r="E82" t="str">
            <v>GEBRETEKLE</v>
          </cell>
        </row>
        <row r="83">
          <cell r="C83" t="str">
            <v>109-11</v>
          </cell>
          <cell r="D83">
            <v>1310000</v>
          </cell>
          <cell r="E83" t="str">
            <v>MALAVE</v>
          </cell>
        </row>
        <row r="84">
          <cell r="C84" t="str">
            <v>129-11</v>
          </cell>
          <cell r="D84">
            <v>1110000</v>
          </cell>
          <cell r="E84" t="str">
            <v>STARKS</v>
          </cell>
        </row>
        <row r="85">
          <cell r="C85" t="str">
            <v>110-11</v>
          </cell>
          <cell r="D85">
            <v>1310000</v>
          </cell>
          <cell r="E85" t="str">
            <v>MALAVE</v>
          </cell>
        </row>
        <row r="86">
          <cell r="C86" t="str">
            <v>116-11</v>
          </cell>
          <cell r="D86">
            <v>1110000</v>
          </cell>
          <cell r="E86" t="str">
            <v>STARKS</v>
          </cell>
        </row>
        <row r="87">
          <cell r="C87" t="str">
            <v>118-11</v>
          </cell>
          <cell r="D87">
            <v>1480000</v>
          </cell>
          <cell r="E87" t="str">
            <v>STURGEON</v>
          </cell>
        </row>
        <row r="88">
          <cell r="C88" t="str">
            <v>174-11</v>
          </cell>
          <cell r="D88">
            <v>950000</v>
          </cell>
          <cell r="E88" t="str">
            <v>WEBSTER</v>
          </cell>
        </row>
        <row r="89">
          <cell r="C89" t="str">
            <v>131-11</v>
          </cell>
          <cell r="D89">
            <v>1480000</v>
          </cell>
          <cell r="E89" t="str">
            <v>STURGEON</v>
          </cell>
        </row>
        <row r="90">
          <cell r="C90" t="str">
            <v>101-11</v>
          </cell>
          <cell r="D90">
            <v>1750000</v>
          </cell>
          <cell r="E90" t="str">
            <v>REBOLETTI</v>
          </cell>
        </row>
        <row r="91">
          <cell r="C91" t="str">
            <v>145-11</v>
          </cell>
          <cell r="D91">
            <v>1480000</v>
          </cell>
          <cell r="E91" t="str">
            <v>STURGEON</v>
          </cell>
        </row>
        <row r="92">
          <cell r="C92" t="str">
            <v>160-11</v>
          </cell>
          <cell r="D92">
            <v>1110000</v>
          </cell>
          <cell r="E92" t="str">
            <v>STARKS</v>
          </cell>
        </row>
        <row r="93">
          <cell r="C93" t="str">
            <v>163-11</v>
          </cell>
          <cell r="D93">
            <v>1740000</v>
          </cell>
          <cell r="E93" t="str">
            <v>STORY</v>
          </cell>
        </row>
        <row r="94">
          <cell r="C94" t="str">
            <v>160-11</v>
          </cell>
          <cell r="D94">
            <v>1110000</v>
          </cell>
          <cell r="E94" t="str">
            <v>STARKS</v>
          </cell>
        </row>
        <row r="95">
          <cell r="C95" t="str">
            <v>151-11</v>
          </cell>
          <cell r="D95">
            <v>1310000</v>
          </cell>
          <cell r="E95" t="str">
            <v>MALAVE</v>
          </cell>
        </row>
        <row r="96">
          <cell r="C96" t="str">
            <v>136-11</v>
          </cell>
          <cell r="D96">
            <v>1360000</v>
          </cell>
          <cell r="E96" t="str">
            <v>SANTIZO</v>
          </cell>
        </row>
        <row r="97">
          <cell r="C97" t="str">
            <v>174-11</v>
          </cell>
          <cell r="D97">
            <v>950000</v>
          </cell>
          <cell r="E97" t="str">
            <v>WEBSTER</v>
          </cell>
        </row>
        <row r="98">
          <cell r="C98" t="str">
            <v>120-11</v>
          </cell>
          <cell r="D98">
            <v>1510000</v>
          </cell>
          <cell r="E98" t="str">
            <v>COCA</v>
          </cell>
        </row>
        <row r="99">
          <cell r="C99" t="str">
            <v>183-11</v>
          </cell>
          <cell r="D99">
            <v>880000</v>
          </cell>
          <cell r="E99" t="str">
            <v>STEWART</v>
          </cell>
        </row>
        <row r="100">
          <cell r="C100" t="str">
            <v>143-11</v>
          </cell>
          <cell r="D100">
            <v>1110000</v>
          </cell>
          <cell r="E100" t="str">
            <v>STARKS</v>
          </cell>
        </row>
        <row r="101">
          <cell r="C101" t="str">
            <v>242-11</v>
          </cell>
          <cell r="D101">
            <v>1440000</v>
          </cell>
          <cell r="E101" t="str">
            <v>HONTZ</v>
          </cell>
        </row>
        <row r="102">
          <cell r="C102" t="str">
            <v>132-11</v>
          </cell>
          <cell r="D102">
            <v>1480000</v>
          </cell>
          <cell r="E102" t="str">
            <v>STURGEON</v>
          </cell>
        </row>
        <row r="103">
          <cell r="C103" t="str">
            <v>186-11</v>
          </cell>
          <cell r="D103">
            <v>1190000</v>
          </cell>
          <cell r="E103" t="str">
            <v>BRANNON</v>
          </cell>
        </row>
        <row r="104">
          <cell r="C104" t="str">
            <v>115-11</v>
          </cell>
          <cell r="D104">
            <v>1110000</v>
          </cell>
          <cell r="E104" t="str">
            <v>STARKS</v>
          </cell>
        </row>
        <row r="105">
          <cell r="C105" t="str">
            <v>211-11</v>
          </cell>
          <cell r="D105">
            <v>880000</v>
          </cell>
          <cell r="E105" t="str">
            <v>STEWART</v>
          </cell>
        </row>
        <row r="106">
          <cell r="C106" t="str">
            <v>105-11</v>
          </cell>
          <cell r="D106">
            <v>1510000</v>
          </cell>
          <cell r="E106" t="str">
            <v>COCA</v>
          </cell>
        </row>
        <row r="107">
          <cell r="C107" t="str">
            <v>210-11</v>
          </cell>
          <cell r="D107">
            <v>1780000</v>
          </cell>
          <cell r="E107" t="str">
            <v>DE LA ROSA</v>
          </cell>
        </row>
        <row r="108">
          <cell r="C108" t="str">
            <v>146-11</v>
          </cell>
          <cell r="D108">
            <v>1480000</v>
          </cell>
          <cell r="E108" t="str">
            <v>STURGEON</v>
          </cell>
        </row>
        <row r="109">
          <cell r="C109" t="str">
            <v>197-11</v>
          </cell>
          <cell r="D109">
            <v>880000</v>
          </cell>
          <cell r="E109" t="str">
            <v>STEWART</v>
          </cell>
        </row>
        <row r="110">
          <cell r="C110" t="str">
            <v>126-11</v>
          </cell>
          <cell r="D110">
            <v>1100000</v>
          </cell>
          <cell r="E110" t="str">
            <v>GEBRETEKLE</v>
          </cell>
        </row>
        <row r="111">
          <cell r="C111" t="str">
            <v>196-11</v>
          </cell>
          <cell r="D111">
            <v>1780000</v>
          </cell>
          <cell r="E111" t="str">
            <v>DE LA ROSA</v>
          </cell>
        </row>
        <row r="112">
          <cell r="C112" t="str">
            <v>118-11</v>
          </cell>
          <cell r="D112">
            <v>1480000</v>
          </cell>
          <cell r="E112" t="str">
            <v>STURGEON</v>
          </cell>
        </row>
        <row r="113">
          <cell r="C113" t="str">
            <v>200-11</v>
          </cell>
          <cell r="D113">
            <v>1190000</v>
          </cell>
          <cell r="E113" t="str">
            <v>BRANNON</v>
          </cell>
        </row>
        <row r="114">
          <cell r="C114" t="str">
            <v>155-11</v>
          </cell>
          <cell r="D114">
            <v>1100000</v>
          </cell>
          <cell r="E114" t="str">
            <v>GEBRETEKLE</v>
          </cell>
        </row>
        <row r="115">
          <cell r="C115" t="str">
            <v>202-11</v>
          </cell>
          <cell r="D115">
            <v>950000</v>
          </cell>
          <cell r="E115" t="str">
            <v>WEBSTER</v>
          </cell>
        </row>
        <row r="116">
          <cell r="C116" t="str">
            <v>148-11</v>
          </cell>
          <cell r="D116">
            <v>1510000</v>
          </cell>
          <cell r="E116" t="str">
            <v>COCA</v>
          </cell>
        </row>
        <row r="117">
          <cell r="C117" t="str">
            <v>212-11</v>
          </cell>
          <cell r="D117">
            <v>880000</v>
          </cell>
          <cell r="E117" t="str">
            <v>STEWART</v>
          </cell>
        </row>
        <row r="118">
          <cell r="C118" t="str">
            <v>149-11</v>
          </cell>
          <cell r="D118">
            <v>1360000</v>
          </cell>
          <cell r="E118" t="str">
            <v>SANTIZO</v>
          </cell>
        </row>
        <row r="119">
          <cell r="C119" t="str">
            <v>224-11</v>
          </cell>
          <cell r="D119">
            <v>1180000</v>
          </cell>
          <cell r="E119" t="str">
            <v>LEVERE</v>
          </cell>
        </row>
        <row r="120">
          <cell r="C120" t="str">
            <v>132-11</v>
          </cell>
          <cell r="D120">
            <v>1480000</v>
          </cell>
          <cell r="E120" t="str">
            <v>STURGEON</v>
          </cell>
        </row>
        <row r="121">
          <cell r="C121" t="str">
            <v>232-11</v>
          </cell>
          <cell r="D121">
            <v>1180000</v>
          </cell>
          <cell r="E121" t="str">
            <v>LEVERE</v>
          </cell>
        </row>
        <row r="122">
          <cell r="C122" t="str">
            <v>124-11</v>
          </cell>
          <cell r="D122">
            <v>1310000</v>
          </cell>
          <cell r="E122" t="str">
            <v>MALAVE</v>
          </cell>
        </row>
        <row r="123">
          <cell r="C123" t="str">
            <v>234-11</v>
          </cell>
          <cell r="D123">
            <v>1440000</v>
          </cell>
          <cell r="E123" t="str">
            <v>HONTZ</v>
          </cell>
        </row>
        <row r="124">
          <cell r="C124" t="str">
            <v>127-11</v>
          </cell>
          <cell r="D124">
            <v>1750000</v>
          </cell>
          <cell r="E124" t="str">
            <v>REBOLETTI</v>
          </cell>
        </row>
        <row r="125">
          <cell r="C125" t="str">
            <v>163-11</v>
          </cell>
          <cell r="D125">
            <v>1740000</v>
          </cell>
          <cell r="E125" t="str">
            <v>STORY</v>
          </cell>
        </row>
        <row r="126">
          <cell r="C126" t="str">
            <v>119-11</v>
          </cell>
          <cell r="D126">
            <v>1510000</v>
          </cell>
          <cell r="E126" t="str">
            <v>COCA</v>
          </cell>
        </row>
        <row r="127">
          <cell r="C127" t="str">
            <v>208-11</v>
          </cell>
          <cell r="D127">
            <v>1120000</v>
          </cell>
          <cell r="E127" t="str">
            <v>LOCKLEAR</v>
          </cell>
        </row>
        <row r="128">
          <cell r="C128" t="str">
            <v>243-11</v>
          </cell>
          <cell r="D128">
            <v>1240000</v>
          </cell>
          <cell r="E128" t="str">
            <v>GRASTON</v>
          </cell>
        </row>
        <row r="129">
          <cell r="C129" t="str">
            <v>244-11</v>
          </cell>
          <cell r="D129">
            <v>1240000</v>
          </cell>
          <cell r="E129" t="str">
            <v>GRASTON</v>
          </cell>
        </row>
        <row r="130">
          <cell r="C130" t="str">
            <v>231-11</v>
          </cell>
          <cell r="D130">
            <v>1180000</v>
          </cell>
          <cell r="E130" t="str">
            <v>LEVERE</v>
          </cell>
        </row>
        <row r="131">
          <cell r="C131" t="str">
            <v>152-11</v>
          </cell>
          <cell r="D131">
            <v>1310000</v>
          </cell>
          <cell r="E131" t="str">
            <v>MALAVE</v>
          </cell>
        </row>
        <row r="132">
          <cell r="C132" t="str">
            <v>206-11</v>
          </cell>
          <cell r="D132">
            <v>1740000</v>
          </cell>
          <cell r="E132" t="str">
            <v>STORY</v>
          </cell>
        </row>
        <row r="133">
          <cell r="C133" t="str">
            <v>219-11</v>
          </cell>
          <cell r="D133">
            <v>1240000</v>
          </cell>
          <cell r="E133" t="str">
            <v>GRASTON</v>
          </cell>
        </row>
        <row r="134">
          <cell r="C134" t="str">
            <v>188-11</v>
          </cell>
          <cell r="D134">
            <v>950000</v>
          </cell>
          <cell r="E134" t="str">
            <v>WEBSTER</v>
          </cell>
        </row>
        <row r="135">
          <cell r="C135" t="str">
            <v>237-11</v>
          </cell>
          <cell r="D135">
            <v>1820000</v>
          </cell>
          <cell r="E135" t="str">
            <v>ADANE</v>
          </cell>
        </row>
        <row r="136">
          <cell r="C136" t="str">
            <v>176-11</v>
          </cell>
          <cell r="D136">
            <v>1470000</v>
          </cell>
          <cell r="E136" t="str">
            <v>RIVERA</v>
          </cell>
        </row>
        <row r="137">
          <cell r="C137" t="str">
            <v>144-11</v>
          </cell>
          <cell r="D137">
            <v>1110000</v>
          </cell>
          <cell r="E137" t="str">
            <v>STARKS</v>
          </cell>
        </row>
        <row r="138">
          <cell r="C138" t="str">
            <v>179-11</v>
          </cell>
          <cell r="D138">
            <v>1120000</v>
          </cell>
          <cell r="E138" t="str">
            <v>LOCKLEAR</v>
          </cell>
        </row>
        <row r="139">
          <cell r="C139" t="str">
            <v>159-11</v>
          </cell>
          <cell r="D139">
            <v>1110000</v>
          </cell>
          <cell r="E139" t="str">
            <v>STARKS</v>
          </cell>
        </row>
        <row r="140">
          <cell r="C140" t="str">
            <v>172-11</v>
          </cell>
          <cell r="D140">
            <v>1190000</v>
          </cell>
          <cell r="E140" t="str">
            <v>BRANNON</v>
          </cell>
        </row>
        <row r="141">
          <cell r="C141" t="str">
            <v>164-11</v>
          </cell>
          <cell r="D141">
            <v>1740000</v>
          </cell>
          <cell r="E141" t="str">
            <v>STORY</v>
          </cell>
        </row>
        <row r="142">
          <cell r="C142" t="str">
            <v>177-11</v>
          </cell>
          <cell r="D142">
            <v>1740000</v>
          </cell>
          <cell r="E142" t="str">
            <v>STORY</v>
          </cell>
        </row>
        <row r="143">
          <cell r="C143" t="str">
            <v>181-11</v>
          </cell>
          <cell r="D143">
            <v>1780000</v>
          </cell>
          <cell r="E143" t="str">
            <v>DE LA ROSA</v>
          </cell>
        </row>
        <row r="144">
          <cell r="C144" t="str">
            <v>170-11</v>
          </cell>
          <cell r="D144">
            <v>1500000</v>
          </cell>
          <cell r="E144" t="str">
            <v>GOODNIGHT</v>
          </cell>
        </row>
        <row r="145">
          <cell r="C145" t="str">
            <v>203-11</v>
          </cell>
          <cell r="D145">
            <v>1470000</v>
          </cell>
          <cell r="E145" t="str">
            <v>RIVERA</v>
          </cell>
        </row>
        <row r="146">
          <cell r="C146" t="str">
            <v>156-11</v>
          </cell>
          <cell r="D146">
            <v>1100000</v>
          </cell>
          <cell r="E146" t="str">
            <v>GEBRETEKLE</v>
          </cell>
        </row>
        <row r="147">
          <cell r="C147" t="str">
            <v>198-11</v>
          </cell>
          <cell r="D147">
            <v>880000</v>
          </cell>
          <cell r="E147" t="str">
            <v>STEWART</v>
          </cell>
        </row>
        <row r="148">
          <cell r="C148" t="str">
            <v>159-11</v>
          </cell>
          <cell r="D148">
            <v>1110000</v>
          </cell>
          <cell r="E148" t="str">
            <v>STARKS</v>
          </cell>
        </row>
        <row r="149">
          <cell r="C149" t="str">
            <v>204-11</v>
          </cell>
          <cell r="D149">
            <v>1470000</v>
          </cell>
          <cell r="E149" t="str">
            <v>RIVERA</v>
          </cell>
        </row>
        <row r="150">
          <cell r="C150" t="str">
            <v>168-11</v>
          </cell>
          <cell r="D150">
            <v>1780000</v>
          </cell>
          <cell r="E150" t="str">
            <v>DE LA ROSA</v>
          </cell>
        </row>
        <row r="151">
          <cell r="C151" t="str">
            <v>214-11</v>
          </cell>
          <cell r="D151">
            <v>1180000</v>
          </cell>
          <cell r="E151" t="str">
            <v>LEVERE</v>
          </cell>
        </row>
        <row r="152">
          <cell r="C152" t="str">
            <v>171-11</v>
          </cell>
          <cell r="D152">
            <v>1190000</v>
          </cell>
          <cell r="E152" t="str">
            <v>BRANNON</v>
          </cell>
        </row>
        <row r="153">
          <cell r="C153" t="str">
            <v>221-11</v>
          </cell>
          <cell r="D153">
            <v>1820000</v>
          </cell>
          <cell r="E153" t="str">
            <v>ADANE</v>
          </cell>
        </row>
        <row r="154">
          <cell r="C154" t="str">
            <v>167-11</v>
          </cell>
          <cell r="D154">
            <v>1780000</v>
          </cell>
          <cell r="E154" t="str">
            <v>DE LA ROSA</v>
          </cell>
        </row>
        <row r="155">
          <cell r="C155" t="str">
            <v>227-11</v>
          </cell>
          <cell r="D155">
            <v>1240000</v>
          </cell>
          <cell r="E155" t="str">
            <v>GRASTON</v>
          </cell>
        </row>
        <row r="156">
          <cell r="C156" t="str">
            <v>173-11</v>
          </cell>
          <cell r="D156">
            <v>950000</v>
          </cell>
          <cell r="E156" t="str">
            <v>WEBSTER</v>
          </cell>
        </row>
        <row r="157">
          <cell r="C157" t="str">
            <v>110-09</v>
          </cell>
          <cell r="D157">
            <v>1230000</v>
          </cell>
          <cell r="E157" t="str">
            <v>YANAI</v>
          </cell>
        </row>
        <row r="158">
          <cell r="C158" t="str">
            <v>152-09</v>
          </cell>
          <cell r="D158">
            <v>1340000</v>
          </cell>
          <cell r="E158" t="str">
            <v>BEAM</v>
          </cell>
        </row>
        <row r="159">
          <cell r="C159" t="str">
            <v>101-09</v>
          </cell>
          <cell r="D159">
            <v>1290000</v>
          </cell>
          <cell r="E159" t="str">
            <v>COOLAHAN</v>
          </cell>
        </row>
        <row r="160">
          <cell r="C160" t="str">
            <v>4056-09</v>
          </cell>
          <cell r="D160">
            <v>1500000</v>
          </cell>
          <cell r="E160" t="str">
            <v>GOODNIGHT</v>
          </cell>
        </row>
        <row r="161">
          <cell r="C161" t="str">
            <v>220-09</v>
          </cell>
          <cell r="D161">
            <v>1240000</v>
          </cell>
          <cell r="E161" t="str">
            <v>GRASTON</v>
          </cell>
        </row>
        <row r="162">
          <cell r="C162" t="str">
            <v>182-09</v>
          </cell>
          <cell r="D162">
            <v>900000</v>
          </cell>
          <cell r="E162" t="str">
            <v>ROCHA</v>
          </cell>
        </row>
        <row r="163">
          <cell r="C163" t="str">
            <v>214-09</v>
          </cell>
          <cell r="D163">
            <v>1180000</v>
          </cell>
          <cell r="E163" t="str">
            <v>LEVERE</v>
          </cell>
        </row>
        <row r="164">
          <cell r="C164" t="str">
            <v>186-09</v>
          </cell>
          <cell r="D164">
            <v>880000</v>
          </cell>
          <cell r="E164" t="str">
            <v>STEWART</v>
          </cell>
        </row>
        <row r="165">
          <cell r="C165" t="str">
            <v>4056-09</v>
          </cell>
          <cell r="D165">
            <v>1500000</v>
          </cell>
          <cell r="E165" t="str">
            <v>GOODNIGHT</v>
          </cell>
        </row>
        <row r="166">
          <cell r="C166" t="str">
            <v>231-09</v>
          </cell>
          <cell r="D166">
            <v>1180000</v>
          </cell>
          <cell r="E166" t="str">
            <v>LEVERE</v>
          </cell>
        </row>
        <row r="167">
          <cell r="C167" t="str">
            <v>205-09</v>
          </cell>
          <cell r="D167">
            <v>890000</v>
          </cell>
          <cell r="E167" t="str">
            <v>LOZA</v>
          </cell>
        </row>
        <row r="168">
          <cell r="C168" t="str">
            <v>106-09</v>
          </cell>
          <cell r="D168">
            <v>1460000</v>
          </cell>
          <cell r="E168" t="str">
            <v>NELSON</v>
          </cell>
        </row>
        <row r="169">
          <cell r="C169" t="str">
            <v>175-09</v>
          </cell>
          <cell r="D169">
            <v>1110000</v>
          </cell>
          <cell r="E169" t="str">
            <v>STARKS</v>
          </cell>
        </row>
        <row r="170">
          <cell r="C170" t="str">
            <v>148-09</v>
          </cell>
          <cell r="D170">
            <v>1290000</v>
          </cell>
          <cell r="E170" t="str">
            <v>COOLAHAN</v>
          </cell>
        </row>
        <row r="171">
          <cell r="C171" t="str">
            <v>155-09</v>
          </cell>
          <cell r="D171">
            <v>1360000</v>
          </cell>
          <cell r="E171" t="str">
            <v>SANTIZO</v>
          </cell>
        </row>
        <row r="172">
          <cell r="C172" t="str">
            <v>159-09</v>
          </cell>
          <cell r="D172">
            <v>1460000</v>
          </cell>
          <cell r="E172" t="str">
            <v>NELSON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102-12</v>
          </cell>
          <cell r="D1">
            <v>1840000</v>
          </cell>
          <cell r="E1" t="str">
            <v>CANFIELD</v>
          </cell>
        </row>
        <row r="2">
          <cell r="C2" t="str">
            <v>131-12</v>
          </cell>
          <cell r="D2">
            <v>1480000</v>
          </cell>
          <cell r="E2" t="str">
            <v>STURGEON</v>
          </cell>
        </row>
        <row r="3">
          <cell r="C3" t="str">
            <v>136-12</v>
          </cell>
          <cell r="D3">
            <v>1360000</v>
          </cell>
          <cell r="E3" t="str">
            <v>SANTIZO</v>
          </cell>
        </row>
        <row r="4">
          <cell r="C4" t="str">
            <v>142-12</v>
          </cell>
          <cell r="D4">
            <v>1840000</v>
          </cell>
          <cell r="E4" t="str">
            <v>CANFIELD</v>
          </cell>
        </row>
        <row r="5">
          <cell r="C5" t="str">
            <v>183-12</v>
          </cell>
          <cell r="D5">
            <v>1260000</v>
          </cell>
          <cell r="E5" t="str">
            <v>ACKERMAN</v>
          </cell>
        </row>
        <row r="6">
          <cell r="C6" t="str">
            <v>104-12</v>
          </cell>
          <cell r="D6">
            <v>1480000</v>
          </cell>
          <cell r="E6" t="str">
            <v>STURGEON</v>
          </cell>
        </row>
        <row r="7">
          <cell r="C7" t="str">
            <v>191-12</v>
          </cell>
          <cell r="D7">
            <v>1470000</v>
          </cell>
          <cell r="E7" t="str">
            <v>RIVERA</v>
          </cell>
        </row>
        <row r="8">
          <cell r="C8" t="str">
            <v>215-12</v>
          </cell>
          <cell r="D8">
            <v>880000</v>
          </cell>
          <cell r="E8" t="str">
            <v>STEWART</v>
          </cell>
        </row>
        <row r="9">
          <cell r="C9" t="str">
            <v>209-12</v>
          </cell>
          <cell r="D9">
            <v>1770000</v>
          </cell>
          <cell r="E9" t="str">
            <v>BRUDER</v>
          </cell>
        </row>
        <row r="10">
          <cell r="C10" t="str">
            <v>208-12</v>
          </cell>
          <cell r="D10">
            <v>1120000</v>
          </cell>
          <cell r="E10" t="str">
            <v>LOCKLEAR</v>
          </cell>
        </row>
        <row r="11">
          <cell r="C11" t="str">
            <v>101-12</v>
          </cell>
          <cell r="D11">
            <v>1840000</v>
          </cell>
          <cell r="E11" t="str">
            <v>CANFIELD</v>
          </cell>
        </row>
        <row r="12">
          <cell r="C12" t="str">
            <v>219-12</v>
          </cell>
          <cell r="D12">
            <v>1280000</v>
          </cell>
          <cell r="E12" t="str">
            <v>BARTLETT</v>
          </cell>
        </row>
        <row r="13">
          <cell r="C13" t="str">
            <v>146-12</v>
          </cell>
          <cell r="D13">
            <v>1480000</v>
          </cell>
          <cell r="E13" t="str">
            <v>STURGEON</v>
          </cell>
        </row>
        <row r="14">
          <cell r="C14" t="str">
            <v>198-12</v>
          </cell>
          <cell r="D14">
            <v>1260000</v>
          </cell>
          <cell r="E14" t="str">
            <v>ACKERMAN</v>
          </cell>
        </row>
        <row r="15">
          <cell r="C15" t="str">
            <v>169-12</v>
          </cell>
          <cell r="D15">
            <v>1260000</v>
          </cell>
          <cell r="E15" t="str">
            <v>ACKERMAN</v>
          </cell>
        </row>
        <row r="16">
          <cell r="C16" t="str">
            <v>110-12</v>
          </cell>
          <cell r="D16">
            <v>1310000</v>
          </cell>
          <cell r="E16" t="str">
            <v>MALAVE</v>
          </cell>
        </row>
        <row r="17">
          <cell r="C17" t="str">
            <v>166-12</v>
          </cell>
          <cell r="D17">
            <v>1290000</v>
          </cell>
          <cell r="E17" t="str">
            <v>COOLAHAN</v>
          </cell>
        </row>
        <row r="18">
          <cell r="C18" t="str">
            <v>230-12</v>
          </cell>
          <cell r="D18">
            <v>1770000</v>
          </cell>
          <cell r="E18" t="str">
            <v>BRUDER</v>
          </cell>
        </row>
        <row r="19">
          <cell r="C19" t="str">
            <v>242-12</v>
          </cell>
          <cell r="D19">
            <v>1780000</v>
          </cell>
          <cell r="E19" t="str">
            <v>DE LA ROSA</v>
          </cell>
        </row>
        <row r="20">
          <cell r="C20" t="str">
            <v>204-12</v>
          </cell>
          <cell r="D20">
            <v>950000</v>
          </cell>
          <cell r="E20" t="str">
            <v>WEBSTER</v>
          </cell>
        </row>
        <row r="21">
          <cell r="C21" t="str">
            <v>234-12</v>
          </cell>
          <cell r="D21">
            <v>1780000</v>
          </cell>
          <cell r="E21" t="str">
            <v>DE LA ROSA</v>
          </cell>
        </row>
        <row r="22">
          <cell r="C22" t="str">
            <v>155-12</v>
          </cell>
          <cell r="D22">
            <v>1100000</v>
          </cell>
          <cell r="E22" t="str">
            <v>GEBRETEKLE</v>
          </cell>
        </row>
        <row r="23">
          <cell r="C23" t="str">
            <v>240-12</v>
          </cell>
          <cell r="D23">
            <v>1140000</v>
          </cell>
          <cell r="E23" t="str">
            <v>YOUNG</v>
          </cell>
        </row>
        <row r="24">
          <cell r="C24" t="str">
            <v>101-12</v>
          </cell>
          <cell r="D24">
            <v>1840000</v>
          </cell>
          <cell r="E24" t="str">
            <v>CANFIELD</v>
          </cell>
        </row>
        <row r="25">
          <cell r="C25" t="str">
            <v>105-12</v>
          </cell>
          <cell r="D25">
            <v>1830000</v>
          </cell>
          <cell r="E25" t="str">
            <v>YORK</v>
          </cell>
        </row>
        <row r="26">
          <cell r="C26" t="str">
            <v>197-12</v>
          </cell>
          <cell r="D26">
            <v>1260000</v>
          </cell>
          <cell r="E26" t="str">
            <v>ACKERMAN</v>
          </cell>
        </row>
        <row r="27">
          <cell r="C27" t="str">
            <v>112-12</v>
          </cell>
          <cell r="D27">
            <v>1100000</v>
          </cell>
          <cell r="E27" t="str">
            <v>GEBRETEKLE</v>
          </cell>
        </row>
        <row r="28">
          <cell r="C28" t="str">
            <v>188-12</v>
          </cell>
          <cell r="D28">
            <v>1520000</v>
          </cell>
          <cell r="E28" t="str">
            <v>MAYBERRY</v>
          </cell>
        </row>
        <row r="29">
          <cell r="C29" t="str">
            <v>168-12</v>
          </cell>
          <cell r="D29">
            <v>1120000</v>
          </cell>
          <cell r="E29" t="str">
            <v>LOCKLEAR</v>
          </cell>
        </row>
        <row r="30">
          <cell r="C30" t="str">
            <v>173-12</v>
          </cell>
          <cell r="D30">
            <v>1520000</v>
          </cell>
          <cell r="E30" t="str">
            <v>MAYBERRY</v>
          </cell>
        </row>
        <row r="31">
          <cell r="C31" t="str">
            <v>183-12</v>
          </cell>
          <cell r="D31">
            <v>1260000</v>
          </cell>
          <cell r="E31" t="str">
            <v>ACKERMAN</v>
          </cell>
        </row>
        <row r="32">
          <cell r="C32" t="str">
            <v>164-12</v>
          </cell>
          <cell r="D32">
            <v>1540000</v>
          </cell>
          <cell r="E32" t="str">
            <v>HELVIE</v>
          </cell>
        </row>
        <row r="33">
          <cell r="C33" t="str">
            <v>181-12</v>
          </cell>
          <cell r="D33">
            <v>1120000</v>
          </cell>
          <cell r="E33" t="str">
            <v>LOCKLEAR</v>
          </cell>
        </row>
        <row r="34">
          <cell r="C34" t="str">
            <v>160-12</v>
          </cell>
          <cell r="D34">
            <v>1230000</v>
          </cell>
          <cell r="E34" t="str">
            <v>YANAI</v>
          </cell>
        </row>
        <row r="35">
          <cell r="C35" t="str">
            <v>193-12</v>
          </cell>
          <cell r="D35">
            <v>1540000</v>
          </cell>
          <cell r="E35" t="str">
            <v>HELVIE</v>
          </cell>
        </row>
        <row r="36">
          <cell r="C36" t="str">
            <v>150-12</v>
          </cell>
          <cell r="D36">
            <v>1360000</v>
          </cell>
          <cell r="E36" t="str">
            <v>SANTIZO</v>
          </cell>
        </row>
        <row r="37">
          <cell r="C37" t="str">
            <v>199-12</v>
          </cell>
          <cell r="D37">
            <v>880000</v>
          </cell>
          <cell r="E37" t="str">
            <v>STEWART</v>
          </cell>
        </row>
        <row r="38">
          <cell r="C38" t="str">
            <v>128-12</v>
          </cell>
          <cell r="D38">
            <v>1840000</v>
          </cell>
          <cell r="E38" t="str">
            <v>CANFIELD</v>
          </cell>
        </row>
        <row r="39">
          <cell r="C39" t="str">
            <v>106-12</v>
          </cell>
          <cell r="D39">
            <v>1830000</v>
          </cell>
          <cell r="E39" t="str">
            <v>YORK</v>
          </cell>
        </row>
        <row r="40">
          <cell r="C40" t="str">
            <v>232-12</v>
          </cell>
          <cell r="D40">
            <v>1140000</v>
          </cell>
          <cell r="E40" t="str">
            <v>YOUNG</v>
          </cell>
        </row>
        <row r="41">
          <cell r="C41" t="str">
            <v>132-12</v>
          </cell>
          <cell r="D41">
            <v>1480000</v>
          </cell>
          <cell r="E41" t="str">
            <v>STURGEON</v>
          </cell>
        </row>
        <row r="42">
          <cell r="C42" t="str">
            <v>202-12</v>
          </cell>
          <cell r="D42">
            <v>1520000</v>
          </cell>
          <cell r="E42" t="str">
            <v>MAYBERRY</v>
          </cell>
        </row>
        <row r="43">
          <cell r="C43" t="str">
            <v>143-12</v>
          </cell>
          <cell r="D43">
            <v>1230000</v>
          </cell>
          <cell r="E43" t="str">
            <v>YANAI</v>
          </cell>
        </row>
        <row r="44">
          <cell r="C44" t="str">
            <v>190-12</v>
          </cell>
          <cell r="D44">
            <v>950000</v>
          </cell>
          <cell r="E44" t="str">
            <v>WEBSTER</v>
          </cell>
        </row>
        <row r="45">
          <cell r="C45" t="str">
            <v>163-12</v>
          </cell>
          <cell r="D45">
            <v>1540000</v>
          </cell>
          <cell r="E45" t="str">
            <v>HELVIE</v>
          </cell>
        </row>
        <row r="46">
          <cell r="C46" t="str">
            <v>195-12</v>
          </cell>
          <cell r="D46">
            <v>1750000</v>
          </cell>
          <cell r="E46" t="str">
            <v>REBOLETTI</v>
          </cell>
        </row>
        <row r="47">
          <cell r="C47" t="str">
            <v>169-12</v>
          </cell>
          <cell r="D47">
            <v>1260000</v>
          </cell>
          <cell r="E47" t="str">
            <v>ACKERMAN</v>
          </cell>
        </row>
        <row r="48">
          <cell r="C48" t="str">
            <v>235-12</v>
          </cell>
          <cell r="D48">
            <v>1280000</v>
          </cell>
          <cell r="E48" t="str">
            <v>BARTLETT</v>
          </cell>
        </row>
        <row r="49">
          <cell r="C49" t="str">
            <v>183-12</v>
          </cell>
          <cell r="D49">
            <v>1260000</v>
          </cell>
          <cell r="E49" t="str">
            <v>ACKERMAN</v>
          </cell>
        </row>
        <row r="50">
          <cell r="C50" t="str">
            <v>228-12</v>
          </cell>
          <cell r="D50">
            <v>1280000</v>
          </cell>
          <cell r="E50" t="str">
            <v>BARTLETT</v>
          </cell>
        </row>
        <row r="51">
          <cell r="C51" t="str">
            <v>189-12</v>
          </cell>
          <cell r="D51">
            <v>950000</v>
          </cell>
          <cell r="E51" t="str">
            <v>WEBSTER</v>
          </cell>
        </row>
        <row r="52">
          <cell r="C52" t="str">
            <v>236-12</v>
          </cell>
          <cell r="D52">
            <v>1280000</v>
          </cell>
          <cell r="E52" t="str">
            <v>BARTLETT</v>
          </cell>
        </row>
        <row r="53">
          <cell r="C53" t="str">
            <v>192-12</v>
          </cell>
          <cell r="D53">
            <v>1470000</v>
          </cell>
          <cell r="E53" t="str">
            <v>RIVERA</v>
          </cell>
        </row>
        <row r="54">
          <cell r="C54" t="str">
            <v>200-12</v>
          </cell>
          <cell r="D54">
            <v>880000</v>
          </cell>
          <cell r="E54" t="str">
            <v>STEWART</v>
          </cell>
        </row>
        <row r="55">
          <cell r="C55" t="str">
            <v>117-12</v>
          </cell>
          <cell r="D55">
            <v>1480000</v>
          </cell>
          <cell r="E55" t="str">
            <v>STURGEON</v>
          </cell>
        </row>
        <row r="56">
          <cell r="C56" t="str">
            <v>188-12</v>
          </cell>
          <cell r="D56">
            <v>1520000</v>
          </cell>
          <cell r="E56" t="str">
            <v>MAYBERRY</v>
          </cell>
        </row>
        <row r="57">
          <cell r="C57" t="str">
            <v>156-12</v>
          </cell>
          <cell r="D57">
            <v>1100000</v>
          </cell>
          <cell r="E57" t="str">
            <v>GEBRETEKLE</v>
          </cell>
        </row>
        <row r="58">
          <cell r="C58" t="str">
            <v>221-12</v>
          </cell>
          <cell r="D58">
            <v>1770000</v>
          </cell>
          <cell r="E58" t="str">
            <v>BRUDER</v>
          </cell>
        </row>
        <row r="59">
          <cell r="C59" t="str">
            <v>187-12</v>
          </cell>
          <cell r="D59">
            <v>1520000</v>
          </cell>
          <cell r="E59" t="str">
            <v>MAYBERRY</v>
          </cell>
        </row>
        <row r="60">
          <cell r="C60" t="str">
            <v>178-12</v>
          </cell>
          <cell r="D60">
            <v>1470000</v>
          </cell>
          <cell r="E60" t="str">
            <v>RIVERA</v>
          </cell>
        </row>
        <row r="61">
          <cell r="C61" t="str">
            <v>196-12</v>
          </cell>
          <cell r="D61">
            <v>1750000</v>
          </cell>
          <cell r="E61" t="str">
            <v>REBOLETTI</v>
          </cell>
        </row>
        <row r="62">
          <cell r="C62" t="str">
            <v>161-12</v>
          </cell>
          <cell r="D62">
            <v>1470000</v>
          </cell>
          <cell r="E62" t="str">
            <v>RIVERA</v>
          </cell>
        </row>
        <row r="63">
          <cell r="C63" t="str">
            <v>115-12</v>
          </cell>
          <cell r="D63">
            <v>1230000</v>
          </cell>
          <cell r="E63" t="str">
            <v>YANAI</v>
          </cell>
        </row>
        <row r="64">
          <cell r="C64" t="str">
            <v>152-12</v>
          </cell>
          <cell r="D64">
            <v>1310000</v>
          </cell>
          <cell r="E64" t="str">
            <v>MALAVE</v>
          </cell>
        </row>
        <row r="65">
          <cell r="C65" t="str">
            <v>124-12</v>
          </cell>
          <cell r="D65">
            <v>1310000</v>
          </cell>
          <cell r="E65" t="str">
            <v>MALAVE</v>
          </cell>
        </row>
        <row r="66">
          <cell r="C66" t="str">
            <v>133-12</v>
          </cell>
          <cell r="D66">
            <v>1830000</v>
          </cell>
          <cell r="E66" t="str">
            <v>YORK</v>
          </cell>
        </row>
        <row r="67">
          <cell r="C67" t="str">
            <v>126-12</v>
          </cell>
          <cell r="D67">
            <v>1100000</v>
          </cell>
          <cell r="E67" t="str">
            <v>GEBRETEKLE</v>
          </cell>
        </row>
        <row r="68">
          <cell r="C68" t="str">
            <v>118-12</v>
          </cell>
          <cell r="D68">
            <v>1480000</v>
          </cell>
          <cell r="E68" t="str">
            <v>STURGEON</v>
          </cell>
        </row>
        <row r="69">
          <cell r="C69" t="str">
            <v>171-12</v>
          </cell>
          <cell r="D69">
            <v>880000</v>
          </cell>
          <cell r="E69" t="str">
            <v>STEWART</v>
          </cell>
        </row>
        <row r="70">
          <cell r="C70" t="str">
            <v>181-12</v>
          </cell>
          <cell r="D70">
            <v>1120000</v>
          </cell>
          <cell r="E70" t="str">
            <v>LOCKLEAR</v>
          </cell>
        </row>
        <row r="71">
          <cell r="C71" t="str">
            <v>117-12</v>
          </cell>
          <cell r="D71">
            <v>1480000</v>
          </cell>
          <cell r="E71" t="str">
            <v>STURGEON</v>
          </cell>
        </row>
        <row r="72">
          <cell r="C72" t="str">
            <v>170-12</v>
          </cell>
          <cell r="D72">
            <v>1260000</v>
          </cell>
          <cell r="E72" t="str">
            <v>ACKERMAN</v>
          </cell>
        </row>
        <row r="73">
          <cell r="C73" t="str">
            <v>158-12</v>
          </cell>
          <cell r="D73">
            <v>1520000</v>
          </cell>
          <cell r="E73" t="str">
            <v>MAYBERRY</v>
          </cell>
        </row>
        <row r="74">
          <cell r="C74" t="str">
            <v>167-12</v>
          </cell>
          <cell r="D74">
            <v>1120000</v>
          </cell>
          <cell r="E74" t="str">
            <v>LOCKLEAR</v>
          </cell>
        </row>
        <row r="75">
          <cell r="C75" t="str">
            <v>177-12</v>
          </cell>
          <cell r="D75">
            <v>1470000</v>
          </cell>
          <cell r="E75" t="str">
            <v>RIVERA</v>
          </cell>
        </row>
        <row r="76">
          <cell r="C76" t="str">
            <v>165-12</v>
          </cell>
          <cell r="D76">
            <v>1290000</v>
          </cell>
          <cell r="E76" t="str">
            <v>COOLAHAN</v>
          </cell>
        </row>
        <row r="77">
          <cell r="C77" t="str">
            <v>212-12</v>
          </cell>
          <cell r="D77">
            <v>1750000</v>
          </cell>
          <cell r="E77" t="str">
            <v>REBOLETTI</v>
          </cell>
        </row>
        <row r="78">
          <cell r="C78" t="str">
            <v>147-12</v>
          </cell>
          <cell r="D78">
            <v>1830000</v>
          </cell>
          <cell r="E78" t="str">
            <v>YORK</v>
          </cell>
        </row>
        <row r="79">
          <cell r="C79" t="str">
            <v>237-12</v>
          </cell>
          <cell r="D79">
            <v>1770000</v>
          </cell>
          <cell r="E79" t="str">
            <v>BRUDER</v>
          </cell>
        </row>
        <row r="80">
          <cell r="C80" t="str">
            <v>127-12</v>
          </cell>
          <cell r="D80">
            <v>1840000</v>
          </cell>
          <cell r="E80" t="str">
            <v>CANFIELD</v>
          </cell>
        </row>
        <row r="81">
          <cell r="C81" t="str">
            <v>244-12</v>
          </cell>
          <cell r="D81">
            <v>1280000</v>
          </cell>
          <cell r="E81" t="str">
            <v>BARTLETT</v>
          </cell>
        </row>
        <row r="82">
          <cell r="C82" t="str">
            <v>116-12</v>
          </cell>
          <cell r="D82">
            <v>1230000</v>
          </cell>
          <cell r="E82" t="str">
            <v>YANAI</v>
          </cell>
        </row>
        <row r="83">
          <cell r="C83" t="str">
            <v>206-12</v>
          </cell>
          <cell r="D83">
            <v>1470000</v>
          </cell>
          <cell r="E83" t="str">
            <v>RIVERA</v>
          </cell>
        </row>
        <row r="84">
          <cell r="C84" t="str">
            <v>181-12</v>
          </cell>
          <cell r="D84">
            <v>1120000</v>
          </cell>
          <cell r="E84" t="str">
            <v>LOCKLEAR</v>
          </cell>
        </row>
        <row r="85">
          <cell r="C85" t="str">
            <v>220-12</v>
          </cell>
          <cell r="D85">
            <v>1280000</v>
          </cell>
          <cell r="E85" t="str">
            <v>BARTLETT</v>
          </cell>
        </row>
        <row r="86">
          <cell r="C86" t="str">
            <v>176-12</v>
          </cell>
          <cell r="D86">
            <v>950000</v>
          </cell>
          <cell r="E86" t="str">
            <v>WEBSTER</v>
          </cell>
        </row>
        <row r="87">
          <cell r="C87" t="str">
            <v>227-12</v>
          </cell>
          <cell r="D87">
            <v>1280000</v>
          </cell>
          <cell r="E87" t="str">
            <v>BARTLETT</v>
          </cell>
        </row>
        <row r="88">
          <cell r="C88" t="str">
            <v>140-12</v>
          </cell>
          <cell r="D88">
            <v>1100000</v>
          </cell>
          <cell r="E88" t="str">
            <v>GEBRETEKLE</v>
          </cell>
        </row>
        <row r="89">
          <cell r="C89" t="str">
            <v>233-12</v>
          </cell>
          <cell r="D89">
            <v>1780000</v>
          </cell>
          <cell r="E89" t="str">
            <v>DE LA ROSA</v>
          </cell>
        </row>
        <row r="90">
          <cell r="C90" t="str">
            <v>135-12</v>
          </cell>
          <cell r="D90">
            <v>1360000</v>
          </cell>
          <cell r="E90" t="str">
            <v>SANTIZO</v>
          </cell>
        </row>
        <row r="91">
          <cell r="C91" t="str">
            <v>210-12</v>
          </cell>
          <cell r="D91">
            <v>1770000</v>
          </cell>
          <cell r="E91" t="str">
            <v>BRUDER</v>
          </cell>
        </row>
        <row r="92">
          <cell r="C92" t="str">
            <v>120-12</v>
          </cell>
          <cell r="D92">
            <v>1830000</v>
          </cell>
          <cell r="E92" t="str">
            <v>YORK</v>
          </cell>
        </row>
        <row r="93">
          <cell r="C93" t="str">
            <v>219-12</v>
          </cell>
          <cell r="D93">
            <v>1280000</v>
          </cell>
          <cell r="E93" t="str">
            <v>BARTLETT</v>
          </cell>
        </row>
        <row r="94">
          <cell r="C94" t="str">
            <v>178-12</v>
          </cell>
          <cell r="D94">
            <v>1470000</v>
          </cell>
          <cell r="E94" t="str">
            <v>RIVERA</v>
          </cell>
        </row>
        <row r="95">
          <cell r="C95" t="str">
            <v>239-12</v>
          </cell>
          <cell r="D95">
            <v>1140000</v>
          </cell>
          <cell r="E95" t="str">
            <v>YOUNG</v>
          </cell>
        </row>
        <row r="96">
          <cell r="C96" t="str">
            <v>171-12</v>
          </cell>
          <cell r="D96">
            <v>880000</v>
          </cell>
          <cell r="E96" t="str">
            <v>STEWART</v>
          </cell>
        </row>
        <row r="97">
          <cell r="C97" t="str">
            <v>103-12</v>
          </cell>
          <cell r="D97">
            <v>1480000</v>
          </cell>
          <cell r="E97" t="str">
            <v>STURGEON</v>
          </cell>
        </row>
        <row r="98">
          <cell r="C98" t="str">
            <v>113-12</v>
          </cell>
          <cell r="D98">
            <v>1840000</v>
          </cell>
          <cell r="E98" t="str">
            <v>CANFIELD</v>
          </cell>
        </row>
        <row r="99">
          <cell r="C99" t="str">
            <v>132-12</v>
          </cell>
          <cell r="D99">
            <v>1480000</v>
          </cell>
          <cell r="E99" t="str">
            <v>STURGEON</v>
          </cell>
        </row>
        <row r="100">
          <cell r="C100" t="str">
            <v>134-12</v>
          </cell>
          <cell r="D100">
            <v>1830000</v>
          </cell>
          <cell r="E100" t="str">
            <v>YORK</v>
          </cell>
        </row>
        <row r="101">
          <cell r="C101" t="str">
            <v>139-12</v>
          </cell>
          <cell r="D101">
            <v>1100000</v>
          </cell>
          <cell r="E101" t="str">
            <v>GEBRETEKLE</v>
          </cell>
        </row>
        <row r="102">
          <cell r="C102" t="str">
            <v>111-12</v>
          </cell>
          <cell r="D102">
            <v>1100000</v>
          </cell>
          <cell r="E102" t="str">
            <v>GEBRETEKLE</v>
          </cell>
        </row>
        <row r="103">
          <cell r="C103" t="str">
            <v>138-12</v>
          </cell>
          <cell r="D103">
            <v>1310000</v>
          </cell>
          <cell r="E103" t="str">
            <v>MALAVE</v>
          </cell>
        </row>
        <row r="104">
          <cell r="C104" t="str">
            <v>104-12</v>
          </cell>
          <cell r="D104">
            <v>1480000</v>
          </cell>
          <cell r="E104" t="str">
            <v>STURGEON</v>
          </cell>
        </row>
        <row r="105">
          <cell r="C105" t="str">
            <v>153-12</v>
          </cell>
          <cell r="D105">
            <v>1260000</v>
          </cell>
          <cell r="E105" t="str">
            <v>ACKERMAN</v>
          </cell>
        </row>
        <row r="106">
          <cell r="C106" t="str">
            <v>216-12</v>
          </cell>
          <cell r="D106">
            <v>880000</v>
          </cell>
          <cell r="E106" t="str">
            <v>STEWART</v>
          </cell>
        </row>
        <row r="107">
          <cell r="C107" t="str">
            <v>155-12</v>
          </cell>
          <cell r="D107">
            <v>1100000</v>
          </cell>
          <cell r="E107" t="str">
            <v>GEBRETEKLE</v>
          </cell>
        </row>
        <row r="108">
          <cell r="C108" t="str">
            <v>231-12</v>
          </cell>
          <cell r="D108">
            <v>1140000</v>
          </cell>
          <cell r="E108" t="str">
            <v>YOUNG</v>
          </cell>
        </row>
        <row r="109">
          <cell r="C109" t="str">
            <v>165-12</v>
          </cell>
          <cell r="D109">
            <v>1290000</v>
          </cell>
          <cell r="E109" t="str">
            <v>COOLAHAN</v>
          </cell>
        </row>
        <row r="110">
          <cell r="C110" t="str">
            <v>222-12</v>
          </cell>
          <cell r="D110">
            <v>1770000</v>
          </cell>
          <cell r="E110" t="str">
            <v>BRUDER</v>
          </cell>
        </row>
        <row r="111">
          <cell r="C111" t="str">
            <v>172-12</v>
          </cell>
          <cell r="D111">
            <v>880000</v>
          </cell>
          <cell r="E111" t="str">
            <v>STEWART</v>
          </cell>
        </row>
        <row r="112">
          <cell r="C112" t="str">
            <v>238-12</v>
          </cell>
          <cell r="D112">
            <v>1770000</v>
          </cell>
          <cell r="E112" t="str">
            <v>BRUDER</v>
          </cell>
        </row>
        <row r="113">
          <cell r="C113" t="str">
            <v>226-12</v>
          </cell>
          <cell r="D113">
            <v>1780000</v>
          </cell>
          <cell r="E113" t="str">
            <v>DE LA ROSA</v>
          </cell>
        </row>
        <row r="114">
          <cell r="C114" t="str">
            <v>224-12</v>
          </cell>
          <cell r="D114">
            <v>1140000</v>
          </cell>
          <cell r="E114" t="str">
            <v>YOUNG</v>
          </cell>
        </row>
        <row r="115">
          <cell r="C115" t="str">
            <v>173-12</v>
          </cell>
          <cell r="D115">
            <v>1520000</v>
          </cell>
          <cell r="E115" t="str">
            <v>MAYBERRY</v>
          </cell>
        </row>
        <row r="116">
          <cell r="C116" t="str">
            <v>243-12</v>
          </cell>
          <cell r="D116">
            <v>1280000</v>
          </cell>
          <cell r="E116" t="str">
            <v>BARTLETT</v>
          </cell>
        </row>
        <row r="117">
          <cell r="C117" t="str">
            <v>179-12</v>
          </cell>
          <cell r="D117">
            <v>1540000</v>
          </cell>
          <cell r="E117" t="str">
            <v>HELVIE</v>
          </cell>
        </row>
        <row r="118">
          <cell r="C118" t="str">
            <v>211-12</v>
          </cell>
          <cell r="D118">
            <v>1750000</v>
          </cell>
          <cell r="E118" t="str">
            <v>REBOLETTI</v>
          </cell>
        </row>
        <row r="119">
          <cell r="C119" t="str">
            <v>186-12</v>
          </cell>
          <cell r="D119">
            <v>880000</v>
          </cell>
          <cell r="E119" t="str">
            <v>STEWART</v>
          </cell>
        </row>
        <row r="120">
          <cell r="C120" t="str">
            <v>201-12</v>
          </cell>
          <cell r="D120">
            <v>1520000</v>
          </cell>
          <cell r="E120" t="str">
            <v>MAYBERRY</v>
          </cell>
        </row>
        <row r="121">
          <cell r="C121" t="str">
            <v>213-12</v>
          </cell>
          <cell r="D121">
            <v>1140000</v>
          </cell>
          <cell r="E121" t="str">
            <v>YOUNG</v>
          </cell>
        </row>
        <row r="122">
          <cell r="C122" t="str">
            <v>193-12</v>
          </cell>
          <cell r="D122">
            <v>1540000</v>
          </cell>
          <cell r="E122" t="str">
            <v>HELVIE</v>
          </cell>
        </row>
        <row r="123">
          <cell r="C123" t="str">
            <v>241-12</v>
          </cell>
          <cell r="D123">
            <v>1780000</v>
          </cell>
          <cell r="E123" t="str">
            <v>DE LA ROSA</v>
          </cell>
        </row>
        <row r="124">
          <cell r="C124" t="str">
            <v>184-12</v>
          </cell>
          <cell r="D124">
            <v>1260000</v>
          </cell>
          <cell r="E124" t="str">
            <v>ACKERMAN</v>
          </cell>
        </row>
        <row r="125">
          <cell r="C125" t="str">
            <v>107-12</v>
          </cell>
          <cell r="D125">
            <v>1360000</v>
          </cell>
          <cell r="E125" t="str">
            <v>SANTIZO</v>
          </cell>
        </row>
        <row r="126">
          <cell r="C126" t="str">
            <v>189-12</v>
          </cell>
          <cell r="D126">
            <v>950000</v>
          </cell>
          <cell r="E126" t="str">
            <v>WEBSTER</v>
          </cell>
        </row>
        <row r="127">
          <cell r="C127" t="str">
            <v>121-12</v>
          </cell>
          <cell r="D127">
            <v>1360000</v>
          </cell>
          <cell r="E127" t="str">
            <v>SANTIZO</v>
          </cell>
        </row>
        <row r="128">
          <cell r="C128" t="str">
            <v>185-12</v>
          </cell>
          <cell r="D128">
            <v>880000</v>
          </cell>
          <cell r="E128" t="str">
            <v>STEWART</v>
          </cell>
        </row>
        <row r="129">
          <cell r="C129" t="str">
            <v>133-12</v>
          </cell>
          <cell r="D129">
            <v>1830000</v>
          </cell>
          <cell r="E129" t="str">
            <v>YORK</v>
          </cell>
        </row>
        <row r="130">
          <cell r="C130" t="str">
            <v>174-12</v>
          </cell>
          <cell r="D130">
            <v>1520000</v>
          </cell>
          <cell r="E130" t="str">
            <v>MAYBERRY</v>
          </cell>
        </row>
        <row r="131">
          <cell r="C131" t="str">
            <v>149-12</v>
          </cell>
          <cell r="D131">
            <v>1360000</v>
          </cell>
          <cell r="E131" t="str">
            <v>SANTIZO</v>
          </cell>
        </row>
        <row r="132">
          <cell r="C132" t="str">
            <v>174-12</v>
          </cell>
          <cell r="D132">
            <v>1520000</v>
          </cell>
          <cell r="E132" t="str">
            <v>MAYBERRY</v>
          </cell>
        </row>
        <row r="133">
          <cell r="C133" t="str">
            <v>159-12</v>
          </cell>
          <cell r="D133">
            <v>1230000</v>
          </cell>
          <cell r="E133" t="str">
            <v>YANAI</v>
          </cell>
        </row>
        <row r="134">
          <cell r="C134" t="str">
            <v>179-12</v>
          </cell>
          <cell r="D134">
            <v>1540000</v>
          </cell>
          <cell r="E134" t="str">
            <v>HELVIE</v>
          </cell>
        </row>
        <row r="135">
          <cell r="C135" t="str">
            <v>169-12</v>
          </cell>
          <cell r="D135">
            <v>1260000</v>
          </cell>
          <cell r="E135" t="str">
            <v>ACKERMAN</v>
          </cell>
        </row>
        <row r="136">
          <cell r="C136" t="str">
            <v>162-12</v>
          </cell>
          <cell r="D136">
            <v>1470000</v>
          </cell>
          <cell r="E136" t="str">
            <v>RIVERA</v>
          </cell>
        </row>
        <row r="137">
          <cell r="C137" t="str">
            <v>207-12</v>
          </cell>
          <cell r="D137">
            <v>1120000</v>
          </cell>
          <cell r="E137" t="str">
            <v>LOCKLEAR</v>
          </cell>
        </row>
        <row r="138">
          <cell r="C138" t="str">
            <v>161-12</v>
          </cell>
          <cell r="D138">
            <v>1470000</v>
          </cell>
          <cell r="E138" t="str">
            <v>RIVERA</v>
          </cell>
        </row>
        <row r="139">
          <cell r="C139" t="str">
            <v>214-12</v>
          </cell>
          <cell r="D139">
            <v>1140000</v>
          </cell>
          <cell r="E139" t="str">
            <v>YOUNG</v>
          </cell>
        </row>
        <row r="140">
          <cell r="C140" t="str">
            <v>154-12</v>
          </cell>
          <cell r="D140">
            <v>1260000</v>
          </cell>
          <cell r="E140" t="str">
            <v>ACKERMAN</v>
          </cell>
        </row>
        <row r="141">
          <cell r="C141" t="str">
            <v>218-12</v>
          </cell>
          <cell r="D141">
            <v>1780000</v>
          </cell>
          <cell r="E141" t="str">
            <v>DE LA ROSA</v>
          </cell>
        </row>
        <row r="142">
          <cell r="C142" t="str">
            <v>157-12</v>
          </cell>
          <cell r="D142">
            <v>1520000</v>
          </cell>
          <cell r="E142" t="str">
            <v>MAYBERRY</v>
          </cell>
        </row>
        <row r="143">
          <cell r="C143" t="str">
            <v>129-12</v>
          </cell>
          <cell r="D143">
            <v>1230000</v>
          </cell>
          <cell r="E143" t="str">
            <v>YANAI</v>
          </cell>
        </row>
        <row r="144">
          <cell r="C144" t="str">
            <v>148-12</v>
          </cell>
          <cell r="D144">
            <v>1830000</v>
          </cell>
          <cell r="E144" t="str">
            <v>YORK</v>
          </cell>
        </row>
        <row r="145">
          <cell r="C145" t="str">
            <v>145-12</v>
          </cell>
          <cell r="D145">
            <v>1480000</v>
          </cell>
          <cell r="E145" t="str">
            <v>STURGEON</v>
          </cell>
        </row>
        <row r="146">
          <cell r="C146" t="str">
            <v>146-12</v>
          </cell>
          <cell r="D146">
            <v>1480000</v>
          </cell>
          <cell r="E146" t="str">
            <v>STURGEON</v>
          </cell>
        </row>
        <row r="147">
          <cell r="C147" t="str">
            <v>167-12</v>
          </cell>
          <cell r="D147">
            <v>1120000</v>
          </cell>
          <cell r="E147" t="str">
            <v>LOCKLEAR</v>
          </cell>
        </row>
        <row r="148">
          <cell r="C148" t="str">
            <v>151-12</v>
          </cell>
          <cell r="D148">
            <v>1310000</v>
          </cell>
          <cell r="E148" t="str">
            <v>MALAVE</v>
          </cell>
        </row>
        <row r="149">
          <cell r="C149" t="str">
            <v>189-12</v>
          </cell>
          <cell r="D149">
            <v>950000</v>
          </cell>
          <cell r="E149" t="str">
            <v>WEBSTER</v>
          </cell>
        </row>
        <row r="150">
          <cell r="C150" t="str">
            <v>144-12</v>
          </cell>
          <cell r="D150">
            <v>1230000</v>
          </cell>
          <cell r="E150" t="str">
            <v>YANAI</v>
          </cell>
        </row>
        <row r="151">
          <cell r="C151" t="str">
            <v>229-12</v>
          </cell>
          <cell r="D151">
            <v>1770000</v>
          </cell>
          <cell r="E151" t="str">
            <v>BRUDER</v>
          </cell>
        </row>
        <row r="152">
          <cell r="C152" t="str">
            <v>147-12</v>
          </cell>
          <cell r="D152">
            <v>1830000</v>
          </cell>
          <cell r="E152" t="str">
            <v>YORK</v>
          </cell>
        </row>
        <row r="153">
          <cell r="C153" t="str">
            <v>183-12</v>
          </cell>
          <cell r="D153">
            <v>1260000</v>
          </cell>
          <cell r="E153" t="str">
            <v>ACKERMAN</v>
          </cell>
        </row>
        <row r="154">
          <cell r="C154" t="str">
            <v>141-12</v>
          </cell>
          <cell r="D154">
            <v>1840000</v>
          </cell>
          <cell r="E154" t="str">
            <v>CANFIELD</v>
          </cell>
        </row>
        <row r="155">
          <cell r="C155" t="str">
            <v>189-12</v>
          </cell>
          <cell r="D155">
            <v>950000</v>
          </cell>
          <cell r="E155" t="str">
            <v>WEBSTER</v>
          </cell>
        </row>
        <row r="156">
          <cell r="C156" t="str">
            <v>137-12</v>
          </cell>
          <cell r="D156">
            <v>1310000</v>
          </cell>
          <cell r="E156" t="str">
            <v>MALAVE</v>
          </cell>
        </row>
        <row r="157">
          <cell r="C157" t="str">
            <v>193-12</v>
          </cell>
          <cell r="D157">
            <v>1540000</v>
          </cell>
          <cell r="E157" t="str">
            <v>HELVIE</v>
          </cell>
        </row>
        <row r="158">
          <cell r="C158" t="str">
            <v>130-12</v>
          </cell>
          <cell r="D158">
            <v>1230000</v>
          </cell>
          <cell r="E158" t="str">
            <v>YANAI</v>
          </cell>
        </row>
        <row r="159">
          <cell r="C159" t="str">
            <v>192-12</v>
          </cell>
          <cell r="D159">
            <v>1470000</v>
          </cell>
          <cell r="E159" t="str">
            <v>RIVERA</v>
          </cell>
        </row>
        <row r="160">
          <cell r="C160" t="str">
            <v>122-12</v>
          </cell>
          <cell r="D160">
            <v>1360000</v>
          </cell>
          <cell r="E160" t="str">
            <v>SANTIZO</v>
          </cell>
        </row>
        <row r="161">
          <cell r="C161" t="str">
            <v>204-12</v>
          </cell>
          <cell r="D161">
            <v>950000</v>
          </cell>
          <cell r="E161" t="str">
            <v>WEBSTER</v>
          </cell>
        </row>
        <row r="162">
          <cell r="C162" t="str">
            <v>125-12</v>
          </cell>
          <cell r="D162">
            <v>1100000</v>
          </cell>
          <cell r="E162" t="str">
            <v>GEBRETEKLE</v>
          </cell>
        </row>
        <row r="163">
          <cell r="C163" t="str">
            <v>223-12</v>
          </cell>
          <cell r="D163">
            <v>1140000</v>
          </cell>
          <cell r="E163" t="str">
            <v>YOUNG</v>
          </cell>
        </row>
        <row r="164">
          <cell r="C164" t="str">
            <v>123-12</v>
          </cell>
          <cell r="D164">
            <v>1310000</v>
          </cell>
          <cell r="E164" t="str">
            <v>MALAVE</v>
          </cell>
        </row>
        <row r="165">
          <cell r="C165" t="str">
            <v>114-12</v>
          </cell>
          <cell r="D165">
            <v>1840000</v>
          </cell>
          <cell r="E165" t="str">
            <v>CANFIELD</v>
          </cell>
        </row>
        <row r="166">
          <cell r="C166" t="str">
            <v>119-12</v>
          </cell>
          <cell r="D166">
            <v>1830000</v>
          </cell>
          <cell r="E166" t="str">
            <v>YORK</v>
          </cell>
        </row>
        <row r="167">
          <cell r="C167" t="str">
            <v>118-12</v>
          </cell>
          <cell r="D167">
            <v>1480000</v>
          </cell>
          <cell r="E167" t="str">
            <v>STURGEON</v>
          </cell>
        </row>
        <row r="168">
          <cell r="C168" t="str">
            <v>108-12</v>
          </cell>
          <cell r="D168">
            <v>1360000</v>
          </cell>
          <cell r="E168" t="str">
            <v>SANTIZO</v>
          </cell>
        </row>
        <row r="169">
          <cell r="C169" t="str">
            <v>182-12</v>
          </cell>
          <cell r="D169">
            <v>1120000</v>
          </cell>
          <cell r="E169" t="str">
            <v>LOCKLEAR</v>
          </cell>
        </row>
        <row r="170">
          <cell r="C170" t="str">
            <v>109-12</v>
          </cell>
          <cell r="D170">
            <v>1310000</v>
          </cell>
          <cell r="E170" t="str">
            <v>MALAVE</v>
          </cell>
        </row>
        <row r="171">
          <cell r="C171" t="str">
            <v>231-12</v>
          </cell>
          <cell r="D171">
            <v>1140000</v>
          </cell>
          <cell r="E171" t="str">
            <v>YOUNG</v>
          </cell>
        </row>
        <row r="172">
          <cell r="C172" t="str">
            <v>180-12</v>
          </cell>
          <cell r="D172">
            <v>1540000</v>
          </cell>
          <cell r="E172" t="str">
            <v>HELVIE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116-13</v>
          </cell>
          <cell r="D1">
            <v>1310000</v>
          </cell>
          <cell r="E1" t="str">
            <v>MALAVE</v>
          </cell>
        </row>
        <row r="2">
          <cell r="C2" t="str">
            <v>117-13</v>
          </cell>
          <cell r="D2">
            <v>1480000</v>
          </cell>
          <cell r="E2" t="str">
            <v>STURGEON</v>
          </cell>
        </row>
        <row r="3">
          <cell r="C3" t="str">
            <v>179-13</v>
          </cell>
          <cell r="D3">
            <v>1460000</v>
          </cell>
          <cell r="E3" t="str">
            <v>NELSON</v>
          </cell>
        </row>
        <row r="4">
          <cell r="C4" t="str">
            <v>189-13</v>
          </cell>
          <cell r="D4">
            <v>1540000</v>
          </cell>
          <cell r="E4" t="str">
            <v>HELVIE</v>
          </cell>
        </row>
        <row r="5">
          <cell r="C5" t="str">
            <v>222-13</v>
          </cell>
          <cell r="D5">
            <v>1140000</v>
          </cell>
          <cell r="E5" t="str">
            <v>YOUNG</v>
          </cell>
        </row>
        <row r="6">
          <cell r="C6" t="str">
            <v>232-13</v>
          </cell>
          <cell r="D6">
            <v>1800000</v>
          </cell>
          <cell r="E6" t="str">
            <v>CHANDLER</v>
          </cell>
        </row>
        <row r="7">
          <cell r="C7" t="str">
            <v>237-13</v>
          </cell>
          <cell r="D7">
            <v>1750000</v>
          </cell>
          <cell r="E7" t="str">
            <v>REBOLETTI</v>
          </cell>
        </row>
        <row r="8">
          <cell r="C8" t="str">
            <v>200-13</v>
          </cell>
          <cell r="D8">
            <v>1820000</v>
          </cell>
          <cell r="E8" t="str">
            <v>ADANE</v>
          </cell>
        </row>
        <row r="9">
          <cell r="C9" t="str">
            <v>220-13</v>
          </cell>
          <cell r="D9">
            <v>1280000</v>
          </cell>
          <cell r="E9" t="str">
            <v>BARTLETT</v>
          </cell>
        </row>
        <row r="10">
          <cell r="C10" t="str">
            <v>227-13</v>
          </cell>
          <cell r="D10">
            <v>1760000</v>
          </cell>
          <cell r="E10" t="str">
            <v>STRICKLAND</v>
          </cell>
        </row>
        <row r="11">
          <cell r="C11" t="str">
            <v>223-13</v>
          </cell>
          <cell r="D11">
            <v>1750000</v>
          </cell>
          <cell r="E11" t="str">
            <v>REBOLETTI</v>
          </cell>
        </row>
        <row r="12">
          <cell r="C12" t="str">
            <v>238-13</v>
          </cell>
          <cell r="D12">
            <v>1750000</v>
          </cell>
          <cell r="E12" t="str">
            <v>REBOLETTI</v>
          </cell>
        </row>
        <row r="13">
          <cell r="C13" t="str">
            <v>211-13</v>
          </cell>
          <cell r="D13">
            <v>780000</v>
          </cell>
          <cell r="E13" t="str">
            <v>CHIONE</v>
          </cell>
        </row>
        <row r="14">
          <cell r="C14" t="str">
            <v>115-13</v>
          </cell>
          <cell r="D14">
            <v>1310000</v>
          </cell>
          <cell r="E14" t="str">
            <v>MALAVE</v>
          </cell>
        </row>
        <row r="15">
          <cell r="C15" t="str">
            <v>129-13</v>
          </cell>
          <cell r="D15">
            <v>1310000</v>
          </cell>
          <cell r="E15" t="str">
            <v>MALAVE</v>
          </cell>
        </row>
        <row r="16">
          <cell r="C16" t="str">
            <v>116-13</v>
          </cell>
          <cell r="D16">
            <v>1310000</v>
          </cell>
          <cell r="E16" t="str">
            <v>MALAVE</v>
          </cell>
        </row>
        <row r="17">
          <cell r="C17" t="str">
            <v>188-13</v>
          </cell>
          <cell r="D17">
            <v>950000</v>
          </cell>
          <cell r="E17" t="str">
            <v>WEBSTER</v>
          </cell>
        </row>
        <row r="18">
          <cell r="C18" t="str">
            <v>124-13</v>
          </cell>
          <cell r="D18">
            <v>1090000</v>
          </cell>
          <cell r="E18" t="str">
            <v>SPECTOR</v>
          </cell>
        </row>
        <row r="19">
          <cell r="C19" t="str">
            <v>179-13</v>
          </cell>
          <cell r="D19">
            <v>1460000</v>
          </cell>
          <cell r="E19" t="str">
            <v>NELSON</v>
          </cell>
        </row>
        <row r="20">
          <cell r="C20" t="str">
            <v>141-13</v>
          </cell>
          <cell r="D20">
            <v>1840000</v>
          </cell>
          <cell r="E20" t="str">
            <v>CANFIELD</v>
          </cell>
        </row>
        <row r="21">
          <cell r="C21" t="str">
            <v>122-13</v>
          </cell>
          <cell r="D21">
            <v>1110000</v>
          </cell>
          <cell r="E21" t="str">
            <v>STARKS</v>
          </cell>
        </row>
        <row r="22">
          <cell r="C22" t="str">
            <v>144-13</v>
          </cell>
          <cell r="D22">
            <v>1310000</v>
          </cell>
          <cell r="E22" t="str">
            <v>MALAVE</v>
          </cell>
        </row>
        <row r="23">
          <cell r="C23" t="str">
            <v>244-13</v>
          </cell>
          <cell r="D23">
            <v>1280000</v>
          </cell>
          <cell r="E23" t="str">
            <v>BARTLETT</v>
          </cell>
        </row>
        <row r="24">
          <cell r="C24" t="str">
            <v>150-13</v>
          </cell>
          <cell r="D24">
            <v>1110000</v>
          </cell>
          <cell r="E24" t="str">
            <v>STARKS</v>
          </cell>
        </row>
        <row r="25">
          <cell r="C25" t="str">
            <v>208-13</v>
          </cell>
          <cell r="D25">
            <v>1460000</v>
          </cell>
          <cell r="E25" t="str">
            <v>NELSON</v>
          </cell>
        </row>
        <row r="26">
          <cell r="C26" t="str">
            <v>177-13</v>
          </cell>
          <cell r="D26">
            <v>1450000</v>
          </cell>
          <cell r="E26" t="str">
            <v>BRABO</v>
          </cell>
        </row>
        <row r="27">
          <cell r="C27" t="str">
            <v>202-13</v>
          </cell>
          <cell r="D27">
            <v>950000</v>
          </cell>
          <cell r="E27" t="str">
            <v>WEBSTER</v>
          </cell>
        </row>
        <row r="28">
          <cell r="C28" t="str">
            <v>112-13</v>
          </cell>
          <cell r="D28">
            <v>1360000</v>
          </cell>
          <cell r="E28" t="str">
            <v>SANTIZO</v>
          </cell>
        </row>
        <row r="29">
          <cell r="C29" t="str">
            <v>186-13</v>
          </cell>
          <cell r="D29">
            <v>1820000</v>
          </cell>
          <cell r="E29" t="str">
            <v>ADANE</v>
          </cell>
        </row>
        <row r="30">
          <cell r="C30" t="str">
            <v>120-13</v>
          </cell>
          <cell r="D30">
            <v>1290000</v>
          </cell>
          <cell r="E30" t="str">
            <v>COOLAHAN</v>
          </cell>
        </row>
        <row r="31">
          <cell r="C31" t="str">
            <v>240-13</v>
          </cell>
          <cell r="D31">
            <v>1140000</v>
          </cell>
          <cell r="E31" t="str">
            <v>YOUNG</v>
          </cell>
        </row>
        <row r="32">
          <cell r="C32" t="str">
            <v>169-13</v>
          </cell>
          <cell r="D32">
            <v>1510000</v>
          </cell>
          <cell r="E32" t="str">
            <v>COCA</v>
          </cell>
        </row>
        <row r="33">
          <cell r="C33" t="str">
            <v>239-13</v>
          </cell>
          <cell r="D33">
            <v>1140000</v>
          </cell>
          <cell r="E33" t="str">
            <v>YOUNG</v>
          </cell>
        </row>
        <row r="34">
          <cell r="C34" t="str">
            <v>110-13</v>
          </cell>
          <cell r="D34">
            <v>1090000</v>
          </cell>
          <cell r="E34" t="str">
            <v>SPECTOR</v>
          </cell>
        </row>
        <row r="35">
          <cell r="C35" t="str">
            <v>224-13</v>
          </cell>
          <cell r="D35">
            <v>1750000</v>
          </cell>
          <cell r="E35" t="str">
            <v>REBOLETTI</v>
          </cell>
        </row>
        <row r="36">
          <cell r="C36" t="str">
            <v>138-13</v>
          </cell>
          <cell r="D36">
            <v>1090000</v>
          </cell>
          <cell r="E36" t="str">
            <v>SPECTOR</v>
          </cell>
        </row>
        <row r="37">
          <cell r="C37" t="str">
            <v>235-13</v>
          </cell>
          <cell r="D37">
            <v>1760000</v>
          </cell>
          <cell r="E37" t="str">
            <v>STRICKLAND</v>
          </cell>
        </row>
        <row r="38">
          <cell r="C38" t="str">
            <v>162-13</v>
          </cell>
          <cell r="D38">
            <v>1470000</v>
          </cell>
          <cell r="E38" t="str">
            <v>RIVERA</v>
          </cell>
        </row>
        <row r="39">
          <cell r="C39" t="str">
            <v>235-13</v>
          </cell>
          <cell r="D39">
            <v>1760000</v>
          </cell>
          <cell r="E39" t="str">
            <v>STRICKLAND</v>
          </cell>
        </row>
        <row r="40">
          <cell r="C40" t="str">
            <v>114-13</v>
          </cell>
          <cell r="D40">
            <v>1840000</v>
          </cell>
          <cell r="E40" t="str">
            <v>CANFIELD</v>
          </cell>
        </row>
        <row r="41">
          <cell r="C41" t="str">
            <v>217-13</v>
          </cell>
          <cell r="D41">
            <v>1760000</v>
          </cell>
          <cell r="E41" t="str">
            <v>STRICKLAND</v>
          </cell>
        </row>
        <row r="42">
          <cell r="C42" t="str">
            <v>127-13</v>
          </cell>
          <cell r="D42">
            <v>1840000</v>
          </cell>
          <cell r="E42" t="str">
            <v>CANFIELD</v>
          </cell>
        </row>
        <row r="43">
          <cell r="C43" t="str">
            <v>198-13</v>
          </cell>
          <cell r="D43">
            <v>1510000</v>
          </cell>
          <cell r="E43" t="str">
            <v>COCA</v>
          </cell>
        </row>
        <row r="44">
          <cell r="C44" t="str">
            <v>139-13</v>
          </cell>
          <cell r="D44">
            <v>1360000</v>
          </cell>
          <cell r="E44" t="str">
            <v>SANTIZO</v>
          </cell>
        </row>
        <row r="45">
          <cell r="C45" t="str">
            <v>182-13</v>
          </cell>
          <cell r="D45">
            <v>1260000</v>
          </cell>
          <cell r="E45" t="str">
            <v>ACKERMAN</v>
          </cell>
        </row>
        <row r="46">
          <cell r="C46" t="str">
            <v>149-13</v>
          </cell>
          <cell r="D46">
            <v>1110000</v>
          </cell>
          <cell r="E46" t="str">
            <v>STARKS</v>
          </cell>
        </row>
        <row r="47">
          <cell r="C47" t="str">
            <v>187-13</v>
          </cell>
          <cell r="D47">
            <v>950000</v>
          </cell>
          <cell r="E47" t="str">
            <v>WEBSTER</v>
          </cell>
        </row>
        <row r="48">
          <cell r="C48" t="str">
            <v>124-13</v>
          </cell>
          <cell r="D48">
            <v>1090000</v>
          </cell>
          <cell r="E48" t="str">
            <v>SPECTOR</v>
          </cell>
        </row>
        <row r="49">
          <cell r="C49" t="str">
            <v>168-13</v>
          </cell>
          <cell r="D49">
            <v>1260000</v>
          </cell>
          <cell r="E49" t="str">
            <v>ACKERMAN</v>
          </cell>
        </row>
        <row r="50">
          <cell r="C50" t="str">
            <v>146-13</v>
          </cell>
          <cell r="D50">
            <v>1480000</v>
          </cell>
          <cell r="E50" t="str">
            <v>STURGEON</v>
          </cell>
        </row>
        <row r="51">
          <cell r="C51" t="str">
            <v>233-13</v>
          </cell>
          <cell r="D51">
            <v>1760000</v>
          </cell>
          <cell r="E51" t="str">
            <v>STRICKLAND</v>
          </cell>
        </row>
        <row r="52">
          <cell r="C52" t="str">
            <v>155-13</v>
          </cell>
          <cell r="D52">
            <v>1360000</v>
          </cell>
          <cell r="E52" t="str">
            <v>SANTIZO</v>
          </cell>
        </row>
        <row r="53">
          <cell r="C53" t="str">
            <v>226-13</v>
          </cell>
          <cell r="D53">
            <v>1760000</v>
          </cell>
          <cell r="E53" t="str">
            <v>STRICKLAND</v>
          </cell>
        </row>
        <row r="54">
          <cell r="C54" t="str">
            <v>154-13</v>
          </cell>
          <cell r="D54">
            <v>1260000</v>
          </cell>
          <cell r="E54" t="str">
            <v>ACKERMAN</v>
          </cell>
        </row>
        <row r="55">
          <cell r="C55" t="str">
            <v>196-13</v>
          </cell>
          <cell r="D55">
            <v>1260000</v>
          </cell>
          <cell r="E55" t="str">
            <v>ACKERMAN</v>
          </cell>
        </row>
        <row r="56">
          <cell r="C56" t="str">
            <v>160-13</v>
          </cell>
          <cell r="D56">
            <v>1310000</v>
          </cell>
          <cell r="E56" t="str">
            <v>MALAVE</v>
          </cell>
        </row>
        <row r="57">
          <cell r="C57" t="str">
            <v>195-13</v>
          </cell>
          <cell r="D57">
            <v>1260000</v>
          </cell>
          <cell r="E57" t="str">
            <v>ACKERMAN</v>
          </cell>
        </row>
        <row r="58">
          <cell r="C58" t="str">
            <v>181-13</v>
          </cell>
          <cell r="D58">
            <v>1260000</v>
          </cell>
          <cell r="E58" t="str">
            <v>ACKERMAN</v>
          </cell>
        </row>
        <row r="59">
          <cell r="C59" t="str">
            <v>178-13</v>
          </cell>
          <cell r="D59">
            <v>1450000</v>
          </cell>
          <cell r="E59" t="str">
            <v>BRABO</v>
          </cell>
        </row>
        <row r="60">
          <cell r="C60" t="str">
            <v>184-13</v>
          </cell>
          <cell r="D60">
            <v>1510000</v>
          </cell>
          <cell r="E60" t="str">
            <v>COCA</v>
          </cell>
        </row>
        <row r="61">
          <cell r="C61" t="str">
            <v>174-13</v>
          </cell>
          <cell r="D61">
            <v>950000</v>
          </cell>
          <cell r="E61" t="str">
            <v>WEBSTER</v>
          </cell>
        </row>
        <row r="62">
          <cell r="C62" t="str">
            <v>210-13</v>
          </cell>
          <cell r="D62">
            <v>1140000</v>
          </cell>
          <cell r="E62" t="str">
            <v>YOUNG</v>
          </cell>
        </row>
        <row r="63">
          <cell r="C63" t="str">
            <v>171-13</v>
          </cell>
          <cell r="D63">
            <v>1820000</v>
          </cell>
          <cell r="E63" t="str">
            <v>ADANE</v>
          </cell>
        </row>
        <row r="64">
          <cell r="C64" t="str">
            <v>221-13</v>
          </cell>
          <cell r="D64">
            <v>1140000</v>
          </cell>
          <cell r="E64" t="str">
            <v>YOUNG</v>
          </cell>
        </row>
        <row r="65">
          <cell r="C65" t="str">
            <v>133-13</v>
          </cell>
          <cell r="D65">
            <v>1290000</v>
          </cell>
          <cell r="E65" t="str">
            <v>COOLAHAN</v>
          </cell>
        </row>
        <row r="66">
          <cell r="C66" t="str">
            <v>241-13</v>
          </cell>
          <cell r="D66">
            <v>1760000</v>
          </cell>
          <cell r="E66" t="str">
            <v>STRICKLAND</v>
          </cell>
        </row>
        <row r="67">
          <cell r="C67" t="str">
            <v>119-13</v>
          </cell>
          <cell r="D67">
            <v>1290000</v>
          </cell>
          <cell r="E67" t="str">
            <v>COOLAHAN</v>
          </cell>
        </row>
        <row r="68">
          <cell r="C68" t="str">
            <v>243-13</v>
          </cell>
          <cell r="D68">
            <v>1280000</v>
          </cell>
          <cell r="E68" t="str">
            <v>BARTLETT</v>
          </cell>
        </row>
        <row r="69">
          <cell r="C69" t="str">
            <v>152-13</v>
          </cell>
          <cell r="D69">
            <v>1090000</v>
          </cell>
          <cell r="E69" t="str">
            <v>SPECTOR</v>
          </cell>
        </row>
        <row r="70">
          <cell r="C70" t="str">
            <v>180-13</v>
          </cell>
          <cell r="D70">
            <v>1460000</v>
          </cell>
          <cell r="E70" t="str">
            <v>NELSON</v>
          </cell>
        </row>
        <row r="71">
          <cell r="C71" t="str">
            <v>153-13</v>
          </cell>
          <cell r="D71">
            <v>1260000</v>
          </cell>
          <cell r="E71" t="str">
            <v>ACKERMAN</v>
          </cell>
        </row>
        <row r="72">
          <cell r="C72" t="str">
            <v>184-13</v>
          </cell>
          <cell r="D72">
            <v>1510000</v>
          </cell>
          <cell r="E72" t="str">
            <v>COCA</v>
          </cell>
        </row>
        <row r="73">
          <cell r="C73" t="str">
            <v>140-13</v>
          </cell>
          <cell r="D73">
            <v>1360000</v>
          </cell>
          <cell r="E73" t="str">
            <v>SANTIZO</v>
          </cell>
        </row>
        <row r="74">
          <cell r="C74" t="str">
            <v>206-13</v>
          </cell>
          <cell r="D74">
            <v>1450000</v>
          </cell>
          <cell r="E74" t="str">
            <v>BRABO</v>
          </cell>
        </row>
        <row r="75">
          <cell r="C75" t="str">
            <v>131-13</v>
          </cell>
          <cell r="D75">
            <v>1480000</v>
          </cell>
          <cell r="E75" t="str">
            <v>STURGEON</v>
          </cell>
        </row>
        <row r="76">
          <cell r="C76" t="str">
            <v>235-13</v>
          </cell>
          <cell r="D76">
            <v>1760000</v>
          </cell>
          <cell r="E76" t="str">
            <v>STRICKLAND</v>
          </cell>
        </row>
        <row r="77">
          <cell r="C77" t="str">
            <v>148-13</v>
          </cell>
          <cell r="D77">
            <v>1290000</v>
          </cell>
          <cell r="E77" t="str">
            <v>COOLAHAN</v>
          </cell>
        </row>
        <row r="78">
          <cell r="C78" t="str">
            <v>227-13</v>
          </cell>
          <cell r="D78">
            <v>1760000</v>
          </cell>
          <cell r="E78" t="str">
            <v>STRICKLAND</v>
          </cell>
        </row>
        <row r="79">
          <cell r="C79" t="str">
            <v>147-13</v>
          </cell>
          <cell r="D79">
            <v>1290000</v>
          </cell>
          <cell r="E79" t="str">
            <v>COOLAHAN</v>
          </cell>
        </row>
        <row r="80">
          <cell r="C80" t="str">
            <v>236-13</v>
          </cell>
          <cell r="D80">
            <v>1280000</v>
          </cell>
          <cell r="E80" t="str">
            <v>BARTLETT</v>
          </cell>
        </row>
        <row r="81">
          <cell r="C81" t="str">
            <v>145-13</v>
          </cell>
          <cell r="D81">
            <v>1480000</v>
          </cell>
          <cell r="E81" t="str">
            <v>STURGEON</v>
          </cell>
        </row>
        <row r="82">
          <cell r="C82" t="str">
            <v>118-13</v>
          </cell>
          <cell r="D82">
            <v>1480000</v>
          </cell>
          <cell r="E82" t="str">
            <v>STURGEON</v>
          </cell>
        </row>
        <row r="83">
          <cell r="C83" t="str">
            <v>132-13</v>
          </cell>
          <cell r="D83">
            <v>1480000</v>
          </cell>
          <cell r="E83" t="str">
            <v>STURGEON</v>
          </cell>
        </row>
        <row r="84">
          <cell r="C84" t="str">
            <v>183-13</v>
          </cell>
          <cell r="D84">
            <v>1510000</v>
          </cell>
          <cell r="E84" t="str">
            <v>COCA</v>
          </cell>
        </row>
        <row r="85">
          <cell r="C85" t="str">
            <v>126-13</v>
          </cell>
          <cell r="D85">
            <v>1360000</v>
          </cell>
          <cell r="E85" t="str">
            <v>SANTIZO</v>
          </cell>
        </row>
        <row r="86">
          <cell r="C86" t="str">
            <v>197-13</v>
          </cell>
          <cell r="D86">
            <v>1510000</v>
          </cell>
          <cell r="E86" t="str">
            <v>COCA</v>
          </cell>
        </row>
        <row r="87">
          <cell r="C87" t="str">
            <v>108-13</v>
          </cell>
          <cell r="D87">
            <v>1110000</v>
          </cell>
          <cell r="E87" t="str">
            <v>STARKS</v>
          </cell>
        </row>
        <row r="88">
          <cell r="C88" t="str">
            <v>204-13</v>
          </cell>
          <cell r="D88">
            <v>1540000</v>
          </cell>
          <cell r="E88" t="str">
            <v>HELVIE</v>
          </cell>
        </row>
        <row r="89">
          <cell r="C89" t="str">
            <v>105-13</v>
          </cell>
          <cell r="D89">
            <v>1290000</v>
          </cell>
          <cell r="E89" t="str">
            <v>COOLAHAN</v>
          </cell>
        </row>
        <row r="90">
          <cell r="C90" t="str">
            <v>106-13</v>
          </cell>
          <cell r="D90">
            <v>1290000</v>
          </cell>
          <cell r="E90" t="str">
            <v>COOLAHAN</v>
          </cell>
        </row>
        <row r="91">
          <cell r="C91" t="str">
            <v>103-13</v>
          </cell>
          <cell r="D91">
            <v>1480000</v>
          </cell>
          <cell r="E91" t="str">
            <v>STURGEON</v>
          </cell>
        </row>
        <row r="92">
          <cell r="C92" t="str">
            <v>123-13</v>
          </cell>
          <cell r="D92">
            <v>1090000</v>
          </cell>
          <cell r="E92" t="str">
            <v>SPECTOR</v>
          </cell>
        </row>
        <row r="93">
          <cell r="C93" t="str">
            <v>128-13</v>
          </cell>
          <cell r="D93">
            <v>1840000</v>
          </cell>
          <cell r="E93" t="str">
            <v>CANFIELD</v>
          </cell>
        </row>
        <row r="94">
          <cell r="C94" t="str">
            <v>130-13</v>
          </cell>
          <cell r="D94">
            <v>1310000</v>
          </cell>
          <cell r="E94" t="str">
            <v>MALAVE</v>
          </cell>
        </row>
        <row r="95">
          <cell r="C95" t="str">
            <v>212-13</v>
          </cell>
          <cell r="D95">
            <v>780000</v>
          </cell>
          <cell r="E95" t="str">
            <v>CHIONE</v>
          </cell>
        </row>
        <row r="96">
          <cell r="C96" t="str">
            <v>143-13</v>
          </cell>
          <cell r="D96">
            <v>1310000</v>
          </cell>
          <cell r="E96" t="str">
            <v>MALAVE</v>
          </cell>
        </row>
        <row r="97">
          <cell r="C97" t="str">
            <v>136-13</v>
          </cell>
          <cell r="D97">
            <v>1110000</v>
          </cell>
          <cell r="E97" t="str">
            <v>STARKS</v>
          </cell>
        </row>
        <row r="98">
          <cell r="C98" t="str">
            <v>142-13</v>
          </cell>
          <cell r="D98">
            <v>1840000</v>
          </cell>
          <cell r="E98" t="str">
            <v>CANFIELD</v>
          </cell>
        </row>
        <row r="99">
          <cell r="C99" t="str">
            <v>201-13</v>
          </cell>
          <cell r="D99">
            <v>950000</v>
          </cell>
          <cell r="E99" t="str">
            <v>WEBSTER</v>
          </cell>
        </row>
        <row r="100">
          <cell r="C100" t="str">
            <v>156-13</v>
          </cell>
          <cell r="D100">
            <v>1360000</v>
          </cell>
          <cell r="E100" t="str">
            <v>SANTIZO</v>
          </cell>
        </row>
        <row r="101">
          <cell r="C101" t="str">
            <v>167-13</v>
          </cell>
          <cell r="D101">
            <v>1260000</v>
          </cell>
          <cell r="E101" t="str">
            <v>ACKERMAN</v>
          </cell>
        </row>
        <row r="102">
          <cell r="C102" t="str">
            <v>235-13</v>
          </cell>
          <cell r="D102">
            <v>1760000</v>
          </cell>
          <cell r="E102" t="str">
            <v>STRICKLAND</v>
          </cell>
        </row>
        <row r="103">
          <cell r="C103" t="str">
            <v>161-13</v>
          </cell>
          <cell r="D103">
            <v>1470000</v>
          </cell>
          <cell r="E103" t="str">
            <v>RIVERA</v>
          </cell>
        </row>
        <row r="104">
          <cell r="C104" t="str">
            <v>151-13</v>
          </cell>
          <cell r="D104">
            <v>1090000</v>
          </cell>
          <cell r="E104" t="str">
            <v>SPECTOR</v>
          </cell>
        </row>
        <row r="105">
          <cell r="C105" t="str">
            <v>157-13</v>
          </cell>
          <cell r="D105">
            <v>1820000</v>
          </cell>
          <cell r="E105" t="str">
            <v>ADANE</v>
          </cell>
        </row>
        <row r="106">
          <cell r="C106" t="str">
            <v>170-13</v>
          </cell>
          <cell r="D106">
            <v>1510000</v>
          </cell>
          <cell r="E106" t="str">
            <v>COCA</v>
          </cell>
        </row>
        <row r="107">
          <cell r="C107" t="str">
            <v>125-13</v>
          </cell>
          <cell r="D107">
            <v>1360000</v>
          </cell>
          <cell r="E107" t="str">
            <v>SANTIZO</v>
          </cell>
        </row>
        <row r="108">
          <cell r="C108" t="str">
            <v>209-13</v>
          </cell>
          <cell r="D108">
            <v>1140000</v>
          </cell>
          <cell r="E108" t="str">
            <v>YOUNG</v>
          </cell>
        </row>
        <row r="109">
          <cell r="C109" t="str">
            <v>205-13</v>
          </cell>
          <cell r="D109">
            <v>1450000</v>
          </cell>
          <cell r="E109" t="str">
            <v>BRABO</v>
          </cell>
        </row>
        <row r="110">
          <cell r="C110" t="str">
            <v>218-13</v>
          </cell>
          <cell r="D110">
            <v>1760000</v>
          </cell>
          <cell r="E110" t="str">
            <v>STRICKLAND</v>
          </cell>
        </row>
        <row r="111">
          <cell r="C111" t="str">
            <v>190-13</v>
          </cell>
          <cell r="D111">
            <v>1540000</v>
          </cell>
          <cell r="E111" t="str">
            <v>HELVIE</v>
          </cell>
        </row>
        <row r="112">
          <cell r="C112" t="str">
            <v>102-13</v>
          </cell>
          <cell r="D112">
            <v>1840000</v>
          </cell>
          <cell r="E112" t="str">
            <v>CANFIELD</v>
          </cell>
        </row>
        <row r="113">
          <cell r="C113" t="str">
            <v>109-13</v>
          </cell>
          <cell r="D113">
            <v>1090000</v>
          </cell>
          <cell r="E113" t="str">
            <v>SPECTOR</v>
          </cell>
        </row>
        <row r="114">
          <cell r="C114" t="str">
            <v>129-13</v>
          </cell>
          <cell r="D114">
            <v>1310000</v>
          </cell>
          <cell r="E114" t="str">
            <v>MALAVE</v>
          </cell>
        </row>
        <row r="115">
          <cell r="C115" t="str">
            <v>185-13</v>
          </cell>
          <cell r="D115">
            <v>1820000</v>
          </cell>
          <cell r="E115" t="str">
            <v>ADANE</v>
          </cell>
        </row>
        <row r="116">
          <cell r="C116" t="str">
            <v>163-13</v>
          </cell>
          <cell r="D116">
            <v>1450000</v>
          </cell>
          <cell r="E116" t="str">
            <v>BRABO</v>
          </cell>
        </row>
        <row r="117">
          <cell r="C117" t="str">
            <v>143-13</v>
          </cell>
          <cell r="D117">
            <v>1310000</v>
          </cell>
          <cell r="E117" t="str">
            <v>MALAVE</v>
          </cell>
        </row>
        <row r="118">
          <cell r="C118" t="str">
            <v>165-13</v>
          </cell>
          <cell r="D118">
            <v>1460000</v>
          </cell>
          <cell r="E118" t="str">
            <v>NELSON</v>
          </cell>
        </row>
        <row r="119">
          <cell r="C119" t="str">
            <v>135-13</v>
          </cell>
          <cell r="D119">
            <v>1110000</v>
          </cell>
          <cell r="E119" t="str">
            <v>STARKS</v>
          </cell>
        </row>
        <row r="120">
          <cell r="C120" t="str">
            <v>176-13</v>
          </cell>
          <cell r="D120">
            <v>390000</v>
          </cell>
          <cell r="E120" t="str">
            <v>CLAIBORNE</v>
          </cell>
        </row>
        <row r="121">
          <cell r="C121" t="str">
            <v>109-13</v>
          </cell>
          <cell r="D121">
            <v>1090000</v>
          </cell>
          <cell r="E121" t="str">
            <v>SPECTOR</v>
          </cell>
        </row>
        <row r="122">
          <cell r="C122" t="str">
            <v>199-13</v>
          </cell>
          <cell r="D122">
            <v>1820000</v>
          </cell>
          <cell r="E122" t="str">
            <v>ADANE</v>
          </cell>
        </row>
        <row r="123">
          <cell r="C123" t="str">
            <v>107-13</v>
          </cell>
          <cell r="D123">
            <v>1110000</v>
          </cell>
          <cell r="E123" t="str">
            <v>STARKS</v>
          </cell>
        </row>
        <row r="124">
          <cell r="C124" t="str">
            <v>203-13</v>
          </cell>
          <cell r="D124">
            <v>1540000</v>
          </cell>
          <cell r="E124" t="str">
            <v>HELVIE</v>
          </cell>
        </row>
        <row r="125">
          <cell r="C125" t="str">
            <v>234-13</v>
          </cell>
          <cell r="D125">
            <v>1760000</v>
          </cell>
          <cell r="E125" t="str">
            <v>STRICKLAND</v>
          </cell>
        </row>
        <row r="126">
          <cell r="C126" t="str">
            <v>213-13</v>
          </cell>
          <cell r="D126">
            <v>1750000</v>
          </cell>
          <cell r="E126" t="str">
            <v>REBOLETTI</v>
          </cell>
        </row>
        <row r="127">
          <cell r="C127" t="str">
            <v>207-13</v>
          </cell>
          <cell r="D127">
            <v>1460000</v>
          </cell>
          <cell r="E127" t="str">
            <v>NELSON</v>
          </cell>
        </row>
        <row r="128">
          <cell r="C128" t="str">
            <v>166-13</v>
          </cell>
          <cell r="D128">
            <v>1460000</v>
          </cell>
          <cell r="E128" t="str">
            <v>NELSON</v>
          </cell>
        </row>
        <row r="129">
          <cell r="C129" t="str">
            <v>191-13</v>
          </cell>
          <cell r="D129">
            <v>1450000</v>
          </cell>
          <cell r="E129" t="str">
            <v>BRABO</v>
          </cell>
        </row>
        <row r="130">
          <cell r="C130" t="str">
            <v>193-13</v>
          </cell>
          <cell r="D130">
            <v>1460000</v>
          </cell>
          <cell r="E130" t="str">
            <v>NELSON</v>
          </cell>
        </row>
        <row r="131">
          <cell r="C131" t="str">
            <v>173-13</v>
          </cell>
          <cell r="D131">
            <v>950000</v>
          </cell>
          <cell r="E131" t="str">
            <v>WEBSTER</v>
          </cell>
        </row>
        <row r="132">
          <cell r="C132" t="str">
            <v>215-13</v>
          </cell>
          <cell r="D132">
            <v>950000</v>
          </cell>
          <cell r="E132" t="str">
            <v>WEBSTER</v>
          </cell>
        </row>
        <row r="133">
          <cell r="C133" t="str">
            <v>164-13</v>
          </cell>
          <cell r="D133">
            <v>1450000</v>
          </cell>
          <cell r="E133" t="str">
            <v>BRABO</v>
          </cell>
        </row>
        <row r="134">
          <cell r="C134" t="str">
            <v>214-13</v>
          </cell>
          <cell r="D134">
            <v>1750000</v>
          </cell>
          <cell r="E134" t="str">
            <v>REBOLETTI</v>
          </cell>
        </row>
        <row r="135">
          <cell r="C135" t="str">
            <v>121-13</v>
          </cell>
          <cell r="D135">
            <v>1110000</v>
          </cell>
          <cell r="E135" t="str">
            <v>STARKS</v>
          </cell>
        </row>
        <row r="136">
          <cell r="C136" t="str">
            <v>229-13</v>
          </cell>
          <cell r="D136">
            <v>1800000</v>
          </cell>
          <cell r="E136" t="str">
            <v>CHANDLER</v>
          </cell>
        </row>
        <row r="137">
          <cell r="C137" t="str">
            <v>101-13</v>
          </cell>
          <cell r="D137">
            <v>1840000</v>
          </cell>
          <cell r="E137" t="str">
            <v>CANFIELD</v>
          </cell>
        </row>
        <row r="138">
          <cell r="C138" t="str">
            <v>231-13</v>
          </cell>
          <cell r="D138">
            <v>1750000</v>
          </cell>
          <cell r="E138" t="str">
            <v>REBOLETTI</v>
          </cell>
        </row>
        <row r="139">
          <cell r="C139" t="str">
            <v>234-13</v>
          </cell>
          <cell r="D139">
            <v>1760000</v>
          </cell>
          <cell r="E139" t="str">
            <v>STRICKLAND</v>
          </cell>
        </row>
        <row r="140">
          <cell r="C140" t="str">
            <v>104-13</v>
          </cell>
          <cell r="D140">
            <v>1480000</v>
          </cell>
          <cell r="E140" t="str">
            <v>STURGEON</v>
          </cell>
        </row>
        <row r="141">
          <cell r="C141" t="str">
            <v>216-13</v>
          </cell>
          <cell r="D141">
            <v>950000</v>
          </cell>
          <cell r="E141" t="str">
            <v>WEBSTER</v>
          </cell>
        </row>
        <row r="142">
          <cell r="C142" t="str">
            <v>111-13</v>
          </cell>
          <cell r="D142">
            <v>1360000</v>
          </cell>
          <cell r="E142" t="str">
            <v>SANTIZO</v>
          </cell>
        </row>
        <row r="143">
          <cell r="C143" t="str">
            <v>219-13</v>
          </cell>
          <cell r="D143">
            <v>1280000</v>
          </cell>
          <cell r="E143" t="str">
            <v>BARTLETT</v>
          </cell>
        </row>
        <row r="144">
          <cell r="C144" t="str">
            <v>137-13</v>
          </cell>
          <cell r="D144">
            <v>1090000</v>
          </cell>
          <cell r="E144" t="str">
            <v>SPECTOR</v>
          </cell>
        </row>
        <row r="145">
          <cell r="C145" t="str">
            <v>158-13</v>
          </cell>
          <cell r="D145">
            <v>1820000</v>
          </cell>
          <cell r="E145" t="str">
            <v>ADANE</v>
          </cell>
        </row>
        <row r="146">
          <cell r="C146" t="str">
            <v>134-13</v>
          </cell>
          <cell r="D146">
            <v>1290000</v>
          </cell>
          <cell r="E146" t="str">
            <v>COOLAHAN</v>
          </cell>
        </row>
        <row r="147">
          <cell r="C147" t="str">
            <v>159-13</v>
          </cell>
          <cell r="D147">
            <v>1310000</v>
          </cell>
          <cell r="E147" t="str">
            <v>MALAVE</v>
          </cell>
        </row>
        <row r="148">
          <cell r="C148" t="str">
            <v>143-13</v>
          </cell>
          <cell r="D148">
            <v>1310000</v>
          </cell>
          <cell r="E148" t="str">
            <v>MALAVE</v>
          </cell>
        </row>
        <row r="149">
          <cell r="C149" t="str">
            <v>228-13</v>
          </cell>
          <cell r="D149">
            <v>1280000</v>
          </cell>
          <cell r="E149" t="str">
            <v>BARTLETT</v>
          </cell>
        </row>
        <row r="150">
          <cell r="C150" t="str">
            <v>172-13</v>
          </cell>
          <cell r="D150">
            <v>1820000</v>
          </cell>
          <cell r="E150" t="str">
            <v>ADANE</v>
          </cell>
        </row>
        <row r="151">
          <cell r="C151" t="str">
            <v>222-13</v>
          </cell>
          <cell r="D151">
            <v>1140000</v>
          </cell>
          <cell r="E151" t="str">
            <v>YOUNG</v>
          </cell>
        </row>
        <row r="152">
          <cell r="C152" t="str">
            <v>194-13</v>
          </cell>
          <cell r="D152">
            <v>1460000</v>
          </cell>
          <cell r="E152" t="str">
            <v>NELSON</v>
          </cell>
        </row>
        <row r="153">
          <cell r="C153" t="str">
            <v>211-13</v>
          </cell>
          <cell r="D153">
            <v>780000</v>
          </cell>
          <cell r="E153" t="str">
            <v>CHIONE</v>
          </cell>
        </row>
        <row r="154">
          <cell r="C154" t="str">
            <v>230-13</v>
          </cell>
          <cell r="D154">
            <v>1750000</v>
          </cell>
          <cell r="E154" t="str">
            <v>REBOLETTI</v>
          </cell>
        </row>
        <row r="155">
          <cell r="C155" t="str">
            <v>167-13</v>
          </cell>
          <cell r="D155">
            <v>1260000</v>
          </cell>
          <cell r="E155" t="str">
            <v>ACKERMAN</v>
          </cell>
        </row>
        <row r="156">
          <cell r="C156" t="str">
            <v>242-13</v>
          </cell>
          <cell r="D156">
            <v>1760000</v>
          </cell>
          <cell r="E156" t="str">
            <v>STRICKLAND</v>
          </cell>
        </row>
        <row r="157">
          <cell r="C157" t="str">
            <v>192-13</v>
          </cell>
          <cell r="D157">
            <v>1450000</v>
          </cell>
          <cell r="E157" t="str">
            <v>BRABO</v>
          </cell>
        </row>
        <row r="159">
          <cell r="C159" t="str">
            <v>192-12</v>
          </cell>
          <cell r="D159">
            <v>1470000</v>
          </cell>
          <cell r="E159" t="str">
            <v>RIVERA</v>
          </cell>
        </row>
        <row r="160">
          <cell r="C160" t="str">
            <v>122-12</v>
          </cell>
          <cell r="D160">
            <v>1360000</v>
          </cell>
          <cell r="E160" t="str">
            <v>SANTIZO</v>
          </cell>
        </row>
        <row r="161">
          <cell r="C161" t="str">
            <v>204-12</v>
          </cell>
          <cell r="D161">
            <v>950000</v>
          </cell>
          <cell r="E161" t="str">
            <v>WEBSTER</v>
          </cell>
        </row>
        <row r="162">
          <cell r="C162" t="str">
            <v>125-12</v>
          </cell>
          <cell r="D162">
            <v>1100000</v>
          </cell>
          <cell r="E162" t="str">
            <v>GEBRETEKLE</v>
          </cell>
        </row>
        <row r="163">
          <cell r="C163" t="str">
            <v>223-12</v>
          </cell>
          <cell r="D163">
            <v>1140000</v>
          </cell>
          <cell r="E163" t="str">
            <v>YOUNG</v>
          </cell>
        </row>
        <row r="164">
          <cell r="C164" t="str">
            <v>123-12</v>
          </cell>
          <cell r="D164">
            <v>1310000</v>
          </cell>
          <cell r="E164" t="str">
            <v>MALAVE</v>
          </cell>
        </row>
        <row r="165">
          <cell r="C165" t="str">
            <v>114-12</v>
          </cell>
          <cell r="D165">
            <v>1840000</v>
          </cell>
          <cell r="E165" t="str">
            <v>CANFIELD</v>
          </cell>
        </row>
        <row r="166">
          <cell r="C166" t="str">
            <v>119-12</v>
          </cell>
          <cell r="D166">
            <v>1830000</v>
          </cell>
          <cell r="E166" t="str">
            <v>YORK</v>
          </cell>
        </row>
        <row r="167">
          <cell r="C167" t="str">
            <v>118-12</v>
          </cell>
          <cell r="D167">
            <v>1480000</v>
          </cell>
          <cell r="E167" t="str">
            <v>STURGEON</v>
          </cell>
        </row>
        <row r="168">
          <cell r="C168" t="str">
            <v>108-12</v>
          </cell>
          <cell r="D168">
            <v>1360000</v>
          </cell>
          <cell r="E168" t="str">
            <v>SANTIZO</v>
          </cell>
        </row>
        <row r="169">
          <cell r="C169" t="str">
            <v>182-12</v>
          </cell>
          <cell r="D169">
            <v>1120000</v>
          </cell>
          <cell r="E169" t="str">
            <v>LOCKLEAR</v>
          </cell>
        </row>
        <row r="170">
          <cell r="C170" t="str">
            <v>109-12</v>
          </cell>
          <cell r="D170">
            <v>1310000</v>
          </cell>
          <cell r="E170" t="str">
            <v>MALAVE</v>
          </cell>
        </row>
        <row r="171">
          <cell r="C171" t="str">
            <v>231-12</v>
          </cell>
          <cell r="D171">
            <v>1140000</v>
          </cell>
          <cell r="E171" t="str">
            <v>YOUNG</v>
          </cell>
        </row>
        <row r="172">
          <cell r="C172" t="str">
            <v>180-12</v>
          </cell>
          <cell r="D172">
            <v>1540000</v>
          </cell>
          <cell r="E172" t="str">
            <v>HELVIE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114-14</v>
          </cell>
          <cell r="D1">
            <v>1480000</v>
          </cell>
          <cell r="E1" t="str">
            <v>STURGEON</v>
          </cell>
        </row>
        <row r="2">
          <cell r="C2" t="str">
            <v>136-14</v>
          </cell>
          <cell r="D2">
            <v>1230000</v>
          </cell>
          <cell r="E2" t="str">
            <v>YANAI</v>
          </cell>
        </row>
        <row r="3">
          <cell r="C3" t="str">
            <v>157-14</v>
          </cell>
          <cell r="D3">
            <v>1510000</v>
          </cell>
          <cell r="E3" t="str">
            <v>COCA</v>
          </cell>
        </row>
        <row r="4">
          <cell r="C4" t="str">
            <v>195-14</v>
          </cell>
          <cell r="D4">
            <v>1340000</v>
          </cell>
          <cell r="E4" t="str">
            <v>BEAM</v>
          </cell>
        </row>
        <row r="5">
          <cell r="C5" t="str">
            <v>200-14</v>
          </cell>
          <cell r="D5">
            <v>1510000</v>
          </cell>
          <cell r="E5" t="str">
            <v>COCA</v>
          </cell>
        </row>
        <row r="6">
          <cell r="C6" t="str">
            <v>209-14</v>
          </cell>
          <cell r="D6">
            <v>1180000</v>
          </cell>
          <cell r="E6" t="str">
            <v>LEVERE</v>
          </cell>
        </row>
        <row r="7">
          <cell r="C7" t="str">
            <v>229-14</v>
          </cell>
          <cell r="D7">
            <v>1180000</v>
          </cell>
          <cell r="E7" t="str">
            <v>LEVERE</v>
          </cell>
        </row>
        <row r="8">
          <cell r="C8" t="str">
            <v>234-14</v>
          </cell>
          <cell r="D8">
            <v>1820000</v>
          </cell>
          <cell r="E8" t="str">
            <v>ADANE</v>
          </cell>
        </row>
        <row r="9">
          <cell r="C9" t="str">
            <v>244-14</v>
          </cell>
          <cell r="D9">
            <v>1280000</v>
          </cell>
          <cell r="E9" t="str">
            <v>BARTLETT</v>
          </cell>
        </row>
        <row r="10">
          <cell r="C10" t="str">
            <v>101-14</v>
          </cell>
          <cell r="D10">
            <v>1480000</v>
          </cell>
          <cell r="E10" t="str">
            <v>STURGEON</v>
          </cell>
        </row>
        <row r="11">
          <cell r="C11" t="str">
            <v>196-14</v>
          </cell>
          <cell r="D11">
            <v>1340000</v>
          </cell>
          <cell r="E11" t="str">
            <v>BEAM</v>
          </cell>
        </row>
        <row r="12">
          <cell r="C12" t="str">
            <v>103-14</v>
          </cell>
          <cell r="D12">
            <v>1110000</v>
          </cell>
          <cell r="E12" t="str">
            <v>STARKS</v>
          </cell>
        </row>
        <row r="13">
          <cell r="C13" t="str">
            <v>193-14</v>
          </cell>
          <cell r="D13">
            <v>1450000</v>
          </cell>
          <cell r="E13" t="str">
            <v>BRABO</v>
          </cell>
        </row>
        <row r="14">
          <cell r="C14" t="str">
            <v>107-14</v>
          </cell>
          <cell r="D14">
            <v>1230000</v>
          </cell>
          <cell r="E14" t="str">
            <v>YANAI</v>
          </cell>
        </row>
        <row r="15">
          <cell r="C15" t="str">
            <v>168-14</v>
          </cell>
          <cell r="D15">
            <v>1340000</v>
          </cell>
          <cell r="E15" t="str">
            <v>BEAM</v>
          </cell>
        </row>
        <row r="16">
          <cell r="C16" t="str">
            <v>124-14</v>
          </cell>
          <cell r="D16">
            <v>1260000</v>
          </cell>
          <cell r="E16" t="str">
            <v>ACKERMAN</v>
          </cell>
        </row>
        <row r="17">
          <cell r="C17" t="str">
            <v>165-14</v>
          </cell>
          <cell r="D17">
            <v>950000</v>
          </cell>
          <cell r="E17" t="str">
            <v>WEBSTER</v>
          </cell>
        </row>
        <row r="18">
          <cell r="C18" t="str">
            <v>147-14</v>
          </cell>
          <cell r="D18">
            <v>900000</v>
          </cell>
          <cell r="E18" t="str">
            <v>ROCHA</v>
          </cell>
        </row>
        <row r="19">
          <cell r="C19" t="str">
            <v>138-14</v>
          </cell>
          <cell r="D19">
            <v>1260000</v>
          </cell>
          <cell r="E19" t="str">
            <v>ACKERMAN</v>
          </cell>
        </row>
        <row r="20">
          <cell r="C20" t="str">
            <v>117-14</v>
          </cell>
          <cell r="D20">
            <v>1110000</v>
          </cell>
          <cell r="E20" t="str">
            <v>STARKS</v>
          </cell>
        </row>
        <row r="21">
          <cell r="C21" t="str">
            <v>225-14</v>
          </cell>
          <cell r="D21">
            <v>1820000</v>
          </cell>
          <cell r="E21" t="str">
            <v>ADANE</v>
          </cell>
        </row>
        <row r="22">
          <cell r="C22" t="str">
            <v>120-14</v>
          </cell>
          <cell r="D22">
            <v>900000</v>
          </cell>
          <cell r="E22" t="str">
            <v>ROCHA</v>
          </cell>
        </row>
        <row r="23">
          <cell r="C23" t="str">
            <v>218-14</v>
          </cell>
          <cell r="D23">
            <v>1820000</v>
          </cell>
          <cell r="E23" t="str">
            <v>ADANE</v>
          </cell>
        </row>
        <row r="24">
          <cell r="C24" t="str">
            <v>145-14</v>
          </cell>
          <cell r="D24">
            <v>1110000</v>
          </cell>
          <cell r="E24" t="str">
            <v>STARKS</v>
          </cell>
        </row>
        <row r="25">
          <cell r="C25" t="str">
            <v>212-14</v>
          </cell>
          <cell r="D25">
            <v>1140000</v>
          </cell>
          <cell r="E25" t="str">
            <v>YOUNG</v>
          </cell>
        </row>
        <row r="26">
          <cell r="C26" t="str">
            <v>118-14</v>
          </cell>
          <cell r="D26">
            <v>1110000</v>
          </cell>
          <cell r="E26" t="str">
            <v>STARKS</v>
          </cell>
        </row>
        <row r="27">
          <cell r="C27" t="str">
            <v>209-14</v>
          </cell>
          <cell r="D27">
            <v>1180000</v>
          </cell>
          <cell r="E27" t="str">
            <v>LEVERE</v>
          </cell>
        </row>
        <row r="28">
          <cell r="C28" t="str">
            <v>129-14</v>
          </cell>
          <cell r="D28">
            <v>1090000</v>
          </cell>
          <cell r="E28" t="str">
            <v>SPECTOR</v>
          </cell>
        </row>
        <row r="29">
          <cell r="C29" t="str">
            <v>193-14</v>
          </cell>
          <cell r="D29">
            <v>1450000</v>
          </cell>
          <cell r="E29" t="str">
            <v>BRABO</v>
          </cell>
        </row>
        <row r="30">
          <cell r="C30" t="str">
            <v>124-14</v>
          </cell>
          <cell r="D30">
            <v>1260000</v>
          </cell>
          <cell r="E30" t="str">
            <v>ACKERMAN</v>
          </cell>
        </row>
        <row r="31">
          <cell r="C31" t="str">
            <v>172-14</v>
          </cell>
          <cell r="D31">
            <v>1510000</v>
          </cell>
          <cell r="E31" t="str">
            <v>COCA</v>
          </cell>
        </row>
        <row r="32">
          <cell r="C32" t="str">
            <v>132-14</v>
          </cell>
          <cell r="D32">
            <v>1110000</v>
          </cell>
          <cell r="E32" t="str">
            <v>STARKS</v>
          </cell>
        </row>
        <row r="33">
          <cell r="C33" t="str">
            <v>141-14</v>
          </cell>
          <cell r="D33">
            <v>1480000</v>
          </cell>
          <cell r="E33" t="str">
            <v>STURGEON</v>
          </cell>
        </row>
        <row r="34">
          <cell r="C34" t="str">
            <v>167-14</v>
          </cell>
          <cell r="D34">
            <v>1340000</v>
          </cell>
          <cell r="E34" t="str">
            <v>BEAM</v>
          </cell>
        </row>
        <row r="35">
          <cell r="C35" t="str">
            <v>127-14</v>
          </cell>
          <cell r="D35">
            <v>1480000</v>
          </cell>
          <cell r="E35" t="str">
            <v>STURGEON</v>
          </cell>
        </row>
        <row r="36">
          <cell r="C36" t="str">
            <v>169-14</v>
          </cell>
          <cell r="D36">
            <v>1140000</v>
          </cell>
          <cell r="E36" t="str">
            <v>YOUNG</v>
          </cell>
        </row>
        <row r="37">
          <cell r="C37" t="str">
            <v>121-14</v>
          </cell>
          <cell r="D37">
            <v>1230000</v>
          </cell>
          <cell r="E37" t="str">
            <v>YANAI</v>
          </cell>
        </row>
        <row r="38">
          <cell r="C38" t="str">
            <v>166-14</v>
          </cell>
          <cell r="D38">
            <v>950000</v>
          </cell>
          <cell r="E38" t="str">
            <v>WEBSTER</v>
          </cell>
        </row>
        <row r="39">
          <cell r="C39" t="str">
            <v>219-14</v>
          </cell>
          <cell r="D39">
            <v>1280000</v>
          </cell>
          <cell r="E39" t="str">
            <v>BARTLETT</v>
          </cell>
        </row>
        <row r="40">
          <cell r="C40" t="str">
            <v>175-14</v>
          </cell>
          <cell r="D40">
            <v>890000</v>
          </cell>
          <cell r="E40" t="str">
            <v>LOZA</v>
          </cell>
        </row>
        <row r="41">
          <cell r="C41" t="str">
            <v>199-14</v>
          </cell>
          <cell r="D41">
            <v>1510000</v>
          </cell>
          <cell r="E41" t="str">
            <v>COCA</v>
          </cell>
        </row>
        <row r="42">
          <cell r="C42" t="str">
            <v>183-14</v>
          </cell>
          <cell r="D42">
            <v>1140000</v>
          </cell>
          <cell r="E42" t="str">
            <v>YOUNG</v>
          </cell>
        </row>
        <row r="43">
          <cell r="C43" t="str">
            <v>185-14</v>
          </cell>
          <cell r="D43">
            <v>1510000</v>
          </cell>
          <cell r="E43" t="str">
            <v>COCA</v>
          </cell>
        </row>
        <row r="44">
          <cell r="C44" t="str">
            <v>182-14</v>
          </cell>
          <cell r="D44">
            <v>1340000</v>
          </cell>
          <cell r="E44" t="str">
            <v>BEAM</v>
          </cell>
        </row>
        <row r="45">
          <cell r="C45" t="str">
            <v>128-14</v>
          </cell>
          <cell r="D45">
            <v>1480000</v>
          </cell>
          <cell r="E45" t="str">
            <v>STURGEON</v>
          </cell>
        </row>
        <row r="46">
          <cell r="C46" t="str">
            <v>198-14</v>
          </cell>
          <cell r="D46">
            <v>1140000</v>
          </cell>
          <cell r="E46" t="str">
            <v>YOUNG</v>
          </cell>
        </row>
        <row r="47">
          <cell r="C47" t="str">
            <v>243-14</v>
          </cell>
          <cell r="D47">
            <v>1280000</v>
          </cell>
          <cell r="E47" t="str">
            <v>BARTLETT</v>
          </cell>
        </row>
        <row r="48">
          <cell r="C48" t="str">
            <v>207-14</v>
          </cell>
          <cell r="D48">
            <v>950000</v>
          </cell>
          <cell r="E48" t="str">
            <v>WEBSTER</v>
          </cell>
        </row>
        <row r="49">
          <cell r="C49" t="str">
            <v>236-14</v>
          </cell>
          <cell r="D49">
            <v>1280000</v>
          </cell>
          <cell r="E49" t="str">
            <v>BARTLETT</v>
          </cell>
        </row>
        <row r="50">
          <cell r="C50" t="str">
            <v>207-14</v>
          </cell>
          <cell r="D50">
            <v>950000</v>
          </cell>
          <cell r="E50" t="str">
            <v>WEBSTER</v>
          </cell>
        </row>
        <row r="51">
          <cell r="C51" t="str">
            <v>235-14</v>
          </cell>
          <cell r="D51">
            <v>1280000</v>
          </cell>
          <cell r="E51" t="str">
            <v>BARTLETT</v>
          </cell>
        </row>
        <row r="52">
          <cell r="C52" t="str">
            <v>207-14</v>
          </cell>
          <cell r="D52">
            <v>950000</v>
          </cell>
          <cell r="E52" t="str">
            <v>WEBSTER</v>
          </cell>
        </row>
        <row r="53">
          <cell r="C53" t="str">
            <v>231-14</v>
          </cell>
          <cell r="D53">
            <v>1240000</v>
          </cell>
          <cell r="E53" t="str">
            <v>GRASTON</v>
          </cell>
        </row>
        <row r="54">
          <cell r="C54" t="str">
            <v>208-14</v>
          </cell>
          <cell r="D54">
            <v>950000</v>
          </cell>
          <cell r="E54" t="str">
            <v>WEBSTER</v>
          </cell>
        </row>
        <row r="55">
          <cell r="C55" t="str">
            <v>226-14</v>
          </cell>
          <cell r="D55">
            <v>1820000</v>
          </cell>
          <cell r="E55" t="str">
            <v>ADANE</v>
          </cell>
        </row>
        <row r="56">
          <cell r="C56" t="str">
            <v>150-14</v>
          </cell>
          <cell r="D56">
            <v>1230000</v>
          </cell>
          <cell r="E56" t="str">
            <v>YANAI</v>
          </cell>
        </row>
        <row r="57">
          <cell r="C57" t="str">
            <v>218-14</v>
          </cell>
          <cell r="D57">
            <v>1820000</v>
          </cell>
          <cell r="E57" t="str">
            <v>ADANE</v>
          </cell>
        </row>
        <row r="58">
          <cell r="C58" t="str">
            <v>154-14</v>
          </cell>
          <cell r="D58">
            <v>1340000</v>
          </cell>
          <cell r="E58" t="str">
            <v>BEAM</v>
          </cell>
        </row>
        <row r="59">
          <cell r="C59" t="str">
            <v>221-14</v>
          </cell>
          <cell r="D59">
            <v>1180000</v>
          </cell>
          <cell r="E59" t="str">
            <v>LEVERE</v>
          </cell>
        </row>
        <row r="60">
          <cell r="C60" t="str">
            <v>163-14</v>
          </cell>
          <cell r="D60">
            <v>1750000</v>
          </cell>
          <cell r="E60" t="str">
            <v>REBOLETTI</v>
          </cell>
        </row>
        <row r="61">
          <cell r="C61" t="str">
            <v>206-14</v>
          </cell>
          <cell r="D61">
            <v>1750000</v>
          </cell>
          <cell r="E61" t="str">
            <v>REBOLETTI</v>
          </cell>
        </row>
        <row r="62">
          <cell r="C62" t="str">
            <v>160-14</v>
          </cell>
          <cell r="D62">
            <v>1090000</v>
          </cell>
          <cell r="E62" t="str">
            <v>SPECTOR</v>
          </cell>
        </row>
        <row r="63">
          <cell r="C63" t="str">
            <v>211-14</v>
          </cell>
          <cell r="D63">
            <v>1140000</v>
          </cell>
          <cell r="E63" t="str">
            <v>YOUNG</v>
          </cell>
        </row>
        <row r="64">
          <cell r="C64" t="str">
            <v>192-14</v>
          </cell>
          <cell r="D64">
            <v>1750000</v>
          </cell>
          <cell r="E64" t="str">
            <v>REBOLETTI</v>
          </cell>
        </row>
        <row r="65">
          <cell r="C65" t="str">
            <v>204-14</v>
          </cell>
          <cell r="D65">
            <v>890000</v>
          </cell>
          <cell r="E65" t="str">
            <v>LOZA</v>
          </cell>
        </row>
        <row r="66">
          <cell r="C66" t="str">
            <v>210-14</v>
          </cell>
          <cell r="D66">
            <v>1180000</v>
          </cell>
          <cell r="E66" t="str">
            <v>LEVERE</v>
          </cell>
        </row>
        <row r="67">
          <cell r="C67" t="str">
            <v>205-14</v>
          </cell>
          <cell r="D67">
            <v>1750000</v>
          </cell>
          <cell r="E67" t="str">
            <v>REBOLETTI</v>
          </cell>
        </row>
        <row r="68">
          <cell r="C68" t="str">
            <v>221-14</v>
          </cell>
          <cell r="D68">
            <v>1180000</v>
          </cell>
          <cell r="E68" t="str">
            <v>LEVERE</v>
          </cell>
        </row>
        <row r="69">
          <cell r="C69" t="str">
            <v>194-14</v>
          </cell>
          <cell r="D69">
            <v>1450000</v>
          </cell>
          <cell r="E69" t="str">
            <v>BRABO</v>
          </cell>
        </row>
        <row r="70">
          <cell r="C70" t="str">
            <v>223-14</v>
          </cell>
          <cell r="D70">
            <v>1780000</v>
          </cell>
          <cell r="E70" t="str">
            <v>DE LA ROSA</v>
          </cell>
        </row>
        <row r="71">
          <cell r="C71" t="str">
            <v>186-14</v>
          </cell>
          <cell r="D71">
            <v>1510000</v>
          </cell>
          <cell r="E71" t="str">
            <v>COCA</v>
          </cell>
        </row>
        <row r="72">
          <cell r="C72" t="str">
            <v>224-14</v>
          </cell>
          <cell r="D72">
            <v>1780000</v>
          </cell>
          <cell r="E72" t="str">
            <v>DE LA ROSA</v>
          </cell>
        </row>
        <row r="73">
          <cell r="C73" t="str">
            <v>191-14</v>
          </cell>
          <cell r="D73">
            <v>1750000</v>
          </cell>
          <cell r="E73" t="str">
            <v>REBOLETTI</v>
          </cell>
        </row>
        <row r="74">
          <cell r="C74" t="str">
            <v>227-14</v>
          </cell>
          <cell r="D74">
            <v>1280000</v>
          </cell>
          <cell r="E74" t="str">
            <v>BARTLETT</v>
          </cell>
        </row>
        <row r="75">
          <cell r="C75" t="str">
            <v>183-14</v>
          </cell>
          <cell r="D75">
            <v>1140000</v>
          </cell>
          <cell r="E75" t="str">
            <v>YOUNG</v>
          </cell>
        </row>
        <row r="76">
          <cell r="C76" t="str">
            <v>230-14</v>
          </cell>
          <cell r="D76">
            <v>1180000</v>
          </cell>
          <cell r="E76" t="str">
            <v>LEVERE</v>
          </cell>
        </row>
        <row r="77">
          <cell r="C77" t="str">
            <v>181-14</v>
          </cell>
          <cell r="D77">
            <v>1340000</v>
          </cell>
          <cell r="E77" t="str">
            <v>BEAM</v>
          </cell>
        </row>
        <row r="78">
          <cell r="C78" t="str">
            <v>233-14</v>
          </cell>
          <cell r="D78">
            <v>1820000</v>
          </cell>
          <cell r="E78" t="str">
            <v>ADANE</v>
          </cell>
        </row>
        <row r="79">
          <cell r="C79" t="str">
            <v>148-14</v>
          </cell>
          <cell r="D79">
            <v>900000</v>
          </cell>
          <cell r="E79" t="str">
            <v>ROCHA</v>
          </cell>
        </row>
        <row r="80">
          <cell r="C80" t="str">
            <v>238-14</v>
          </cell>
          <cell r="D80">
            <v>1180000</v>
          </cell>
          <cell r="E80" t="str">
            <v>LEVERE</v>
          </cell>
        </row>
        <row r="81">
          <cell r="C81" t="str">
            <v>149-14</v>
          </cell>
          <cell r="D81">
            <v>1230000</v>
          </cell>
          <cell r="E81" t="str">
            <v>YANAI</v>
          </cell>
        </row>
        <row r="82">
          <cell r="C82" t="str">
            <v>242-14</v>
          </cell>
          <cell r="D82">
            <v>1820000</v>
          </cell>
          <cell r="E82" t="str">
            <v>ADANE</v>
          </cell>
        </row>
        <row r="83">
          <cell r="C83" t="str">
            <v>140-14</v>
          </cell>
          <cell r="D83">
            <v>1190000</v>
          </cell>
          <cell r="E83" t="str">
            <v>BRANNON</v>
          </cell>
        </row>
        <row r="84">
          <cell r="C84" t="str">
            <v>104-14</v>
          </cell>
          <cell r="D84">
            <v>1110000</v>
          </cell>
          <cell r="E84" t="str">
            <v>STARKS</v>
          </cell>
        </row>
        <row r="85">
          <cell r="C85" t="str">
            <v>139-14</v>
          </cell>
          <cell r="D85">
            <v>1190000</v>
          </cell>
          <cell r="E85" t="str">
            <v>BRANNON</v>
          </cell>
        </row>
        <row r="86">
          <cell r="C86" t="str">
            <v>146-14</v>
          </cell>
          <cell r="D86">
            <v>1110000</v>
          </cell>
          <cell r="E86" t="str">
            <v>STARKS</v>
          </cell>
        </row>
        <row r="87">
          <cell r="C87" t="str">
            <v>122-14</v>
          </cell>
          <cell r="D87">
            <v>1230000</v>
          </cell>
          <cell r="E87" t="str">
            <v>YANAI</v>
          </cell>
        </row>
        <row r="88">
          <cell r="C88" t="str">
            <v>162-14</v>
          </cell>
          <cell r="D88">
            <v>890000</v>
          </cell>
          <cell r="E88" t="str">
            <v>LOZA</v>
          </cell>
        </row>
        <row r="89">
          <cell r="C89" t="str">
            <v>203-14</v>
          </cell>
          <cell r="D89">
            <v>890000</v>
          </cell>
          <cell r="E89" t="str">
            <v>LOZA</v>
          </cell>
        </row>
        <row r="90">
          <cell r="C90" t="str">
            <v>213-14</v>
          </cell>
          <cell r="D90">
            <v>1780000</v>
          </cell>
          <cell r="E90" t="str">
            <v>DE LA ROSA</v>
          </cell>
        </row>
        <row r="91">
          <cell r="C91" t="str">
            <v>201-14</v>
          </cell>
          <cell r="D91">
            <v>1740000</v>
          </cell>
          <cell r="E91" t="str">
            <v>STORY</v>
          </cell>
        </row>
        <row r="92">
          <cell r="C92" t="str">
            <v>109-14</v>
          </cell>
          <cell r="D92">
            <v>1260000</v>
          </cell>
          <cell r="E92" t="str">
            <v>ACKERMAN</v>
          </cell>
        </row>
        <row r="93">
          <cell r="C93" t="str">
            <v>193-14</v>
          </cell>
          <cell r="D93">
            <v>1450000</v>
          </cell>
          <cell r="E93" t="str">
            <v>BRABO</v>
          </cell>
        </row>
        <row r="94">
          <cell r="C94" t="str">
            <v>115-14</v>
          </cell>
          <cell r="D94">
            <v>1090000</v>
          </cell>
          <cell r="E94" t="str">
            <v>SPECTOR</v>
          </cell>
        </row>
        <row r="95">
          <cell r="C95" t="str">
            <v>178-14</v>
          </cell>
          <cell r="D95">
            <v>1750000</v>
          </cell>
          <cell r="E95" t="str">
            <v>REBOLETTI</v>
          </cell>
        </row>
        <row r="96">
          <cell r="C96" t="str">
            <v>131-14</v>
          </cell>
          <cell r="D96">
            <v>1110000</v>
          </cell>
          <cell r="E96" t="str">
            <v>STARKS</v>
          </cell>
        </row>
        <row r="97">
          <cell r="C97" t="str">
            <v>176-14</v>
          </cell>
          <cell r="D97">
            <v>890000</v>
          </cell>
          <cell r="E97" t="str">
            <v>LOZA</v>
          </cell>
        </row>
        <row r="98">
          <cell r="C98" t="str">
            <v>159-14</v>
          </cell>
          <cell r="D98">
            <v>1090000</v>
          </cell>
          <cell r="E98" t="str">
            <v>SPECTOR</v>
          </cell>
        </row>
        <row r="99">
          <cell r="C99" t="str">
            <v>171-14</v>
          </cell>
          <cell r="D99">
            <v>1510000</v>
          </cell>
          <cell r="E99" t="str">
            <v>COCA</v>
          </cell>
        </row>
        <row r="100">
          <cell r="C100" t="str">
            <v>167-14</v>
          </cell>
          <cell r="D100">
            <v>1340000</v>
          </cell>
          <cell r="E100" t="str">
            <v>BEAM</v>
          </cell>
        </row>
        <row r="101">
          <cell r="C101" t="str">
            <v>164-14</v>
          </cell>
          <cell r="D101">
            <v>1750000</v>
          </cell>
          <cell r="E101" t="str">
            <v>REBOLETTI</v>
          </cell>
        </row>
        <row r="102">
          <cell r="C102" t="str">
            <v>197-14</v>
          </cell>
          <cell r="D102">
            <v>1140000</v>
          </cell>
          <cell r="E102" t="str">
            <v>YOUNG</v>
          </cell>
        </row>
        <row r="103">
          <cell r="C103" t="str">
            <v>143-14</v>
          </cell>
          <cell r="D103">
            <v>1090000</v>
          </cell>
          <cell r="E103" t="str">
            <v>SPECTOR</v>
          </cell>
        </row>
        <row r="104">
          <cell r="C104" t="str">
            <v>199-14</v>
          </cell>
          <cell r="D104">
            <v>1510000</v>
          </cell>
          <cell r="E104" t="str">
            <v>COCA</v>
          </cell>
        </row>
        <row r="105">
          <cell r="C105" t="str">
            <v>133-14</v>
          </cell>
          <cell r="D105">
            <v>900000</v>
          </cell>
          <cell r="E105" t="str">
            <v>ROCHA</v>
          </cell>
        </row>
        <row r="106">
          <cell r="C106" t="str">
            <v>222-14</v>
          </cell>
          <cell r="D106">
            <v>1180000</v>
          </cell>
          <cell r="E106" t="str">
            <v>LEVERE</v>
          </cell>
        </row>
        <row r="107">
          <cell r="C107" t="str">
            <v>126-14</v>
          </cell>
          <cell r="D107">
            <v>1190000</v>
          </cell>
          <cell r="E107" t="str">
            <v>BRANNON</v>
          </cell>
        </row>
        <row r="108">
          <cell r="C108" t="str">
            <v>229-14</v>
          </cell>
          <cell r="D108">
            <v>1180000</v>
          </cell>
          <cell r="E108" t="str">
            <v>LEVERE</v>
          </cell>
        </row>
        <row r="109">
          <cell r="C109" t="str">
            <v>124-14</v>
          </cell>
          <cell r="D109">
            <v>1260000</v>
          </cell>
          <cell r="E109" t="str">
            <v>ACKERMAN</v>
          </cell>
        </row>
        <row r="110">
          <cell r="C110" t="str">
            <v>105-14</v>
          </cell>
          <cell r="D110">
            <v>900000</v>
          </cell>
          <cell r="E110" t="str">
            <v>ROCHA</v>
          </cell>
        </row>
        <row r="111">
          <cell r="C111" t="str">
            <v>110-14</v>
          </cell>
          <cell r="D111">
            <v>1260000</v>
          </cell>
          <cell r="E111" t="str">
            <v>ACKERMAN</v>
          </cell>
        </row>
        <row r="112">
          <cell r="C112" t="str">
            <v>108-14</v>
          </cell>
          <cell r="D112">
            <v>1230000</v>
          </cell>
          <cell r="E112" t="str">
            <v>YANAI</v>
          </cell>
        </row>
        <row r="113">
          <cell r="C113" t="str">
            <v>112-14</v>
          </cell>
          <cell r="D113">
            <v>1190000</v>
          </cell>
          <cell r="E113" t="str">
            <v>BRANNON</v>
          </cell>
        </row>
        <row r="114">
          <cell r="C114" t="str">
            <v>125-14</v>
          </cell>
          <cell r="D114">
            <v>1190000</v>
          </cell>
          <cell r="E114" t="str">
            <v>BRANNON</v>
          </cell>
        </row>
        <row r="115">
          <cell r="C115" t="str">
            <v>244-14</v>
          </cell>
          <cell r="D115">
            <v>1280000</v>
          </cell>
          <cell r="E115" t="str">
            <v>BARTLETT</v>
          </cell>
        </row>
        <row r="116">
          <cell r="C116" t="str">
            <v>151-14</v>
          </cell>
          <cell r="D116">
            <v>1260000</v>
          </cell>
          <cell r="E116" t="str">
            <v>ACKERMAN</v>
          </cell>
        </row>
        <row r="117">
          <cell r="C117" t="str">
            <v>214-14</v>
          </cell>
          <cell r="D117">
            <v>1780000</v>
          </cell>
          <cell r="E117" t="str">
            <v>DE LA ROSA</v>
          </cell>
        </row>
        <row r="118">
          <cell r="C118" t="str">
            <v>153-14</v>
          </cell>
          <cell r="D118">
            <v>1340000</v>
          </cell>
          <cell r="E118" t="str">
            <v>BEAM</v>
          </cell>
        </row>
        <row r="119">
          <cell r="C119" t="str">
            <v>193-14</v>
          </cell>
          <cell r="D119">
            <v>1450000</v>
          </cell>
          <cell r="E119" t="str">
            <v>BRABO</v>
          </cell>
        </row>
        <row r="120">
          <cell r="C120" t="str">
            <v>152-14</v>
          </cell>
          <cell r="D120">
            <v>1260000</v>
          </cell>
          <cell r="E120" t="str">
            <v>ACKERMAN</v>
          </cell>
        </row>
        <row r="121">
          <cell r="C121" t="str">
            <v>180-14</v>
          </cell>
          <cell r="D121">
            <v>950000</v>
          </cell>
          <cell r="E121" t="str">
            <v>WEBSTER</v>
          </cell>
        </row>
        <row r="122">
          <cell r="C122" t="str">
            <v>169-14</v>
          </cell>
          <cell r="D122">
            <v>1140000</v>
          </cell>
          <cell r="E122" t="str">
            <v>YOUNG</v>
          </cell>
        </row>
        <row r="123">
          <cell r="C123" t="str">
            <v>179-14</v>
          </cell>
          <cell r="D123">
            <v>950000</v>
          </cell>
          <cell r="E123" t="str">
            <v>WEBSTER</v>
          </cell>
        </row>
        <row r="124">
          <cell r="C124" t="str">
            <v>173-14</v>
          </cell>
          <cell r="D124">
            <v>1740000</v>
          </cell>
          <cell r="E124" t="str">
            <v>STORY</v>
          </cell>
        </row>
        <row r="125">
          <cell r="C125" t="str">
            <v>137-14</v>
          </cell>
          <cell r="D125">
            <v>1260000</v>
          </cell>
          <cell r="E125" t="str">
            <v>ACKERMAN</v>
          </cell>
        </row>
        <row r="126">
          <cell r="C126" t="str">
            <v>184-14</v>
          </cell>
          <cell r="D126">
            <v>1140000</v>
          </cell>
          <cell r="E126" t="str">
            <v>YOUNG</v>
          </cell>
        </row>
        <row r="127">
          <cell r="C127" t="str">
            <v>216-14</v>
          </cell>
          <cell r="D127">
            <v>1740000</v>
          </cell>
          <cell r="E127" t="str">
            <v>STORY</v>
          </cell>
        </row>
        <row r="128">
          <cell r="C128" t="str">
            <v>119-14</v>
          </cell>
          <cell r="D128">
            <v>900000</v>
          </cell>
          <cell r="E128" t="str">
            <v>ROCHA</v>
          </cell>
        </row>
        <row r="129">
          <cell r="C129" t="str">
            <v>190-14</v>
          </cell>
          <cell r="D129">
            <v>890000</v>
          </cell>
          <cell r="E129" t="str">
            <v>LOZA</v>
          </cell>
        </row>
        <row r="130">
          <cell r="C130" t="str">
            <v>144-14</v>
          </cell>
          <cell r="D130">
            <v>1090000</v>
          </cell>
          <cell r="E130" t="str">
            <v>SPECTOR</v>
          </cell>
        </row>
        <row r="131">
          <cell r="C131" t="str">
            <v>227-14</v>
          </cell>
          <cell r="D131">
            <v>1280000</v>
          </cell>
          <cell r="E131" t="str">
            <v>BARTLETT</v>
          </cell>
        </row>
        <row r="132">
          <cell r="C132" t="str">
            <v>156-14</v>
          </cell>
          <cell r="D132">
            <v>1190000</v>
          </cell>
          <cell r="E132" t="str">
            <v>BRANNON</v>
          </cell>
        </row>
        <row r="133">
          <cell r="C133" t="str">
            <v>220-14</v>
          </cell>
          <cell r="D133">
            <v>1280000</v>
          </cell>
          <cell r="E133" t="str">
            <v>BARTLETT</v>
          </cell>
        </row>
        <row r="134">
          <cell r="C134" t="str">
            <v>170-14</v>
          </cell>
          <cell r="D134">
            <v>1140000</v>
          </cell>
          <cell r="E134" t="str">
            <v>YOUNG</v>
          </cell>
        </row>
        <row r="135">
          <cell r="C135" t="str">
            <v>193-14</v>
          </cell>
          <cell r="D135">
            <v>1450000</v>
          </cell>
          <cell r="E135" t="str">
            <v>BRABO</v>
          </cell>
        </row>
        <row r="136">
          <cell r="C136" t="str">
            <v>187-14</v>
          </cell>
          <cell r="D136">
            <v>1740000</v>
          </cell>
          <cell r="E136" t="str">
            <v>STORY</v>
          </cell>
        </row>
        <row r="137">
          <cell r="C137" t="str">
            <v>174-14</v>
          </cell>
          <cell r="D137">
            <v>1740000</v>
          </cell>
          <cell r="E137" t="str">
            <v>STORY</v>
          </cell>
        </row>
        <row r="138">
          <cell r="C138" t="str">
            <v>188-14</v>
          </cell>
          <cell r="D138">
            <v>1740000</v>
          </cell>
          <cell r="E138" t="str">
            <v>STORY</v>
          </cell>
        </row>
        <row r="139">
          <cell r="C139" t="str">
            <v>155-14</v>
          </cell>
          <cell r="D139">
            <v>1190000</v>
          </cell>
          <cell r="E139" t="str">
            <v>BRANNON</v>
          </cell>
        </row>
        <row r="140">
          <cell r="C140" t="str">
            <v>195-14</v>
          </cell>
          <cell r="D140">
            <v>1340000</v>
          </cell>
          <cell r="E140" t="str">
            <v>BEAM</v>
          </cell>
        </row>
        <row r="141">
          <cell r="C141" t="str">
            <v>158-14</v>
          </cell>
          <cell r="D141">
            <v>1510000</v>
          </cell>
          <cell r="E141" t="str">
            <v>COCA</v>
          </cell>
        </row>
        <row r="142">
          <cell r="C142" t="str">
            <v>220-14</v>
          </cell>
          <cell r="D142">
            <v>1280000</v>
          </cell>
          <cell r="E142" t="str">
            <v>BARTLETT</v>
          </cell>
        </row>
        <row r="143">
          <cell r="C143" t="str">
            <v>161-14</v>
          </cell>
          <cell r="D143">
            <v>890000</v>
          </cell>
          <cell r="E143" t="str">
            <v>LOZA</v>
          </cell>
        </row>
        <row r="144">
          <cell r="C144" t="str">
            <v>228-14</v>
          </cell>
          <cell r="D144">
            <v>1280000</v>
          </cell>
          <cell r="E144" t="str">
            <v>BARTLETT</v>
          </cell>
        </row>
        <row r="145">
          <cell r="C145" t="str">
            <v>239-14</v>
          </cell>
          <cell r="D145">
            <v>1240000</v>
          </cell>
          <cell r="E145" t="str">
            <v>GRASTON</v>
          </cell>
        </row>
        <row r="146">
          <cell r="C146" t="str">
            <v>106-14</v>
          </cell>
          <cell r="D146">
            <v>900000</v>
          </cell>
          <cell r="E146" t="str">
            <v>ROCHA</v>
          </cell>
        </row>
        <row r="147">
          <cell r="C147" t="str">
            <v>215-14</v>
          </cell>
          <cell r="D147">
            <v>1740000</v>
          </cell>
          <cell r="E147" t="str">
            <v>STORY</v>
          </cell>
        </row>
        <row r="148">
          <cell r="C148" t="str">
            <v>130-14</v>
          </cell>
          <cell r="D148">
            <v>1090000</v>
          </cell>
          <cell r="E148" t="str">
            <v>SPECTOR</v>
          </cell>
        </row>
        <row r="149">
          <cell r="C149" t="str">
            <v>181-14</v>
          </cell>
          <cell r="D149">
            <v>1340000</v>
          </cell>
          <cell r="E149" t="str">
            <v>BEAM</v>
          </cell>
        </row>
        <row r="150">
          <cell r="C150" t="str">
            <v>134-14</v>
          </cell>
          <cell r="D150">
            <v>900000</v>
          </cell>
          <cell r="E150" t="str">
            <v>ROCHA</v>
          </cell>
        </row>
        <row r="151">
          <cell r="C151" t="str">
            <v>142-14</v>
          </cell>
          <cell r="D151">
            <v>1480000</v>
          </cell>
          <cell r="E151" t="str">
            <v>STURGEON</v>
          </cell>
        </row>
        <row r="152">
          <cell r="C152" t="str">
            <v>189-14</v>
          </cell>
          <cell r="D152">
            <v>890000</v>
          </cell>
          <cell r="E152" t="str">
            <v>LOZA</v>
          </cell>
        </row>
        <row r="153">
          <cell r="C153" t="str">
            <v>135-14</v>
          </cell>
          <cell r="D153">
            <v>1230000</v>
          </cell>
          <cell r="E153" t="str">
            <v>YANAI</v>
          </cell>
        </row>
        <row r="154">
          <cell r="C154" t="str">
            <v>217-14</v>
          </cell>
          <cell r="D154">
            <v>1820000</v>
          </cell>
          <cell r="E154" t="str">
            <v>ADANE</v>
          </cell>
        </row>
        <row r="155">
          <cell r="C155" t="str">
            <v>123-14</v>
          </cell>
          <cell r="D155">
            <v>1260000</v>
          </cell>
          <cell r="E155" t="str">
            <v>ACKERMAN</v>
          </cell>
        </row>
        <row r="156">
          <cell r="C156" t="str">
            <v>237-14</v>
          </cell>
          <cell r="D156">
            <v>1180000</v>
          </cell>
          <cell r="E156" t="str">
            <v>LEVERE</v>
          </cell>
        </row>
        <row r="157">
          <cell r="C157" t="str">
            <v>111-14</v>
          </cell>
          <cell r="D157">
            <v>1190000</v>
          </cell>
          <cell r="E157" t="str">
            <v>BRANNON</v>
          </cell>
        </row>
        <row r="158">
          <cell r="C158" t="str">
            <v>241-14</v>
          </cell>
          <cell r="D158">
            <v>1820000</v>
          </cell>
          <cell r="E158" t="str">
            <v>ADANE</v>
          </cell>
        </row>
        <row r="159">
          <cell r="C159" t="str">
            <v>102-14</v>
          </cell>
          <cell r="D159">
            <v>1480000</v>
          </cell>
          <cell r="E159" t="str">
            <v>STURGEON</v>
          </cell>
        </row>
        <row r="160">
          <cell r="C160" t="str">
            <v>232-14</v>
          </cell>
          <cell r="D160">
            <v>1240000</v>
          </cell>
          <cell r="E160" t="str">
            <v>GRASTON</v>
          </cell>
        </row>
        <row r="161">
          <cell r="C161" t="str">
            <v>109-14</v>
          </cell>
          <cell r="D161">
            <v>1260000</v>
          </cell>
          <cell r="E161" t="str">
            <v>ACKERMAN</v>
          </cell>
        </row>
        <row r="162">
          <cell r="C162" t="str">
            <v>235-14</v>
          </cell>
          <cell r="D162">
            <v>1280000</v>
          </cell>
          <cell r="E162" t="str">
            <v>BARTLETT</v>
          </cell>
        </row>
        <row r="163">
          <cell r="C163" t="str">
            <v>116-14</v>
          </cell>
          <cell r="D163">
            <v>1090000</v>
          </cell>
          <cell r="E163" t="str">
            <v>SPECTOR</v>
          </cell>
        </row>
        <row r="164">
          <cell r="C164" t="str">
            <v>243-14</v>
          </cell>
          <cell r="D164">
            <v>1280000</v>
          </cell>
          <cell r="E164" t="str">
            <v>BARTLETT</v>
          </cell>
        </row>
        <row r="165">
          <cell r="C165" t="str">
            <v>113-14</v>
          </cell>
          <cell r="D165">
            <v>1480000</v>
          </cell>
          <cell r="E165" t="str">
            <v>STURGEON</v>
          </cell>
        </row>
        <row r="166">
          <cell r="C166" t="str">
            <v>240-14</v>
          </cell>
          <cell r="D166">
            <v>1240000</v>
          </cell>
          <cell r="E166" t="str">
            <v>GRASTON</v>
          </cell>
        </row>
        <row r="167">
          <cell r="C167" t="str">
            <v>202-14</v>
          </cell>
          <cell r="D167">
            <v>1740000</v>
          </cell>
          <cell r="E167" t="str">
            <v>STORY</v>
          </cell>
        </row>
        <row r="168">
          <cell r="C168" t="str">
            <v>108-12</v>
          </cell>
          <cell r="D168">
            <v>1360000</v>
          </cell>
          <cell r="E168" t="str">
            <v>SANTIZO</v>
          </cell>
        </row>
        <row r="169">
          <cell r="C169" t="str">
            <v>182-12</v>
          </cell>
          <cell r="D169">
            <v>1120000</v>
          </cell>
          <cell r="E169" t="str">
            <v>LOCKLEAR</v>
          </cell>
        </row>
        <row r="170">
          <cell r="C170" t="str">
            <v>109-12</v>
          </cell>
          <cell r="D170">
            <v>1310000</v>
          </cell>
          <cell r="E170" t="str">
            <v>MALAVE</v>
          </cell>
        </row>
        <row r="171">
          <cell r="C171" t="str">
            <v>231-12</v>
          </cell>
          <cell r="D171">
            <v>1140000</v>
          </cell>
          <cell r="E171" t="str">
            <v>YOUNG</v>
          </cell>
        </row>
        <row r="172">
          <cell r="C172" t="str">
            <v>180-12</v>
          </cell>
          <cell r="D172">
            <v>1540000</v>
          </cell>
          <cell r="E172" t="str">
            <v>HELVIE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101-15</v>
          </cell>
          <cell r="D1">
            <v>1830000</v>
          </cell>
          <cell r="E1" t="str">
            <v>YORK</v>
          </cell>
        </row>
        <row r="2">
          <cell r="C2" t="str">
            <v>101-09</v>
          </cell>
          <cell r="D2">
            <v>1290000</v>
          </cell>
          <cell r="E2" t="str">
            <v>COOLAHAN</v>
          </cell>
        </row>
        <row r="3">
          <cell r="C3" t="str">
            <v>102-14</v>
          </cell>
          <cell r="D3">
            <v>1480000</v>
          </cell>
          <cell r="E3" t="str">
            <v>STURGEON</v>
          </cell>
        </row>
        <row r="4">
          <cell r="C4" t="str">
            <v>102-15</v>
          </cell>
          <cell r="D4">
            <v>1830000</v>
          </cell>
          <cell r="E4" t="str">
            <v>YORK</v>
          </cell>
        </row>
        <row r="5">
          <cell r="C5" t="str">
            <v>103-09</v>
          </cell>
          <cell r="D5">
            <v>1340000</v>
          </cell>
          <cell r="E5" t="str">
            <v>BEAM</v>
          </cell>
        </row>
        <row r="6">
          <cell r="C6" t="str">
            <v>103-15</v>
          </cell>
          <cell r="D6">
            <v>1110000</v>
          </cell>
          <cell r="E6" t="str">
            <v>STARKS</v>
          </cell>
        </row>
        <row r="7">
          <cell r="C7" t="str">
            <v>104-15</v>
          </cell>
          <cell r="D7">
            <v>1110000</v>
          </cell>
          <cell r="E7" t="str">
            <v>STARKS</v>
          </cell>
        </row>
        <row r="8">
          <cell r="C8" t="str">
            <v>106-15</v>
          </cell>
          <cell r="D8">
            <v>1100000</v>
          </cell>
          <cell r="E8" t="str">
            <v>GEBRETEKLE</v>
          </cell>
        </row>
        <row r="9">
          <cell r="C9" t="str">
            <v>107-09</v>
          </cell>
          <cell r="D9">
            <v>1360000</v>
          </cell>
          <cell r="E9" t="str">
            <v>SANTIZO</v>
          </cell>
        </row>
        <row r="10">
          <cell r="C10" t="str">
            <v>108-09</v>
          </cell>
          <cell r="D10">
            <v>1360000</v>
          </cell>
          <cell r="E10" t="str">
            <v>SANTIZO</v>
          </cell>
        </row>
        <row r="11">
          <cell r="C11" t="str">
            <v>108-09</v>
          </cell>
          <cell r="D11">
            <v>1360000</v>
          </cell>
          <cell r="E11" t="str">
            <v>SANTIZO</v>
          </cell>
        </row>
        <row r="12">
          <cell r="C12" t="str">
            <v>108-12</v>
          </cell>
          <cell r="D12">
            <v>1360000</v>
          </cell>
          <cell r="E12" t="str">
            <v>SANTIZO</v>
          </cell>
        </row>
        <row r="13">
          <cell r="C13" t="str">
            <v>108-15</v>
          </cell>
          <cell r="D13">
            <v>1230000</v>
          </cell>
          <cell r="E13" t="str">
            <v>YANAI</v>
          </cell>
        </row>
        <row r="14">
          <cell r="C14" t="str">
            <v>109-09</v>
          </cell>
          <cell r="D14">
            <v>1230000</v>
          </cell>
          <cell r="E14" t="str">
            <v>YANAI</v>
          </cell>
        </row>
        <row r="15">
          <cell r="C15" t="str">
            <v>109-12</v>
          </cell>
          <cell r="D15">
            <v>1310000</v>
          </cell>
          <cell r="E15" t="str">
            <v>MALAVE</v>
          </cell>
        </row>
        <row r="16">
          <cell r="C16" t="str">
            <v>109-14</v>
          </cell>
          <cell r="D16">
            <v>1260000</v>
          </cell>
          <cell r="E16" t="str">
            <v>ACKERMAN</v>
          </cell>
        </row>
        <row r="17">
          <cell r="C17" t="str">
            <v>109-15</v>
          </cell>
          <cell r="D17">
            <v>1260000</v>
          </cell>
          <cell r="E17" t="str">
            <v>ACKERMAN</v>
          </cell>
        </row>
        <row r="18">
          <cell r="C18" t="str">
            <v>110-09</v>
          </cell>
          <cell r="D18">
            <v>1230000</v>
          </cell>
          <cell r="E18" t="str">
            <v>YANAI</v>
          </cell>
        </row>
        <row r="19">
          <cell r="C19" t="str">
            <v>110-09</v>
          </cell>
          <cell r="D19">
            <v>1230000</v>
          </cell>
          <cell r="E19" t="str">
            <v>YANAI</v>
          </cell>
        </row>
        <row r="20">
          <cell r="C20" t="str">
            <v>110-15</v>
          </cell>
          <cell r="D20">
            <v>1260000</v>
          </cell>
          <cell r="E20" t="str">
            <v>ACKERMAN</v>
          </cell>
        </row>
        <row r="21">
          <cell r="C21" t="str">
            <v>111-09</v>
          </cell>
          <cell r="D21">
            <v>1100000</v>
          </cell>
          <cell r="E21" t="str">
            <v>GEBRETEKLE</v>
          </cell>
        </row>
        <row r="22">
          <cell r="C22" t="str">
            <v>111-15</v>
          </cell>
          <cell r="D22">
            <v>1190000</v>
          </cell>
          <cell r="E22" t="str">
            <v>BRANNON</v>
          </cell>
        </row>
        <row r="23">
          <cell r="C23" t="str">
            <v>112-09</v>
          </cell>
          <cell r="D23">
            <v>1100000</v>
          </cell>
          <cell r="E23" t="str">
            <v>GEBRETEKLE</v>
          </cell>
        </row>
        <row r="24">
          <cell r="C24" t="str">
            <v>112-09</v>
          </cell>
          <cell r="D24">
            <v>1100000</v>
          </cell>
          <cell r="E24" t="str">
            <v>GEBRETEKLE</v>
          </cell>
        </row>
        <row r="25">
          <cell r="C25" t="str">
            <v>112-15</v>
          </cell>
          <cell r="D25">
            <v>1190000</v>
          </cell>
          <cell r="E25" t="str">
            <v>BRANNON</v>
          </cell>
        </row>
        <row r="26">
          <cell r="C26" t="str">
            <v>112-15</v>
          </cell>
          <cell r="D26">
            <v>1190000</v>
          </cell>
          <cell r="E26" t="str">
            <v>BRANNON</v>
          </cell>
        </row>
        <row r="27">
          <cell r="C27" t="str">
            <v>113-09</v>
          </cell>
          <cell r="D27">
            <v>1290000</v>
          </cell>
          <cell r="E27" t="str">
            <v>COOLAHAN</v>
          </cell>
        </row>
        <row r="28">
          <cell r="C28" t="str">
            <v>113-14</v>
          </cell>
          <cell r="D28">
            <v>1480000</v>
          </cell>
          <cell r="E28" t="str">
            <v>STURGEON</v>
          </cell>
        </row>
        <row r="29">
          <cell r="C29" t="str">
            <v>113-15</v>
          </cell>
          <cell r="D29">
            <v>1830000</v>
          </cell>
          <cell r="E29" t="str">
            <v>YORK</v>
          </cell>
        </row>
        <row r="30">
          <cell r="C30" t="str">
            <v>114-15</v>
          </cell>
          <cell r="D30">
            <v>1830000</v>
          </cell>
          <cell r="E30" t="str">
            <v>YORK</v>
          </cell>
        </row>
        <row r="31">
          <cell r="C31" t="str">
            <v>115-09</v>
          </cell>
          <cell r="D31">
            <v>1310000</v>
          </cell>
          <cell r="E31" t="str">
            <v>MALAVE</v>
          </cell>
        </row>
        <row r="32">
          <cell r="C32" t="str">
            <v>115-15</v>
          </cell>
          <cell r="D32">
            <v>900000</v>
          </cell>
          <cell r="E32" t="str">
            <v>ROCHA</v>
          </cell>
        </row>
        <row r="33">
          <cell r="C33" t="str">
            <v>116-09</v>
          </cell>
          <cell r="D33">
            <v>1310000</v>
          </cell>
          <cell r="E33" t="str">
            <v>MALAVE</v>
          </cell>
        </row>
        <row r="34">
          <cell r="C34" t="str">
            <v>116-14</v>
          </cell>
          <cell r="D34">
            <v>1090000</v>
          </cell>
          <cell r="E34" t="str">
            <v>SPECTOR</v>
          </cell>
        </row>
        <row r="35">
          <cell r="C35" t="str">
            <v>116-15</v>
          </cell>
          <cell r="D35">
            <v>900000</v>
          </cell>
          <cell r="E35" t="str">
            <v>ROCHA</v>
          </cell>
        </row>
        <row r="36">
          <cell r="C36" t="str">
            <v>117-09</v>
          </cell>
          <cell r="D36">
            <v>1340000</v>
          </cell>
          <cell r="E36" t="str">
            <v>BEAM</v>
          </cell>
        </row>
        <row r="37">
          <cell r="C37" t="str">
            <v>117-15</v>
          </cell>
          <cell r="D37">
            <v>1110000</v>
          </cell>
          <cell r="E37" t="str">
            <v>STARKS</v>
          </cell>
        </row>
        <row r="38">
          <cell r="C38" t="str">
            <v>118-15</v>
          </cell>
          <cell r="D38">
            <v>1110000</v>
          </cell>
          <cell r="E38" t="str">
            <v>STARKS</v>
          </cell>
        </row>
        <row r="39">
          <cell r="C39" t="str">
            <v>119-09</v>
          </cell>
          <cell r="D39">
            <v>1460000</v>
          </cell>
          <cell r="E39" t="str">
            <v>NELSON</v>
          </cell>
        </row>
        <row r="40">
          <cell r="C40" t="str">
            <v>119-15</v>
          </cell>
          <cell r="D40">
            <v>1100000</v>
          </cell>
          <cell r="E40" t="str">
            <v>GEBRETEKLE</v>
          </cell>
        </row>
        <row r="41">
          <cell r="C41" t="str">
            <v>119-15</v>
          </cell>
          <cell r="D41">
            <v>1100000</v>
          </cell>
          <cell r="E41" t="str">
            <v>GEBRETEKLE</v>
          </cell>
        </row>
        <row r="42">
          <cell r="C42" t="str">
            <v>120-15</v>
          </cell>
          <cell r="D42">
            <v>1100000</v>
          </cell>
          <cell r="E42" t="str">
            <v>GEBRETEKLE</v>
          </cell>
        </row>
        <row r="43">
          <cell r="C43" t="str">
            <v>121-15</v>
          </cell>
          <cell r="D43">
            <v>1230000</v>
          </cell>
          <cell r="E43" t="str">
            <v>YANAI</v>
          </cell>
        </row>
        <row r="44">
          <cell r="C44" t="str">
            <v>122-09</v>
          </cell>
          <cell r="D44">
            <v>1460000</v>
          </cell>
          <cell r="E44" t="str">
            <v>NELSON</v>
          </cell>
        </row>
        <row r="45">
          <cell r="C45" t="str">
            <v>122-15</v>
          </cell>
          <cell r="D45">
            <v>1230000</v>
          </cell>
          <cell r="E45" t="str">
            <v>YANAI</v>
          </cell>
        </row>
        <row r="46">
          <cell r="C46" t="str">
            <v>123-15</v>
          </cell>
          <cell r="D46">
            <v>1260000</v>
          </cell>
          <cell r="E46" t="str">
            <v>ACKERMAN</v>
          </cell>
        </row>
        <row r="47">
          <cell r="C47" t="str">
            <v>124-15</v>
          </cell>
          <cell r="D47">
            <v>1260000</v>
          </cell>
          <cell r="E47" t="str">
            <v>ACKERMAN</v>
          </cell>
        </row>
        <row r="48">
          <cell r="C48" t="str">
            <v>125-09</v>
          </cell>
          <cell r="D48">
            <v>1360000</v>
          </cell>
          <cell r="E48" t="str">
            <v>SANTIZO</v>
          </cell>
        </row>
        <row r="49">
          <cell r="C49" t="str">
            <v>125-15</v>
          </cell>
          <cell r="D49">
            <v>1190000</v>
          </cell>
          <cell r="E49" t="str">
            <v>BRANNON</v>
          </cell>
        </row>
        <row r="50">
          <cell r="C50" t="str">
            <v>126-09</v>
          </cell>
          <cell r="D50">
            <v>1360000</v>
          </cell>
          <cell r="E50" t="str">
            <v>SANTIZO</v>
          </cell>
        </row>
        <row r="51">
          <cell r="C51" t="str">
            <v>126-15</v>
          </cell>
          <cell r="D51">
            <v>1190000</v>
          </cell>
          <cell r="E51" t="str">
            <v>BRANNON</v>
          </cell>
        </row>
        <row r="52">
          <cell r="C52" t="str">
            <v>126-15</v>
          </cell>
          <cell r="D52">
            <v>1190000</v>
          </cell>
          <cell r="E52" t="str">
            <v>BRANNON</v>
          </cell>
        </row>
        <row r="53">
          <cell r="C53" t="str">
            <v>127-15</v>
          </cell>
          <cell r="D53">
            <v>1830000</v>
          </cell>
          <cell r="E53" t="str">
            <v>YORK</v>
          </cell>
        </row>
        <row r="54">
          <cell r="C54" t="str">
            <v>128-15</v>
          </cell>
          <cell r="D54">
            <v>1830000</v>
          </cell>
          <cell r="E54" t="str">
            <v>YORK</v>
          </cell>
        </row>
        <row r="55">
          <cell r="C55" t="str">
            <v>129-15</v>
          </cell>
          <cell r="D55">
            <v>900000</v>
          </cell>
          <cell r="E55" t="str">
            <v>ROCHA</v>
          </cell>
        </row>
        <row r="56">
          <cell r="C56" t="str">
            <v>130-09</v>
          </cell>
          <cell r="D56">
            <v>1230000</v>
          </cell>
          <cell r="E56" t="str">
            <v>YANAI</v>
          </cell>
        </row>
        <row r="57">
          <cell r="C57" t="str">
            <v>130-15</v>
          </cell>
          <cell r="D57">
            <v>900000</v>
          </cell>
          <cell r="E57" t="str">
            <v>ROCHA</v>
          </cell>
        </row>
        <row r="58">
          <cell r="C58" t="str">
            <v>130-15</v>
          </cell>
          <cell r="D58">
            <v>900000</v>
          </cell>
          <cell r="E58" t="str">
            <v>ROCHA</v>
          </cell>
        </row>
        <row r="59">
          <cell r="C59" t="str">
            <v>131-09</v>
          </cell>
          <cell r="D59">
            <v>1100000</v>
          </cell>
          <cell r="E59" t="str">
            <v>GEBRETEKLE</v>
          </cell>
        </row>
        <row r="60">
          <cell r="C60" t="str">
            <v>131-15</v>
          </cell>
          <cell r="D60">
            <v>1110000</v>
          </cell>
          <cell r="E60" t="str">
            <v>STARKS</v>
          </cell>
        </row>
        <row r="61">
          <cell r="C61" t="str">
            <v>131-15</v>
          </cell>
          <cell r="D61">
            <v>1110000</v>
          </cell>
          <cell r="E61" t="str">
            <v>STARKS</v>
          </cell>
        </row>
        <row r="62">
          <cell r="C62" t="str">
            <v>132-09</v>
          </cell>
          <cell r="D62">
            <v>1100000</v>
          </cell>
          <cell r="E62" t="str">
            <v>GEBRETEKLE</v>
          </cell>
        </row>
        <row r="63">
          <cell r="C63" t="str">
            <v>132-15</v>
          </cell>
          <cell r="D63">
            <v>1110000</v>
          </cell>
          <cell r="E63" t="str">
            <v>STARKS</v>
          </cell>
        </row>
        <row r="64">
          <cell r="C64" t="str">
            <v>133-15</v>
          </cell>
          <cell r="D64">
            <v>1100000</v>
          </cell>
          <cell r="E64" t="str">
            <v>GEBRETEKLE</v>
          </cell>
        </row>
        <row r="65">
          <cell r="C65" t="str">
            <v>133-15</v>
          </cell>
          <cell r="D65">
            <v>1100000</v>
          </cell>
          <cell r="E65" t="str">
            <v>GEBRETEKLE</v>
          </cell>
        </row>
        <row r="66">
          <cell r="C66" t="str">
            <v>134-15</v>
          </cell>
          <cell r="D66">
            <v>1100000</v>
          </cell>
          <cell r="E66" t="str">
            <v>GEBRETEKLE</v>
          </cell>
        </row>
        <row r="67">
          <cell r="C67" t="str">
            <v>135-09</v>
          </cell>
          <cell r="D67">
            <v>1310000</v>
          </cell>
          <cell r="E67" t="str">
            <v>MALAVE</v>
          </cell>
        </row>
        <row r="68">
          <cell r="C68" t="str">
            <v>135-15</v>
          </cell>
          <cell r="D68">
            <v>1230000</v>
          </cell>
          <cell r="E68" t="str">
            <v>YANAI</v>
          </cell>
        </row>
        <row r="69">
          <cell r="C69" t="str">
            <v>136-09</v>
          </cell>
          <cell r="D69">
            <v>1310000</v>
          </cell>
          <cell r="E69" t="str">
            <v>MALAVE</v>
          </cell>
        </row>
        <row r="70">
          <cell r="C70" t="str">
            <v>136-15</v>
          </cell>
          <cell r="D70">
            <v>1230000</v>
          </cell>
          <cell r="E70" t="str">
            <v>YANAI</v>
          </cell>
        </row>
        <row r="71">
          <cell r="C71" t="str">
            <v>137-15</v>
          </cell>
          <cell r="D71">
            <v>1260000</v>
          </cell>
          <cell r="E71" t="str">
            <v>ACKERMAN</v>
          </cell>
        </row>
        <row r="72">
          <cell r="C72" t="str">
            <v>138-09</v>
          </cell>
          <cell r="D72">
            <v>1340000</v>
          </cell>
          <cell r="E72" t="str">
            <v>BEAM</v>
          </cell>
        </row>
        <row r="73">
          <cell r="C73" t="str">
            <v>138-15</v>
          </cell>
          <cell r="D73">
            <v>1260000</v>
          </cell>
          <cell r="E73" t="str">
            <v>ACKERMAN</v>
          </cell>
        </row>
        <row r="74">
          <cell r="C74" t="str">
            <v>139-09</v>
          </cell>
          <cell r="D74">
            <v>1460000</v>
          </cell>
          <cell r="E74" t="str">
            <v>NELSON</v>
          </cell>
        </row>
        <row r="75">
          <cell r="C75" t="str">
            <v>139-15</v>
          </cell>
          <cell r="D75">
            <v>1190000</v>
          </cell>
          <cell r="E75" t="str">
            <v>BRANNON</v>
          </cell>
        </row>
        <row r="76">
          <cell r="C76" t="str">
            <v>140-09</v>
          </cell>
          <cell r="D76">
            <v>1460000</v>
          </cell>
          <cell r="E76" t="str">
            <v>NELSON</v>
          </cell>
        </row>
        <row r="77">
          <cell r="C77" t="str">
            <v>140-15</v>
          </cell>
          <cell r="D77">
            <v>1190000</v>
          </cell>
          <cell r="E77" t="str">
            <v>BRANNON</v>
          </cell>
        </row>
        <row r="78">
          <cell r="C78" t="str">
            <v>140-15</v>
          </cell>
          <cell r="D78">
            <v>1190000</v>
          </cell>
          <cell r="E78" t="str">
            <v>BRANNON</v>
          </cell>
        </row>
        <row r="79">
          <cell r="C79" t="str">
            <v>141-09</v>
          </cell>
          <cell r="D79">
            <v>1360000</v>
          </cell>
          <cell r="E79" t="str">
            <v>SANTIZO</v>
          </cell>
        </row>
        <row r="80">
          <cell r="C80" t="str">
            <v>141-15</v>
          </cell>
          <cell r="D80">
            <v>1830000</v>
          </cell>
          <cell r="E80" t="str">
            <v>YORK</v>
          </cell>
        </row>
        <row r="81">
          <cell r="C81" t="str">
            <v>142-09</v>
          </cell>
          <cell r="D81">
            <v>1360000</v>
          </cell>
          <cell r="E81" t="str">
            <v>SANTIZO</v>
          </cell>
        </row>
        <row r="82">
          <cell r="C82" t="str">
            <v>142-15</v>
          </cell>
          <cell r="D82">
            <v>1830000</v>
          </cell>
          <cell r="E82" t="str">
            <v>YORK</v>
          </cell>
        </row>
        <row r="83">
          <cell r="C83" t="str">
            <v>143-09</v>
          </cell>
          <cell r="D83">
            <v>1230000</v>
          </cell>
          <cell r="E83" t="str">
            <v>YANAI</v>
          </cell>
        </row>
        <row r="84">
          <cell r="C84" t="str">
            <v>143-15</v>
          </cell>
          <cell r="D84">
            <v>900000</v>
          </cell>
          <cell r="E84" t="str">
            <v>ROCHA</v>
          </cell>
        </row>
        <row r="85">
          <cell r="C85" t="str">
            <v>144-09</v>
          </cell>
          <cell r="D85">
            <v>1230000</v>
          </cell>
          <cell r="E85" t="str">
            <v>YANAI</v>
          </cell>
        </row>
        <row r="86">
          <cell r="C86" t="str">
            <v>144-15</v>
          </cell>
          <cell r="D86">
            <v>900000</v>
          </cell>
          <cell r="E86" t="str">
            <v>ROCHA</v>
          </cell>
        </row>
        <row r="87">
          <cell r="C87" t="str">
            <v>145-09</v>
          </cell>
          <cell r="D87">
            <v>1100000</v>
          </cell>
          <cell r="E87" t="str">
            <v>GEBRETEKLE</v>
          </cell>
        </row>
        <row r="88">
          <cell r="C88" t="str">
            <v>145-15</v>
          </cell>
          <cell r="D88">
            <v>1110000</v>
          </cell>
          <cell r="E88" t="str">
            <v>STARKS</v>
          </cell>
        </row>
        <row r="89">
          <cell r="C89" t="str">
            <v>146-15</v>
          </cell>
          <cell r="D89">
            <v>1110000</v>
          </cell>
          <cell r="E89" t="str">
            <v>STARKS</v>
          </cell>
        </row>
        <row r="90">
          <cell r="C90" t="str">
            <v>147-09</v>
          </cell>
          <cell r="D90">
            <v>1290000</v>
          </cell>
          <cell r="E90" t="str">
            <v>COOLAHAN</v>
          </cell>
        </row>
        <row r="91">
          <cell r="C91" t="str">
            <v>147-15</v>
          </cell>
          <cell r="D91">
            <v>1100000</v>
          </cell>
          <cell r="E91" t="str">
            <v>GEBRETEKLE</v>
          </cell>
        </row>
        <row r="92">
          <cell r="C92" t="str">
            <v>148-15</v>
          </cell>
          <cell r="D92">
            <v>1100000</v>
          </cell>
          <cell r="E92" t="str">
            <v>GEBRETEKLE</v>
          </cell>
        </row>
        <row r="93">
          <cell r="C93" t="str">
            <v>149-09</v>
          </cell>
          <cell r="D93">
            <v>1310000</v>
          </cell>
          <cell r="E93" t="str">
            <v>MALAVE</v>
          </cell>
        </row>
        <row r="94">
          <cell r="C94" t="str">
            <v>149-09</v>
          </cell>
          <cell r="D94">
            <v>1310000</v>
          </cell>
          <cell r="E94" t="str">
            <v>MALAVE</v>
          </cell>
        </row>
        <row r="95">
          <cell r="C95" t="str">
            <v>149-15</v>
          </cell>
          <cell r="D95">
            <v>1230000</v>
          </cell>
          <cell r="E95" t="str">
            <v>YANAI</v>
          </cell>
        </row>
        <row r="96">
          <cell r="C96" t="str">
            <v>150-09</v>
          </cell>
          <cell r="D96">
            <v>1310000</v>
          </cell>
          <cell r="E96" t="str">
            <v>MALAVE</v>
          </cell>
        </row>
        <row r="97">
          <cell r="C97" t="str">
            <v>150-15</v>
          </cell>
          <cell r="D97">
            <v>1230000</v>
          </cell>
          <cell r="E97" t="str">
            <v>YANAI</v>
          </cell>
        </row>
        <row r="98">
          <cell r="C98" t="str">
            <v>151-09</v>
          </cell>
          <cell r="D98">
            <v>1340000</v>
          </cell>
          <cell r="E98" t="str">
            <v>BEAM</v>
          </cell>
        </row>
        <row r="99">
          <cell r="C99" t="str">
            <v>151-15</v>
          </cell>
          <cell r="D99">
            <v>1260000</v>
          </cell>
          <cell r="E99" t="str">
            <v>ACKERMAN</v>
          </cell>
        </row>
        <row r="100">
          <cell r="C100" t="str">
            <v>152-15</v>
          </cell>
          <cell r="D100">
            <v>1260000</v>
          </cell>
          <cell r="E100" t="str">
            <v>ACKERMAN</v>
          </cell>
        </row>
        <row r="101">
          <cell r="C101" t="str">
            <v>153-09</v>
          </cell>
          <cell r="D101">
            <v>900000</v>
          </cell>
          <cell r="E101" t="str">
            <v>ROCHA</v>
          </cell>
        </row>
        <row r="102">
          <cell r="C102" t="str">
            <v>153-15</v>
          </cell>
          <cell r="D102">
            <v>1360000</v>
          </cell>
          <cell r="E102" t="str">
            <v>SANTIZO</v>
          </cell>
        </row>
        <row r="103">
          <cell r="C103" t="str">
            <v>154-09</v>
          </cell>
          <cell r="D103">
            <v>900000</v>
          </cell>
          <cell r="E103" t="str">
            <v>ROCHA</v>
          </cell>
        </row>
        <row r="104">
          <cell r="C104" t="str">
            <v>154-15</v>
          </cell>
          <cell r="D104">
            <v>1360000</v>
          </cell>
          <cell r="E104" t="str">
            <v>SANTIZO</v>
          </cell>
        </row>
        <row r="105">
          <cell r="C105" t="str">
            <v>155-15</v>
          </cell>
          <cell r="D105">
            <v>1190000</v>
          </cell>
          <cell r="E105" t="str">
            <v>BRANNON</v>
          </cell>
        </row>
        <row r="106">
          <cell r="C106" t="str">
            <v>156-15</v>
          </cell>
          <cell r="D106">
            <v>1190000</v>
          </cell>
          <cell r="E106" t="str">
            <v>BRANNON</v>
          </cell>
        </row>
        <row r="107">
          <cell r="C107" t="str">
            <v>157-09</v>
          </cell>
          <cell r="D107">
            <v>880000</v>
          </cell>
          <cell r="E107" t="str">
            <v>STEWART</v>
          </cell>
        </row>
        <row r="108">
          <cell r="C108" t="str">
            <v>157-15</v>
          </cell>
          <cell r="D108">
            <v>1470000</v>
          </cell>
          <cell r="E108" t="str">
            <v>RIVERA</v>
          </cell>
        </row>
        <row r="109">
          <cell r="C109" t="str">
            <v>158-09</v>
          </cell>
          <cell r="D109">
            <v>880000</v>
          </cell>
          <cell r="E109" t="str">
            <v>STEWART</v>
          </cell>
        </row>
        <row r="110">
          <cell r="C110" t="str">
            <v>158-15</v>
          </cell>
          <cell r="D110">
            <v>1470000</v>
          </cell>
          <cell r="E110" t="str">
            <v>RIVERA</v>
          </cell>
        </row>
        <row r="111">
          <cell r="C111" t="str">
            <v>159-15</v>
          </cell>
          <cell r="D111">
            <v>900000</v>
          </cell>
          <cell r="E111" t="str">
            <v>ROCHA</v>
          </cell>
        </row>
        <row r="112">
          <cell r="C112" t="str">
            <v>160-09</v>
          </cell>
          <cell r="D112">
            <v>1460000</v>
          </cell>
          <cell r="E112" t="str">
            <v>NELSON</v>
          </cell>
        </row>
        <row r="113">
          <cell r="C113" t="str">
            <v>160-15</v>
          </cell>
          <cell r="D113">
            <v>900000</v>
          </cell>
          <cell r="E113" t="str">
            <v>ROCHA</v>
          </cell>
        </row>
        <row r="114">
          <cell r="C114" t="str">
            <v>161-09</v>
          </cell>
          <cell r="D114">
            <v>1110000</v>
          </cell>
          <cell r="E114" t="str">
            <v>STARKS</v>
          </cell>
        </row>
        <row r="115">
          <cell r="C115" t="str">
            <v>161-09</v>
          </cell>
          <cell r="D115">
            <v>1110000</v>
          </cell>
          <cell r="E115" t="str">
            <v>STARKS</v>
          </cell>
        </row>
        <row r="116">
          <cell r="C116" t="str">
            <v>161-15</v>
          </cell>
          <cell r="D116">
            <v>1450000</v>
          </cell>
          <cell r="E116" t="str">
            <v>BRABO</v>
          </cell>
        </row>
        <row r="117">
          <cell r="C117" t="str">
            <v>162-15</v>
          </cell>
          <cell r="D117">
            <v>1450000</v>
          </cell>
          <cell r="E117" t="str">
            <v>BRABO</v>
          </cell>
        </row>
        <row r="118">
          <cell r="C118" t="str">
            <v>163-09</v>
          </cell>
          <cell r="D118">
            <v>890000</v>
          </cell>
          <cell r="E118" t="str">
            <v>LOZA</v>
          </cell>
        </row>
        <row r="119">
          <cell r="C119" t="str">
            <v>163-15</v>
          </cell>
          <cell r="D119">
            <v>940000</v>
          </cell>
          <cell r="E119" t="str">
            <v>BONDS</v>
          </cell>
        </row>
        <row r="120">
          <cell r="C120" t="str">
            <v>164-15</v>
          </cell>
          <cell r="D120">
            <v>940000</v>
          </cell>
          <cell r="E120" t="str">
            <v>BONDS</v>
          </cell>
        </row>
        <row r="121">
          <cell r="C121" t="str">
            <v>165-09</v>
          </cell>
          <cell r="D121">
            <v>1740000</v>
          </cell>
          <cell r="E121" t="str">
            <v>STORY</v>
          </cell>
        </row>
        <row r="122">
          <cell r="C122" t="str">
            <v>165-15</v>
          </cell>
          <cell r="D122">
            <v>1520000</v>
          </cell>
          <cell r="E122" t="str">
            <v>MAYBERRY</v>
          </cell>
        </row>
        <row r="123">
          <cell r="C123" t="str">
            <v>166-09</v>
          </cell>
          <cell r="D123">
            <v>1740000</v>
          </cell>
          <cell r="E123" t="str">
            <v>STORY</v>
          </cell>
        </row>
        <row r="124">
          <cell r="C124" t="str">
            <v>166-15</v>
          </cell>
          <cell r="D124">
            <v>1520000</v>
          </cell>
          <cell r="E124" t="str">
            <v>MAYBERRY</v>
          </cell>
        </row>
        <row r="125">
          <cell r="C125" t="str">
            <v>167-09</v>
          </cell>
          <cell r="D125">
            <v>900000</v>
          </cell>
          <cell r="E125" t="str">
            <v>ROCHA</v>
          </cell>
        </row>
        <row r="126">
          <cell r="C126" t="str">
            <v>167-15</v>
          </cell>
          <cell r="D126">
            <v>1360000</v>
          </cell>
          <cell r="E126" t="str">
            <v>SANTIZO</v>
          </cell>
        </row>
        <row r="127">
          <cell r="C127" t="str">
            <v>168-15</v>
          </cell>
          <cell r="D127">
            <v>1360000</v>
          </cell>
          <cell r="E127" t="str">
            <v>SANTIZO</v>
          </cell>
        </row>
        <row r="128">
          <cell r="C128" t="str">
            <v>169-15</v>
          </cell>
          <cell r="D128">
            <v>880000</v>
          </cell>
          <cell r="E128" t="str">
            <v>STEWART</v>
          </cell>
        </row>
        <row r="129">
          <cell r="C129" t="str">
            <v>169-15</v>
          </cell>
          <cell r="D129">
            <v>880000</v>
          </cell>
          <cell r="E129" t="str">
            <v>STEWART</v>
          </cell>
        </row>
        <row r="130">
          <cell r="C130" t="str">
            <v>170-09</v>
          </cell>
          <cell r="D130">
            <v>1520000</v>
          </cell>
          <cell r="E130" t="str">
            <v>MAYBERRY</v>
          </cell>
        </row>
        <row r="131">
          <cell r="C131" t="str">
            <v>170-15</v>
          </cell>
          <cell r="D131">
            <v>880000</v>
          </cell>
          <cell r="E131" t="str">
            <v>STEWART</v>
          </cell>
        </row>
        <row r="132">
          <cell r="C132" t="str">
            <v>171-09</v>
          </cell>
          <cell r="D132">
            <v>880000</v>
          </cell>
          <cell r="E132" t="str">
            <v>STEWART</v>
          </cell>
        </row>
        <row r="133">
          <cell r="C133" t="str">
            <v>171-15</v>
          </cell>
          <cell r="D133">
            <v>1470000</v>
          </cell>
          <cell r="E133" t="str">
            <v>RIVERA</v>
          </cell>
        </row>
        <row r="134">
          <cell r="C134" t="str">
            <v>172-09</v>
          </cell>
          <cell r="D134">
            <v>880000</v>
          </cell>
          <cell r="E134" t="str">
            <v>STEWART</v>
          </cell>
        </row>
        <row r="135">
          <cell r="C135" t="str">
            <v>172-15</v>
          </cell>
          <cell r="D135">
            <v>1470000</v>
          </cell>
          <cell r="E135" t="str">
            <v>RIVERA</v>
          </cell>
        </row>
        <row r="136">
          <cell r="C136" t="str">
            <v>173-09</v>
          </cell>
          <cell r="D136">
            <v>1280000</v>
          </cell>
          <cell r="E136" t="str">
            <v>BARTLETT</v>
          </cell>
        </row>
        <row r="137">
          <cell r="C137" t="str">
            <v>173-15</v>
          </cell>
          <cell r="D137">
            <v>1340000</v>
          </cell>
          <cell r="E137" t="str">
            <v>BEAM</v>
          </cell>
        </row>
        <row r="138">
          <cell r="C138" t="str">
            <v>174-09</v>
          </cell>
          <cell r="D138">
            <v>1280000</v>
          </cell>
          <cell r="E138" t="str">
            <v>BARTLETT</v>
          </cell>
        </row>
        <row r="139">
          <cell r="C139" t="str">
            <v>174-15</v>
          </cell>
          <cell r="D139">
            <v>1340000</v>
          </cell>
          <cell r="E139" t="str">
            <v>BEAM</v>
          </cell>
        </row>
        <row r="140">
          <cell r="C140" t="str">
            <v>175-15</v>
          </cell>
          <cell r="D140">
            <v>890000</v>
          </cell>
          <cell r="E140" t="str">
            <v>LOZA</v>
          </cell>
        </row>
        <row r="141">
          <cell r="C141" t="str">
            <v>175-15</v>
          </cell>
          <cell r="D141">
            <v>890000</v>
          </cell>
          <cell r="E141" t="str">
            <v>LOZA</v>
          </cell>
        </row>
        <row r="142">
          <cell r="C142" t="str">
            <v>176-09</v>
          </cell>
          <cell r="D142">
            <v>1110000</v>
          </cell>
          <cell r="E142" t="str">
            <v>STARKS</v>
          </cell>
        </row>
        <row r="143">
          <cell r="C143" t="str">
            <v>176-15</v>
          </cell>
          <cell r="D143">
            <v>890000</v>
          </cell>
          <cell r="E143" t="str">
            <v>LOZA</v>
          </cell>
        </row>
        <row r="144">
          <cell r="C144" t="str">
            <v>177-09</v>
          </cell>
          <cell r="D144">
            <v>890000</v>
          </cell>
          <cell r="E144" t="str">
            <v>LOZA</v>
          </cell>
        </row>
        <row r="145">
          <cell r="C145" t="str">
            <v>177-15</v>
          </cell>
          <cell r="D145">
            <v>940000</v>
          </cell>
          <cell r="E145" t="str">
            <v>BONDS</v>
          </cell>
        </row>
        <row r="146">
          <cell r="C146" t="str">
            <v>178-09</v>
          </cell>
          <cell r="D146">
            <v>890000</v>
          </cell>
          <cell r="E146" t="str">
            <v>LOZA</v>
          </cell>
        </row>
        <row r="147">
          <cell r="C147" t="str">
            <v>178-15</v>
          </cell>
          <cell r="D147">
            <v>940000</v>
          </cell>
          <cell r="E147" t="str">
            <v>BONDS</v>
          </cell>
        </row>
        <row r="148">
          <cell r="C148" t="str">
            <v>179-09</v>
          </cell>
          <cell r="D148">
            <v>1740000</v>
          </cell>
          <cell r="E148" t="str">
            <v>STORY</v>
          </cell>
        </row>
        <row r="149">
          <cell r="C149" t="str">
            <v>179-09</v>
          </cell>
          <cell r="D149">
            <v>1740000</v>
          </cell>
          <cell r="E149" t="str">
            <v>STORY</v>
          </cell>
        </row>
        <row r="150">
          <cell r="C150" t="str">
            <v>179-15</v>
          </cell>
          <cell r="D150">
            <v>1520000</v>
          </cell>
          <cell r="E150" t="str">
            <v>MAYBERRY</v>
          </cell>
        </row>
        <row r="151">
          <cell r="C151" t="str">
            <v>180-09</v>
          </cell>
          <cell r="D151">
            <v>1740000</v>
          </cell>
          <cell r="E151" t="str">
            <v>STORY</v>
          </cell>
        </row>
        <row r="152">
          <cell r="C152" t="str">
            <v>180-12</v>
          </cell>
          <cell r="D152">
            <v>1540000</v>
          </cell>
          <cell r="E152" t="str">
            <v>HELVIE</v>
          </cell>
        </row>
        <row r="153">
          <cell r="C153" t="str">
            <v>180-15</v>
          </cell>
          <cell r="D153">
            <v>1520000</v>
          </cell>
          <cell r="E153" t="str">
            <v>MAYBERRY</v>
          </cell>
        </row>
        <row r="154">
          <cell r="C154" t="str">
            <v>181-09</v>
          </cell>
          <cell r="D154">
            <v>900000</v>
          </cell>
          <cell r="E154" t="str">
            <v>ROCHA</v>
          </cell>
        </row>
        <row r="155">
          <cell r="C155" t="str">
            <v>181-15</v>
          </cell>
          <cell r="D155">
            <v>1360000</v>
          </cell>
          <cell r="E155" t="str">
            <v>SANTIZO</v>
          </cell>
        </row>
        <row r="156">
          <cell r="C156" t="str">
            <v>182-12</v>
          </cell>
          <cell r="D156">
            <v>1120000</v>
          </cell>
          <cell r="E156" t="str">
            <v>LOCKLEAR</v>
          </cell>
        </row>
        <row r="157">
          <cell r="C157" t="str">
            <v>182-15</v>
          </cell>
          <cell r="D157">
            <v>1360000</v>
          </cell>
          <cell r="E157" t="str">
            <v>SANTIZO</v>
          </cell>
        </row>
        <row r="158">
          <cell r="C158" t="str">
            <v>183-09</v>
          </cell>
          <cell r="D158">
            <v>1520000</v>
          </cell>
          <cell r="E158" t="str">
            <v>MAYBERRY</v>
          </cell>
        </row>
        <row r="159">
          <cell r="C159" t="str">
            <v>183-15</v>
          </cell>
          <cell r="D159">
            <v>880000</v>
          </cell>
          <cell r="E159" t="str">
            <v>STEWART</v>
          </cell>
        </row>
        <row r="160">
          <cell r="C160" t="str">
            <v>183-15</v>
          </cell>
          <cell r="D160">
            <v>880000</v>
          </cell>
          <cell r="E160" t="str">
            <v>STEWART</v>
          </cell>
        </row>
        <row r="161">
          <cell r="C161" t="str">
            <v>184-15</v>
          </cell>
          <cell r="D161">
            <v>880000</v>
          </cell>
          <cell r="E161" t="str">
            <v>STEWART</v>
          </cell>
        </row>
        <row r="162">
          <cell r="C162" t="str">
            <v>184-15</v>
          </cell>
          <cell r="D162">
            <v>880000</v>
          </cell>
          <cell r="E162" t="str">
            <v>STEWART</v>
          </cell>
        </row>
        <row r="163">
          <cell r="C163" t="str">
            <v>184-15</v>
          </cell>
          <cell r="D163">
            <v>880000</v>
          </cell>
          <cell r="E163" t="str">
            <v>STEWART</v>
          </cell>
        </row>
        <row r="164">
          <cell r="C164" t="str">
            <v>185-15</v>
          </cell>
          <cell r="D164">
            <v>1470000</v>
          </cell>
          <cell r="E164" t="str">
            <v>RIVERA</v>
          </cell>
        </row>
        <row r="165">
          <cell r="C165" t="str">
            <v>186-09</v>
          </cell>
          <cell r="D165">
            <v>880000</v>
          </cell>
          <cell r="E165" t="str">
            <v>STEWART</v>
          </cell>
        </row>
        <row r="166">
          <cell r="C166" t="str">
            <v>186-15</v>
          </cell>
          <cell r="D166">
            <v>1470000</v>
          </cell>
          <cell r="E166" t="str">
            <v>RIVERA</v>
          </cell>
        </row>
        <row r="167">
          <cell r="C167" t="str">
            <v>187-15</v>
          </cell>
          <cell r="D167">
            <v>1340000</v>
          </cell>
          <cell r="E167" t="str">
            <v>BEAM</v>
          </cell>
        </row>
        <row r="168">
          <cell r="C168" t="str">
            <v>188-09</v>
          </cell>
          <cell r="D168">
            <v>1280000</v>
          </cell>
          <cell r="E168" t="str">
            <v>BARTLETT</v>
          </cell>
        </row>
        <row r="169">
          <cell r="C169" t="str">
            <v>188-15</v>
          </cell>
          <cell r="D169">
            <v>1340000</v>
          </cell>
          <cell r="E169" t="str">
            <v>BEAM</v>
          </cell>
        </row>
        <row r="170">
          <cell r="C170" t="str">
            <v>189-09</v>
          </cell>
          <cell r="D170">
            <v>1110000</v>
          </cell>
          <cell r="E170" t="str">
            <v>STARKS</v>
          </cell>
        </row>
        <row r="171">
          <cell r="C171" t="str">
            <v>189-15</v>
          </cell>
          <cell r="D171">
            <v>890000</v>
          </cell>
          <cell r="E171" t="str">
            <v>LOZA</v>
          </cell>
        </row>
        <row r="172">
          <cell r="C172" t="str">
            <v>190-09</v>
          </cell>
          <cell r="D172">
            <v>1110000</v>
          </cell>
          <cell r="E172" t="str">
            <v>STARKS</v>
          </cell>
        </row>
        <row r="173">
          <cell r="C173" t="str">
            <v>190-15</v>
          </cell>
          <cell r="D173">
            <v>890000</v>
          </cell>
          <cell r="E173" t="str">
            <v>LOZA</v>
          </cell>
        </row>
        <row r="174">
          <cell r="C174" t="str">
            <v>191-09</v>
          </cell>
          <cell r="D174">
            <v>890000</v>
          </cell>
          <cell r="E174" t="str">
            <v>LOZA</v>
          </cell>
        </row>
        <row r="175">
          <cell r="C175" t="str">
            <v>191-15</v>
          </cell>
          <cell r="D175">
            <v>940000</v>
          </cell>
          <cell r="E175" t="str">
            <v>BONDS</v>
          </cell>
        </row>
        <row r="176">
          <cell r="C176" t="str">
            <v>192-09</v>
          </cell>
          <cell r="D176">
            <v>890000</v>
          </cell>
          <cell r="E176" t="str">
            <v>LOZA</v>
          </cell>
        </row>
        <row r="177">
          <cell r="C177" t="str">
            <v>192-15</v>
          </cell>
          <cell r="D177">
            <v>940000</v>
          </cell>
          <cell r="E177" t="str">
            <v>BONDS</v>
          </cell>
        </row>
        <row r="178">
          <cell r="C178" t="str">
            <v>193-09</v>
          </cell>
          <cell r="D178">
            <v>1740000</v>
          </cell>
          <cell r="E178" t="str">
            <v>STORY</v>
          </cell>
        </row>
        <row r="179">
          <cell r="C179" t="str">
            <v>193-15</v>
          </cell>
          <cell r="D179">
            <v>1520000</v>
          </cell>
          <cell r="E179" t="str">
            <v>MAYBERRY</v>
          </cell>
        </row>
        <row r="180">
          <cell r="C180" t="str">
            <v>193-15</v>
          </cell>
          <cell r="D180">
            <v>1520000</v>
          </cell>
          <cell r="E180" t="str">
            <v>MAYBERRY</v>
          </cell>
        </row>
        <row r="181">
          <cell r="C181" t="str">
            <v>194-15</v>
          </cell>
          <cell r="D181">
            <v>1520000</v>
          </cell>
          <cell r="E181" t="str">
            <v>MAYBERRY</v>
          </cell>
        </row>
        <row r="182">
          <cell r="C182" t="str">
            <v>195-09</v>
          </cell>
          <cell r="D182">
            <v>900000</v>
          </cell>
          <cell r="E182" t="str">
            <v>ROCHA</v>
          </cell>
        </row>
        <row r="183">
          <cell r="C183" t="str">
            <v>195-09</v>
          </cell>
          <cell r="D183">
            <v>900000</v>
          </cell>
          <cell r="E183" t="str">
            <v>ROCHA</v>
          </cell>
        </row>
        <row r="184">
          <cell r="C184" t="str">
            <v>195-15</v>
          </cell>
          <cell r="D184">
            <v>1360000</v>
          </cell>
          <cell r="E184" t="str">
            <v>SANTIZO</v>
          </cell>
        </row>
        <row r="185">
          <cell r="C185" t="str">
            <v>196-09</v>
          </cell>
          <cell r="D185">
            <v>900000</v>
          </cell>
          <cell r="E185" t="str">
            <v>ROCHA</v>
          </cell>
        </row>
        <row r="186">
          <cell r="C186" t="str">
            <v>196-15</v>
          </cell>
          <cell r="D186">
            <v>1360000</v>
          </cell>
          <cell r="E186" t="str">
            <v>SANTIZO</v>
          </cell>
        </row>
        <row r="187">
          <cell r="C187" t="str">
            <v>197-09</v>
          </cell>
          <cell r="D187">
            <v>1140000</v>
          </cell>
          <cell r="E187" t="str">
            <v>YOUNG</v>
          </cell>
        </row>
        <row r="188">
          <cell r="C188" t="str">
            <v>197-15</v>
          </cell>
          <cell r="D188">
            <v>1450000</v>
          </cell>
          <cell r="E188" t="str">
            <v>BRABO</v>
          </cell>
        </row>
        <row r="189">
          <cell r="C189" t="str">
            <v>197-15</v>
          </cell>
          <cell r="D189">
            <v>1450000</v>
          </cell>
          <cell r="E189" t="str">
            <v>BRABO</v>
          </cell>
        </row>
        <row r="190">
          <cell r="C190" t="str">
            <v>198-15</v>
          </cell>
          <cell r="D190">
            <v>0</v>
          </cell>
          <cell r="E190" t="str">
            <v>HAUSER</v>
          </cell>
        </row>
        <row r="191">
          <cell r="C191" t="str">
            <v>198-15</v>
          </cell>
          <cell r="D191">
            <v>1450000</v>
          </cell>
          <cell r="E191" t="str">
            <v>BRABO</v>
          </cell>
        </row>
        <row r="192">
          <cell r="C192" t="str">
            <v>198-15</v>
          </cell>
          <cell r="D192">
            <v>1450000</v>
          </cell>
          <cell r="E192" t="str">
            <v>BRABO</v>
          </cell>
        </row>
        <row r="193">
          <cell r="C193" t="str">
            <v>199-15</v>
          </cell>
          <cell r="D193">
            <v>1470000</v>
          </cell>
          <cell r="E193" t="str">
            <v>RIVERA</v>
          </cell>
        </row>
        <row r="194">
          <cell r="C194" t="str">
            <v>200-09</v>
          </cell>
          <cell r="D194">
            <v>1520000</v>
          </cell>
          <cell r="E194" t="str">
            <v>MAYBERRY</v>
          </cell>
        </row>
        <row r="195">
          <cell r="C195" t="str">
            <v>200-15</v>
          </cell>
          <cell r="D195">
            <v>1470000</v>
          </cell>
          <cell r="E195" t="str">
            <v>RIVERA</v>
          </cell>
        </row>
        <row r="196">
          <cell r="C196" t="str">
            <v>201-09</v>
          </cell>
          <cell r="D196">
            <v>1280000</v>
          </cell>
          <cell r="E196" t="str">
            <v>BARTLETT</v>
          </cell>
        </row>
        <row r="197">
          <cell r="C197" t="str">
            <v>201-15</v>
          </cell>
          <cell r="D197">
            <v>1340000</v>
          </cell>
          <cell r="E197" t="str">
            <v>BEAM</v>
          </cell>
        </row>
        <row r="198">
          <cell r="C198" t="str">
            <v>202-09</v>
          </cell>
          <cell r="D198">
            <v>1280000</v>
          </cell>
          <cell r="E198" t="str">
            <v>BARTLETT</v>
          </cell>
        </row>
        <row r="199">
          <cell r="C199" t="str">
            <v>202-14</v>
          </cell>
          <cell r="D199">
            <v>1740000</v>
          </cell>
          <cell r="E199" t="str">
            <v>STORY</v>
          </cell>
        </row>
        <row r="200">
          <cell r="C200" t="str">
            <v>202-15</v>
          </cell>
          <cell r="D200">
            <v>1340000</v>
          </cell>
          <cell r="E200" t="str">
            <v>BEAM</v>
          </cell>
        </row>
        <row r="201">
          <cell r="C201" t="str">
            <v>203-09</v>
          </cell>
          <cell r="D201">
            <v>1110000</v>
          </cell>
          <cell r="E201" t="str">
            <v>STARKS</v>
          </cell>
        </row>
        <row r="202">
          <cell r="C202" t="str">
            <v>203-15</v>
          </cell>
          <cell r="D202">
            <v>890000</v>
          </cell>
          <cell r="E202" t="str">
            <v>LOZA</v>
          </cell>
        </row>
        <row r="203">
          <cell r="C203" t="str">
            <v>203-15</v>
          </cell>
          <cell r="D203">
            <v>890000</v>
          </cell>
          <cell r="E203" t="str">
            <v>LOZA</v>
          </cell>
        </row>
        <row r="204">
          <cell r="C204" t="str">
            <v>204-09</v>
          </cell>
          <cell r="D204">
            <v>1110000</v>
          </cell>
          <cell r="E204" t="str">
            <v>STARKS</v>
          </cell>
        </row>
        <row r="205">
          <cell r="C205" t="str">
            <v>205-15</v>
          </cell>
          <cell r="D205">
            <v>940000</v>
          </cell>
          <cell r="E205" t="str">
            <v>BONDS</v>
          </cell>
        </row>
        <row r="206">
          <cell r="C206" t="str">
            <v>206-09</v>
          </cell>
          <cell r="D206">
            <v>890000</v>
          </cell>
          <cell r="E206" t="str">
            <v>LOZA</v>
          </cell>
        </row>
        <row r="207">
          <cell r="C207" t="str">
            <v>207-09</v>
          </cell>
          <cell r="D207">
            <v>1740000</v>
          </cell>
          <cell r="E207" t="str">
            <v>STORY</v>
          </cell>
        </row>
        <row r="208">
          <cell r="C208" t="str">
            <v>207-09</v>
          </cell>
          <cell r="D208">
            <v>1740000</v>
          </cell>
          <cell r="E208" t="str">
            <v>STORY</v>
          </cell>
        </row>
        <row r="209">
          <cell r="C209" t="str">
            <v>208-09</v>
          </cell>
          <cell r="D209">
            <v>1740000</v>
          </cell>
          <cell r="E209" t="str">
            <v>STORY</v>
          </cell>
        </row>
        <row r="210">
          <cell r="C210" t="str">
            <v>208-15</v>
          </cell>
          <cell r="D210">
            <v>1520000</v>
          </cell>
          <cell r="E210" t="str">
            <v>MAYBERRY</v>
          </cell>
        </row>
        <row r="211">
          <cell r="C211" t="str">
            <v>209-09</v>
          </cell>
          <cell r="D211">
            <v>1440000</v>
          </cell>
          <cell r="E211" t="str">
            <v>HONTZ</v>
          </cell>
        </row>
        <row r="212">
          <cell r="C212" t="str">
            <v>209-15</v>
          </cell>
          <cell r="D212">
            <v>1740000</v>
          </cell>
          <cell r="E212" t="str">
            <v>STORY</v>
          </cell>
        </row>
        <row r="213">
          <cell r="C213" t="str">
            <v>210-09</v>
          </cell>
          <cell r="D213">
            <v>1440000</v>
          </cell>
          <cell r="E213" t="str">
            <v>HONTZ</v>
          </cell>
        </row>
        <row r="214">
          <cell r="C214" t="str">
            <v>211-09</v>
          </cell>
          <cell r="D214">
            <v>1140000</v>
          </cell>
          <cell r="E214" t="str">
            <v>YOUNG</v>
          </cell>
        </row>
        <row r="215">
          <cell r="C215" t="str">
            <v>211-15</v>
          </cell>
          <cell r="D215">
            <v>880000</v>
          </cell>
          <cell r="E215" t="str">
            <v>STEWART</v>
          </cell>
        </row>
        <row r="216">
          <cell r="C216" t="str">
            <v>211-15</v>
          </cell>
          <cell r="D216">
            <v>880000</v>
          </cell>
          <cell r="E216" t="str">
            <v>STEWART</v>
          </cell>
        </row>
        <row r="217">
          <cell r="C217" t="str">
            <v>211-15</v>
          </cell>
          <cell r="D217">
            <v>880000</v>
          </cell>
          <cell r="E217" t="str">
            <v>STEWART</v>
          </cell>
        </row>
        <row r="218">
          <cell r="C218" t="str">
            <v>211-15</v>
          </cell>
          <cell r="D218">
            <v>880000</v>
          </cell>
          <cell r="E218" t="str">
            <v>STEWART</v>
          </cell>
        </row>
        <row r="219">
          <cell r="C219" t="str">
            <v>212-09</v>
          </cell>
          <cell r="D219">
            <v>1140000</v>
          </cell>
          <cell r="E219" t="str">
            <v>YOUNG</v>
          </cell>
        </row>
        <row r="220">
          <cell r="C220" t="str">
            <v>213-09</v>
          </cell>
          <cell r="D220">
            <v>1180000</v>
          </cell>
          <cell r="E220" t="str">
            <v>LEVERE</v>
          </cell>
        </row>
        <row r="221">
          <cell r="C221" t="str">
            <v>213-09</v>
          </cell>
          <cell r="D221">
            <v>1180000</v>
          </cell>
          <cell r="E221" t="str">
            <v>LEVERE</v>
          </cell>
        </row>
        <row r="222">
          <cell r="C222" t="str">
            <v>213-09</v>
          </cell>
          <cell r="D222">
            <v>1180000</v>
          </cell>
          <cell r="E222" t="str">
            <v>LEVERE</v>
          </cell>
        </row>
        <row r="223">
          <cell r="C223" t="str">
            <v>213-15</v>
          </cell>
          <cell r="D223">
            <v>1180000</v>
          </cell>
          <cell r="E223" t="str">
            <v>LEVERE</v>
          </cell>
        </row>
        <row r="224">
          <cell r="C224" t="str">
            <v>214-15</v>
          </cell>
          <cell r="D224">
            <v>1520000</v>
          </cell>
          <cell r="E224" t="str">
            <v>MAYBERRY</v>
          </cell>
        </row>
        <row r="225">
          <cell r="C225" t="str">
            <v>214-15</v>
          </cell>
          <cell r="D225">
            <v>1520000</v>
          </cell>
          <cell r="E225" t="str">
            <v>MAYBERRY</v>
          </cell>
        </row>
        <row r="226">
          <cell r="C226" t="str">
            <v>214-15</v>
          </cell>
          <cell r="D226">
            <v>1520000</v>
          </cell>
          <cell r="E226" t="str">
            <v>MAYBERRY</v>
          </cell>
        </row>
        <row r="227">
          <cell r="C227" t="str">
            <v>215-09</v>
          </cell>
          <cell r="D227">
            <v>1280000</v>
          </cell>
          <cell r="E227" t="str">
            <v>BARTLETT</v>
          </cell>
        </row>
        <row r="228">
          <cell r="C228" t="str">
            <v>216-09</v>
          </cell>
          <cell r="D228">
            <v>1280000</v>
          </cell>
          <cell r="E228" t="str">
            <v>BARTLETT</v>
          </cell>
        </row>
        <row r="229">
          <cell r="C229" t="str">
            <v>217-09</v>
          </cell>
          <cell r="D229">
            <v>1820000</v>
          </cell>
          <cell r="E229" t="str">
            <v>ADANE</v>
          </cell>
        </row>
        <row r="230">
          <cell r="C230" t="str">
            <v>218-09</v>
          </cell>
          <cell r="D230">
            <v>1820000</v>
          </cell>
          <cell r="E230" t="str">
            <v>ADANE</v>
          </cell>
        </row>
        <row r="231">
          <cell r="C231" t="str">
            <v>220-15</v>
          </cell>
          <cell r="D231">
            <v>880000</v>
          </cell>
          <cell r="E231" t="str">
            <v>STEWART</v>
          </cell>
        </row>
        <row r="232">
          <cell r="C232" t="str">
            <v>221-15</v>
          </cell>
          <cell r="D232">
            <v>1820000</v>
          </cell>
          <cell r="E232" t="str">
            <v>ADANE</v>
          </cell>
        </row>
        <row r="233">
          <cell r="C233" t="str">
            <v>222-09</v>
          </cell>
          <cell r="D233">
            <v>1440000</v>
          </cell>
          <cell r="E233" t="str">
            <v>HONTZ</v>
          </cell>
        </row>
        <row r="234">
          <cell r="C234" t="str">
            <v>222-15</v>
          </cell>
          <cell r="D234">
            <v>1180000</v>
          </cell>
          <cell r="E234" t="str">
            <v>LEVERE</v>
          </cell>
        </row>
        <row r="235">
          <cell r="C235" t="str">
            <v>223-15</v>
          </cell>
          <cell r="D235">
            <v>1280000</v>
          </cell>
          <cell r="E235" t="str">
            <v>BARTLETT</v>
          </cell>
        </row>
        <row r="236">
          <cell r="C236" t="str">
            <v>224-09</v>
          </cell>
          <cell r="D236">
            <v>1180000</v>
          </cell>
          <cell r="E236" t="str">
            <v>LEVERE</v>
          </cell>
        </row>
        <row r="237">
          <cell r="C237" t="str">
            <v>224-15</v>
          </cell>
          <cell r="D237">
            <v>1820000</v>
          </cell>
          <cell r="E237" t="str">
            <v>ADANE</v>
          </cell>
        </row>
        <row r="238">
          <cell r="C238" t="str">
            <v>225-09</v>
          </cell>
          <cell r="D238">
            <v>1820000</v>
          </cell>
          <cell r="E238" t="str">
            <v>ADANE</v>
          </cell>
        </row>
        <row r="239">
          <cell r="C239" t="str">
            <v>226-09</v>
          </cell>
          <cell r="D239">
            <v>1820000</v>
          </cell>
          <cell r="E239" t="str">
            <v>ADANE</v>
          </cell>
        </row>
        <row r="240">
          <cell r="C240" t="str">
            <v>226-15</v>
          </cell>
          <cell r="D240">
            <v>1280000</v>
          </cell>
          <cell r="E240" t="str">
            <v>BARTLETT</v>
          </cell>
        </row>
        <row r="241">
          <cell r="C241" t="str">
            <v>227-09</v>
          </cell>
          <cell r="D241">
            <v>1240000</v>
          </cell>
          <cell r="E241" t="str">
            <v>GRASTON</v>
          </cell>
        </row>
        <row r="242">
          <cell r="C242" t="str">
            <v>227-15</v>
          </cell>
          <cell r="D242">
            <v>1760000</v>
          </cell>
          <cell r="E242" t="str">
            <v>STRICKLAND</v>
          </cell>
        </row>
        <row r="243">
          <cell r="C243" t="str">
            <v>227-15</v>
          </cell>
          <cell r="D243">
            <v>1760000</v>
          </cell>
          <cell r="E243" t="str">
            <v>STRICKLAND</v>
          </cell>
        </row>
        <row r="244">
          <cell r="C244" t="str">
            <v>228-15</v>
          </cell>
          <cell r="D244">
            <v>1760000</v>
          </cell>
          <cell r="E244" t="str">
            <v>STRICKLAND</v>
          </cell>
        </row>
        <row r="245">
          <cell r="C245" t="str">
            <v>229-09</v>
          </cell>
          <cell r="D245">
            <v>1440000</v>
          </cell>
          <cell r="E245" t="str">
            <v>HONTZ</v>
          </cell>
        </row>
        <row r="246">
          <cell r="C246" t="str">
            <v>229-09</v>
          </cell>
          <cell r="D246">
            <v>1440000</v>
          </cell>
          <cell r="E246" t="str">
            <v>HONTZ</v>
          </cell>
        </row>
        <row r="247">
          <cell r="C247" t="str">
            <v>229-15</v>
          </cell>
          <cell r="D247">
            <v>1180000</v>
          </cell>
          <cell r="E247" t="str">
            <v>LEVERE</v>
          </cell>
        </row>
        <row r="248">
          <cell r="C248" t="str">
            <v>229-15</v>
          </cell>
          <cell r="D248">
            <v>1180000</v>
          </cell>
          <cell r="E248" t="str">
            <v>LEVERE</v>
          </cell>
        </row>
        <row r="249">
          <cell r="C249" t="str">
            <v>230-09</v>
          </cell>
          <cell r="D249">
            <v>1440000</v>
          </cell>
          <cell r="E249" t="str">
            <v>HONTZ</v>
          </cell>
        </row>
        <row r="250">
          <cell r="C250" t="str">
            <v>230-09</v>
          </cell>
          <cell r="D250">
            <v>1440000</v>
          </cell>
          <cell r="E250" t="str">
            <v>HONTZ</v>
          </cell>
        </row>
        <row r="251">
          <cell r="C251" t="str">
            <v>230-15</v>
          </cell>
          <cell r="D251">
            <v>1180000</v>
          </cell>
          <cell r="E251" t="str">
            <v>LEVERE</v>
          </cell>
        </row>
        <row r="252">
          <cell r="C252" t="str">
            <v>231-12</v>
          </cell>
          <cell r="D252">
            <v>1140000</v>
          </cell>
          <cell r="E252" t="str">
            <v>YOUNG</v>
          </cell>
        </row>
        <row r="253">
          <cell r="C253" t="str">
            <v>231-15</v>
          </cell>
          <cell r="D253">
            <v>1820000</v>
          </cell>
          <cell r="E253" t="str">
            <v>ADANE</v>
          </cell>
        </row>
        <row r="254">
          <cell r="C254" t="str">
            <v>232-09</v>
          </cell>
          <cell r="D254">
            <v>1180000</v>
          </cell>
          <cell r="E254" t="str">
            <v>LEVERE</v>
          </cell>
        </row>
        <row r="255">
          <cell r="C255" t="str">
            <v>232-14</v>
          </cell>
          <cell r="D255">
            <v>1240000</v>
          </cell>
          <cell r="E255" t="str">
            <v>GRASTON</v>
          </cell>
        </row>
        <row r="256">
          <cell r="C256" t="str">
            <v>232-15</v>
          </cell>
          <cell r="D256">
            <v>1820000</v>
          </cell>
          <cell r="E256" t="str">
            <v>ADANE</v>
          </cell>
        </row>
        <row r="257">
          <cell r="C257" t="str">
            <v>233-09</v>
          </cell>
          <cell r="D257">
            <v>1820000</v>
          </cell>
          <cell r="E257" t="str">
            <v>ADANE</v>
          </cell>
        </row>
        <row r="258">
          <cell r="C258" t="str">
            <v>233-15</v>
          </cell>
          <cell r="D258">
            <v>1280000</v>
          </cell>
          <cell r="E258" t="str">
            <v>BARTLETT</v>
          </cell>
        </row>
        <row r="259">
          <cell r="C259" t="str">
            <v>234-09</v>
          </cell>
          <cell r="D259">
            <v>1820000</v>
          </cell>
          <cell r="E259" t="str">
            <v>ADANE</v>
          </cell>
        </row>
        <row r="260">
          <cell r="C260" t="str">
            <v>235-09</v>
          </cell>
          <cell r="D260">
            <v>1240000</v>
          </cell>
          <cell r="E260" t="str">
            <v>GRASTON</v>
          </cell>
        </row>
        <row r="261">
          <cell r="C261" t="str">
            <v>235-14</v>
          </cell>
          <cell r="D261">
            <v>1280000</v>
          </cell>
          <cell r="E261" t="str">
            <v>BARTLETT</v>
          </cell>
        </row>
        <row r="262">
          <cell r="C262" t="str">
            <v>235-15</v>
          </cell>
          <cell r="D262">
            <v>1760000</v>
          </cell>
          <cell r="E262" t="str">
            <v>STRICKLAND</v>
          </cell>
        </row>
        <row r="263">
          <cell r="C263" t="str">
            <v>236-09</v>
          </cell>
          <cell r="D263">
            <v>1240000</v>
          </cell>
          <cell r="E263" t="str">
            <v>GRASTON</v>
          </cell>
        </row>
        <row r="264">
          <cell r="C264" t="str">
            <v>236-15</v>
          </cell>
          <cell r="D264">
            <v>1760000</v>
          </cell>
          <cell r="E264" t="str">
            <v>STRICKLAND</v>
          </cell>
        </row>
        <row r="265">
          <cell r="C265" t="str">
            <v>237-09</v>
          </cell>
          <cell r="D265">
            <v>1440000</v>
          </cell>
          <cell r="E265" t="str">
            <v>HONTZ</v>
          </cell>
        </row>
        <row r="266">
          <cell r="C266" t="str">
            <v>237-15</v>
          </cell>
          <cell r="D266">
            <v>1180000</v>
          </cell>
          <cell r="E266" t="str">
            <v>LEVERE</v>
          </cell>
        </row>
        <row r="267">
          <cell r="C267" t="str">
            <v>238-09</v>
          </cell>
          <cell r="D267">
            <v>1440000</v>
          </cell>
          <cell r="E267" t="str">
            <v>HONTZ</v>
          </cell>
        </row>
        <row r="268">
          <cell r="C268" t="str">
            <v>238-09</v>
          </cell>
          <cell r="D268">
            <v>1440000</v>
          </cell>
          <cell r="E268" t="str">
            <v>HONTZ</v>
          </cell>
        </row>
        <row r="269">
          <cell r="C269" t="str">
            <v>238-15</v>
          </cell>
          <cell r="D269">
            <v>1180000</v>
          </cell>
          <cell r="E269" t="str">
            <v>LEVERE</v>
          </cell>
        </row>
        <row r="270">
          <cell r="C270" t="str">
            <v>238-15</v>
          </cell>
          <cell r="D270">
            <v>1180000</v>
          </cell>
          <cell r="E270" t="str">
            <v>LEVERE</v>
          </cell>
        </row>
        <row r="271">
          <cell r="C271" t="str">
            <v>239-09</v>
          </cell>
          <cell r="D271">
            <v>1810000</v>
          </cell>
          <cell r="E271" t="str">
            <v>NEWELL</v>
          </cell>
        </row>
        <row r="272">
          <cell r="C272" t="str">
            <v>239-15</v>
          </cell>
          <cell r="D272">
            <v>1820000</v>
          </cell>
          <cell r="E272" t="str">
            <v>ADANE</v>
          </cell>
        </row>
        <row r="273">
          <cell r="C273" t="str">
            <v>239-15</v>
          </cell>
          <cell r="D273">
            <v>1820000</v>
          </cell>
          <cell r="E273" t="str">
            <v>ADANE</v>
          </cell>
        </row>
        <row r="274">
          <cell r="C274" t="str">
            <v>240-09</v>
          </cell>
          <cell r="D274">
            <v>1810000</v>
          </cell>
          <cell r="E274" t="str">
            <v>NEWELL</v>
          </cell>
        </row>
        <row r="275">
          <cell r="C275" t="str">
            <v>240-14</v>
          </cell>
          <cell r="D275">
            <v>1240000</v>
          </cell>
          <cell r="E275" t="str">
            <v>GRASTON</v>
          </cell>
        </row>
        <row r="276">
          <cell r="C276" t="str">
            <v>240-15</v>
          </cell>
          <cell r="D276">
            <v>1820000</v>
          </cell>
          <cell r="E276" t="str">
            <v>ADANE</v>
          </cell>
        </row>
        <row r="277">
          <cell r="C277" t="str">
            <v>241-09</v>
          </cell>
          <cell r="D277">
            <v>1820000</v>
          </cell>
          <cell r="E277" t="str">
            <v>ADANE</v>
          </cell>
        </row>
        <row r="278">
          <cell r="C278" t="str">
            <v>241-15</v>
          </cell>
          <cell r="D278">
            <v>1240000</v>
          </cell>
          <cell r="E278" t="str">
            <v>GRASTON</v>
          </cell>
        </row>
        <row r="279">
          <cell r="C279" t="str">
            <v>242-15</v>
          </cell>
          <cell r="D279">
            <v>1240000</v>
          </cell>
          <cell r="E279" t="str">
            <v>GRASTON</v>
          </cell>
        </row>
        <row r="280">
          <cell r="C280" t="str">
            <v>243-09</v>
          </cell>
          <cell r="D280">
            <v>1240000</v>
          </cell>
          <cell r="E280" t="str">
            <v>GRASTON</v>
          </cell>
        </row>
        <row r="281">
          <cell r="C281" t="str">
            <v>243-14</v>
          </cell>
          <cell r="D281">
            <v>1280000</v>
          </cell>
          <cell r="E281" t="str">
            <v>BARTLETT</v>
          </cell>
        </row>
        <row r="282">
          <cell r="C282" t="str">
            <v>243-15</v>
          </cell>
          <cell r="D282">
            <v>1760000</v>
          </cell>
          <cell r="E282" t="str">
            <v>STRICKLAND</v>
          </cell>
        </row>
        <row r="283">
          <cell r="C283" t="str">
            <v>244-09</v>
          </cell>
          <cell r="D283">
            <v>1240000</v>
          </cell>
          <cell r="E283" t="str">
            <v>GRASTON</v>
          </cell>
        </row>
        <row r="284">
          <cell r="C284" t="str">
            <v>244-15</v>
          </cell>
          <cell r="D284">
            <v>1760000</v>
          </cell>
          <cell r="E284" t="str">
            <v>STRICKLAND</v>
          </cell>
        </row>
        <row r="285">
          <cell r="C285" t="str">
            <v>4056-09</v>
          </cell>
          <cell r="D285">
            <v>1500000</v>
          </cell>
          <cell r="E285" t="str">
            <v>GOODNIGHT</v>
          </cell>
        </row>
        <row r="286">
          <cell r="C286" t="str">
            <v>4056-09</v>
          </cell>
          <cell r="D286">
            <v>1500000</v>
          </cell>
          <cell r="E286" t="str">
            <v>GOODNIGHT</v>
          </cell>
        </row>
        <row r="287">
          <cell r="C287" t="str">
            <v>4056-09</v>
          </cell>
          <cell r="D287">
            <v>1500000</v>
          </cell>
          <cell r="E287" t="str">
            <v>GOODNIGHT</v>
          </cell>
        </row>
        <row r="288">
          <cell r="C288" t="str">
            <v>4056-09</v>
          </cell>
          <cell r="D288">
            <v>1500000</v>
          </cell>
          <cell r="E288" t="str">
            <v>GOODNIGHT</v>
          </cell>
        </row>
        <row r="289">
          <cell r="C289" t="str">
            <v>XO RAIL-15</v>
          </cell>
          <cell r="D289">
            <v>0</v>
          </cell>
          <cell r="E289" t="str">
            <v>HAUSER</v>
          </cell>
        </row>
        <row r="290">
          <cell r="C290" t="str">
            <v>XO RAIL-15</v>
          </cell>
          <cell r="D290">
            <v>0</v>
          </cell>
          <cell r="E290" t="str">
            <v>HAUSER</v>
          </cell>
        </row>
        <row r="291">
          <cell r="C291" t="str">
            <v>XO RAIL-15</v>
          </cell>
          <cell r="D291">
            <v>0</v>
          </cell>
          <cell r="E291" t="str">
            <v>HAUSER</v>
          </cell>
        </row>
        <row r="292">
          <cell r="C292" t="str">
            <v>YOUNG-09</v>
          </cell>
          <cell r="D292">
            <v>1140000</v>
          </cell>
          <cell r="E292" t="str">
            <v>YOUNG</v>
          </cell>
        </row>
      </sheetData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173-16</v>
          </cell>
          <cell r="D2">
            <v>1280000</v>
          </cell>
          <cell r="E2" t="str">
            <v>BARTLETT</v>
          </cell>
        </row>
        <row r="3">
          <cell r="C3" t="str">
            <v>4005N-16</v>
          </cell>
          <cell r="D3">
            <v>1340000</v>
          </cell>
          <cell r="E3" t="str">
            <v>BEAM</v>
          </cell>
        </row>
        <row r="4">
          <cell r="C4" t="str">
            <v>175-16</v>
          </cell>
          <cell r="D4">
            <v>1090000</v>
          </cell>
          <cell r="E4" t="str">
            <v>SPECTOR</v>
          </cell>
        </row>
        <row r="5">
          <cell r="C5" t="str">
            <v>170-16</v>
          </cell>
          <cell r="D5">
            <v>1140000</v>
          </cell>
          <cell r="E5" t="str">
            <v>YOUNG</v>
          </cell>
        </row>
        <row r="6">
          <cell r="C6" t="str">
            <v>4005S-16</v>
          </cell>
          <cell r="D6">
            <v>1340000</v>
          </cell>
          <cell r="E6" t="str">
            <v>BEAM</v>
          </cell>
        </row>
        <row r="7">
          <cell r="C7" t="str">
            <v>177-16</v>
          </cell>
          <cell r="D7">
            <v>2040000</v>
          </cell>
          <cell r="E7" t="str">
            <v>MOSES</v>
          </cell>
        </row>
        <row r="8">
          <cell r="C8" t="str">
            <v>181-16</v>
          </cell>
          <cell r="D8">
            <v>900000</v>
          </cell>
          <cell r="E8" t="str">
            <v>ROCHA</v>
          </cell>
        </row>
        <row r="9">
          <cell r="C9" t="str">
            <v>176-16</v>
          </cell>
          <cell r="D9">
            <v>1090000</v>
          </cell>
          <cell r="E9" t="str">
            <v>SPECTOR</v>
          </cell>
        </row>
        <row r="10">
          <cell r="C10" t="str">
            <v>190-16</v>
          </cell>
          <cell r="D10">
            <v>1090000</v>
          </cell>
          <cell r="E10" t="str">
            <v>SPECTOR</v>
          </cell>
        </row>
        <row r="11">
          <cell r="C11" t="str">
            <v>197-16</v>
          </cell>
          <cell r="D11">
            <v>1140000</v>
          </cell>
          <cell r="E11" t="str">
            <v>YOUNG</v>
          </cell>
        </row>
        <row r="12">
          <cell r="C12" t="str">
            <v>4005N-16</v>
          </cell>
          <cell r="D12">
            <v>1340000</v>
          </cell>
          <cell r="E12" t="str">
            <v>BEAM</v>
          </cell>
        </row>
        <row r="13">
          <cell r="C13" t="str">
            <v>4005N-16</v>
          </cell>
          <cell r="D13">
            <v>1340000</v>
          </cell>
          <cell r="E13" t="str">
            <v>BEAM</v>
          </cell>
        </row>
        <row r="14">
          <cell r="C14" t="str">
            <v>162-16</v>
          </cell>
          <cell r="D14">
            <v>1090000</v>
          </cell>
          <cell r="E14" t="str">
            <v>SPECTOR</v>
          </cell>
        </row>
        <row r="15">
          <cell r="C15" t="str">
            <v>195-16</v>
          </cell>
          <cell r="D15">
            <v>1520000</v>
          </cell>
          <cell r="E15" t="str">
            <v>MAYBERRY</v>
          </cell>
        </row>
        <row r="16">
          <cell r="C16" t="str">
            <v>147-16</v>
          </cell>
          <cell r="D16">
            <v>1830000</v>
          </cell>
          <cell r="E16" t="str">
            <v>YORK</v>
          </cell>
        </row>
        <row r="17">
          <cell r="C17" t="str">
            <v>190-16</v>
          </cell>
          <cell r="D17">
            <v>1090000</v>
          </cell>
          <cell r="E17" t="str">
            <v>SPECTOR</v>
          </cell>
        </row>
        <row r="18">
          <cell r="C18" t="str">
            <v>138-16</v>
          </cell>
          <cell r="D18">
            <v>2020000</v>
          </cell>
          <cell r="E18" t="str">
            <v>SHOOK</v>
          </cell>
        </row>
        <row r="19">
          <cell r="C19" t="str">
            <v>201-16</v>
          </cell>
          <cell r="D19">
            <v>1280000</v>
          </cell>
          <cell r="E19" t="str">
            <v>BARTLETT</v>
          </cell>
        </row>
        <row r="20">
          <cell r="C20" t="str">
            <v>153-16</v>
          </cell>
          <cell r="D20">
            <v>900000</v>
          </cell>
          <cell r="E20" t="str">
            <v>ROCHA</v>
          </cell>
        </row>
        <row r="21">
          <cell r="C21" t="str">
            <v>198-16</v>
          </cell>
          <cell r="D21">
            <v>1140000</v>
          </cell>
          <cell r="E21" t="str">
            <v>YOUNG</v>
          </cell>
        </row>
        <row r="22">
          <cell r="C22" t="str">
            <v>151-16</v>
          </cell>
          <cell r="D22">
            <v>2020000</v>
          </cell>
          <cell r="E22" t="str">
            <v>SHOOK</v>
          </cell>
        </row>
        <row r="23">
          <cell r="C23" t="str">
            <v>211-16</v>
          </cell>
          <cell r="D23">
            <v>1140000</v>
          </cell>
          <cell r="E23" t="str">
            <v>YOUNG</v>
          </cell>
        </row>
        <row r="24">
          <cell r="C24" t="str">
            <v>142-16</v>
          </cell>
          <cell r="D24">
            <v>1840000</v>
          </cell>
          <cell r="E24" t="str">
            <v>CANFIELD</v>
          </cell>
        </row>
        <row r="25">
          <cell r="C25" t="str">
            <v>206-16</v>
          </cell>
          <cell r="D25">
            <v>2040000</v>
          </cell>
          <cell r="E25" t="str">
            <v>MOSES</v>
          </cell>
        </row>
        <row r="26">
          <cell r="C26" t="str">
            <v>145-16</v>
          </cell>
          <cell r="D26">
            <v>1110000</v>
          </cell>
          <cell r="E26" t="str">
            <v>STARKS</v>
          </cell>
        </row>
        <row r="27">
          <cell r="C27" t="str">
            <v>210-16</v>
          </cell>
          <cell r="D27">
            <v>1520000</v>
          </cell>
          <cell r="E27" t="str">
            <v>MAYBERRY</v>
          </cell>
        </row>
        <row r="28">
          <cell r="C28" t="str">
            <v>130-16</v>
          </cell>
          <cell r="D28">
            <v>1310000</v>
          </cell>
          <cell r="E28" t="str">
            <v>MALAVE</v>
          </cell>
        </row>
        <row r="29">
          <cell r="C29" t="str">
            <v>219-16</v>
          </cell>
          <cell r="D29">
            <v>1820000</v>
          </cell>
          <cell r="E29" t="str">
            <v>ADANE</v>
          </cell>
        </row>
        <row r="30">
          <cell r="C30" t="str">
            <v>132-16</v>
          </cell>
          <cell r="D30">
            <v>1110000</v>
          </cell>
          <cell r="E30" t="str">
            <v>STARKS</v>
          </cell>
        </row>
        <row r="31">
          <cell r="C31" t="str">
            <v>219-16</v>
          </cell>
          <cell r="D31">
            <v>1820000</v>
          </cell>
          <cell r="E31" t="str">
            <v>ADANE</v>
          </cell>
        </row>
        <row r="32">
          <cell r="C32" t="str">
            <v>226-16</v>
          </cell>
          <cell r="D32">
            <v>2010000</v>
          </cell>
          <cell r="E32" t="str">
            <v>MAELZER</v>
          </cell>
        </row>
        <row r="33">
          <cell r="C33" t="str">
            <v>214-16</v>
          </cell>
          <cell r="D33">
            <v>1180000</v>
          </cell>
          <cell r="E33" t="str">
            <v>LEVERE</v>
          </cell>
        </row>
        <row r="34">
          <cell r="C34" t="str">
            <v>210-16</v>
          </cell>
          <cell r="D34">
            <v>1520000</v>
          </cell>
          <cell r="E34" t="str">
            <v>MAYBERRY</v>
          </cell>
        </row>
        <row r="35">
          <cell r="C35" t="str">
            <v>219-16</v>
          </cell>
          <cell r="D35">
            <v>1820000</v>
          </cell>
          <cell r="E35" t="str">
            <v>ADANE</v>
          </cell>
        </row>
        <row r="36">
          <cell r="C36" t="str">
            <v>168-16</v>
          </cell>
          <cell r="D36">
            <v>900000</v>
          </cell>
          <cell r="E36" t="str">
            <v>ROCHA</v>
          </cell>
        </row>
        <row r="37">
          <cell r="C37" t="str">
            <v>216-16</v>
          </cell>
          <cell r="D37">
            <v>1280000</v>
          </cell>
          <cell r="E37" t="str">
            <v>BARTLETT</v>
          </cell>
        </row>
        <row r="38">
          <cell r="C38" t="str">
            <v>158-16</v>
          </cell>
          <cell r="D38">
            <v>880000</v>
          </cell>
          <cell r="E38" t="str">
            <v>STEWART</v>
          </cell>
        </row>
        <row r="39">
          <cell r="C39" t="str">
            <v>218-16</v>
          </cell>
          <cell r="D39">
            <v>2010000</v>
          </cell>
          <cell r="E39" t="str">
            <v>MAELZER</v>
          </cell>
        </row>
        <row r="40">
          <cell r="C40" t="str">
            <v>165-16</v>
          </cell>
          <cell r="D40">
            <v>1750000</v>
          </cell>
          <cell r="E40" t="str">
            <v>REBOLETTI</v>
          </cell>
        </row>
        <row r="41">
          <cell r="C41" t="str">
            <v>227-16</v>
          </cell>
          <cell r="D41">
            <v>1820000</v>
          </cell>
          <cell r="E41" t="str">
            <v>ADANE</v>
          </cell>
        </row>
        <row r="42">
          <cell r="C42" t="str">
            <v>155-16</v>
          </cell>
          <cell r="D42">
            <v>2000000</v>
          </cell>
          <cell r="E42" t="str">
            <v>STAMBAUGH</v>
          </cell>
        </row>
        <row r="43">
          <cell r="C43" t="str">
            <v>237-16</v>
          </cell>
          <cell r="D43">
            <v>1760000</v>
          </cell>
          <cell r="E43" t="str">
            <v>STRICKLAND</v>
          </cell>
        </row>
        <row r="44">
          <cell r="C44" t="str">
            <v>222-16</v>
          </cell>
          <cell r="D44">
            <v>1760000</v>
          </cell>
          <cell r="E44" t="str">
            <v>STRICKLAND</v>
          </cell>
        </row>
        <row r="45">
          <cell r="C45" t="str">
            <v>239-16</v>
          </cell>
          <cell r="D45">
            <v>1180000</v>
          </cell>
          <cell r="E45" t="str">
            <v>LEVERE</v>
          </cell>
        </row>
        <row r="46">
          <cell r="C46" t="str">
            <v>209-16</v>
          </cell>
          <cell r="D46">
            <v>1520000</v>
          </cell>
          <cell r="E46" t="str">
            <v>MAYBERRY</v>
          </cell>
        </row>
        <row r="47">
          <cell r="C47" t="str">
            <v>236-16</v>
          </cell>
          <cell r="D47">
            <v>1820000</v>
          </cell>
          <cell r="E47" t="str">
            <v>ADANE</v>
          </cell>
        </row>
        <row r="48">
          <cell r="C48" t="str">
            <v>180-16</v>
          </cell>
          <cell r="D48">
            <v>1750000</v>
          </cell>
          <cell r="E48" t="str">
            <v>REBOLETTI</v>
          </cell>
        </row>
        <row r="49">
          <cell r="C49" t="str">
            <v>243-16</v>
          </cell>
          <cell r="D49">
            <v>1820000</v>
          </cell>
          <cell r="E49" t="str">
            <v>ADANE</v>
          </cell>
        </row>
        <row r="50">
          <cell r="C50" t="str">
            <v>4005S-16</v>
          </cell>
          <cell r="D50">
            <v>1340000</v>
          </cell>
          <cell r="E50" t="str">
            <v>BEAM</v>
          </cell>
        </row>
        <row r="51">
          <cell r="C51" t="str">
            <v>242-16</v>
          </cell>
          <cell r="D51">
            <v>2010000</v>
          </cell>
          <cell r="E51" t="str">
            <v>MAELZER</v>
          </cell>
        </row>
        <row r="52">
          <cell r="C52" t="str">
            <v>232-16</v>
          </cell>
          <cell r="D52">
            <v>1180000</v>
          </cell>
          <cell r="E52" t="str">
            <v>LEVERE</v>
          </cell>
        </row>
        <row r="53">
          <cell r="C53" t="str">
            <v>144-16</v>
          </cell>
          <cell r="D53">
            <v>1310000</v>
          </cell>
          <cell r="E53" t="str">
            <v>MALAVE</v>
          </cell>
        </row>
        <row r="54">
          <cell r="C54" t="str">
            <v>229-16</v>
          </cell>
          <cell r="D54">
            <v>1760000</v>
          </cell>
          <cell r="E54" t="str">
            <v>STRICKLAND</v>
          </cell>
        </row>
        <row r="55">
          <cell r="C55" t="str">
            <v>150-16</v>
          </cell>
          <cell r="D55">
            <v>1990000</v>
          </cell>
          <cell r="E55" t="str">
            <v>DAVIS</v>
          </cell>
        </row>
        <row r="56">
          <cell r="C56" t="str">
            <v>213-16</v>
          </cell>
          <cell r="D56">
            <v>1180000</v>
          </cell>
          <cell r="E56" t="str">
            <v>LEVERE</v>
          </cell>
        </row>
        <row r="57">
          <cell r="C57" t="str">
            <v>156-16</v>
          </cell>
          <cell r="D57">
            <v>2000000</v>
          </cell>
          <cell r="E57" t="str">
            <v>STAMBAUGH</v>
          </cell>
        </row>
        <row r="58">
          <cell r="C58" t="str">
            <v>193-16</v>
          </cell>
          <cell r="D58">
            <v>1750000</v>
          </cell>
          <cell r="E58" t="str">
            <v>REBOLETTI</v>
          </cell>
        </row>
        <row r="59">
          <cell r="C59" t="str">
            <v>4005N-16</v>
          </cell>
          <cell r="D59">
            <v>1340000</v>
          </cell>
          <cell r="E59" t="str">
            <v>BEAM</v>
          </cell>
        </row>
        <row r="60">
          <cell r="C60" t="str">
            <v>162-16</v>
          </cell>
          <cell r="D60">
            <v>1090000</v>
          </cell>
          <cell r="E60" t="str">
            <v>SPECTOR</v>
          </cell>
        </row>
        <row r="61">
          <cell r="C61" t="str">
            <v>188-16</v>
          </cell>
          <cell r="D61">
            <v>1280000</v>
          </cell>
          <cell r="E61" t="str">
            <v>BARTLETT</v>
          </cell>
        </row>
        <row r="62">
          <cell r="C62" t="str">
            <v>240-16</v>
          </cell>
          <cell r="D62">
            <v>1180000</v>
          </cell>
          <cell r="E62" t="str">
            <v>LEVERE</v>
          </cell>
        </row>
        <row r="63">
          <cell r="C63" t="str">
            <v>231-16</v>
          </cell>
          <cell r="D63">
            <v>1180000</v>
          </cell>
          <cell r="E63" t="str">
            <v>LEVERE</v>
          </cell>
        </row>
        <row r="64">
          <cell r="C64" t="str">
            <v>215-16</v>
          </cell>
          <cell r="D64">
            <v>1280000</v>
          </cell>
          <cell r="E64" t="str">
            <v>BARTLETT</v>
          </cell>
        </row>
        <row r="65">
          <cell r="C65" t="str">
            <v>159-16</v>
          </cell>
          <cell r="D65">
            <v>1310000</v>
          </cell>
          <cell r="E65" t="str">
            <v>MALAVE</v>
          </cell>
        </row>
        <row r="66">
          <cell r="C66" t="str">
            <v>199-16</v>
          </cell>
          <cell r="D66">
            <v>880000</v>
          </cell>
          <cell r="E66" t="str">
            <v>STEWART</v>
          </cell>
        </row>
        <row r="67">
          <cell r="C67" t="str">
            <v>186-16</v>
          </cell>
          <cell r="D67">
            <v>880000</v>
          </cell>
          <cell r="E67" t="str">
            <v>STEWART</v>
          </cell>
        </row>
        <row r="68">
          <cell r="C68" t="str">
            <v>4005N-16</v>
          </cell>
          <cell r="D68">
            <v>1340000</v>
          </cell>
          <cell r="E68" t="str">
            <v>BEAM</v>
          </cell>
        </row>
        <row r="69">
          <cell r="C69" t="str">
            <v>199-16</v>
          </cell>
          <cell r="D69">
            <v>880000</v>
          </cell>
          <cell r="E69" t="str">
            <v>STEWART</v>
          </cell>
        </row>
        <row r="70">
          <cell r="C70" t="str">
            <v>140-16</v>
          </cell>
          <cell r="D70">
            <v>2000000</v>
          </cell>
          <cell r="E70" t="str">
            <v>STAMBAUGH</v>
          </cell>
        </row>
        <row r="71">
          <cell r="C71" t="str">
            <v>221-16</v>
          </cell>
          <cell r="D71">
            <v>1760000</v>
          </cell>
          <cell r="E71" t="str">
            <v>STRICKLAND</v>
          </cell>
        </row>
        <row r="72">
          <cell r="C72" t="str">
            <v>128-16</v>
          </cell>
          <cell r="D72">
            <v>1840000</v>
          </cell>
          <cell r="E72" t="str">
            <v>CANFIELD</v>
          </cell>
        </row>
        <row r="73">
          <cell r="C73" t="str">
            <v>235-16</v>
          </cell>
          <cell r="D73">
            <v>1820000</v>
          </cell>
          <cell r="E73" t="str">
            <v>ADANE</v>
          </cell>
        </row>
        <row r="74">
          <cell r="C74" t="str">
            <v>244-16</v>
          </cell>
          <cell r="D74">
            <v>1820000</v>
          </cell>
          <cell r="E74" t="str">
            <v>ADANE</v>
          </cell>
        </row>
        <row r="75">
          <cell r="C75" t="str">
            <v>243-16</v>
          </cell>
          <cell r="D75">
            <v>1820000</v>
          </cell>
          <cell r="E75" t="str">
            <v>ADANE</v>
          </cell>
        </row>
        <row r="76">
          <cell r="C76" t="str">
            <v>242-16</v>
          </cell>
          <cell r="D76">
            <v>2010000</v>
          </cell>
          <cell r="E76" t="str">
            <v>MAELZER</v>
          </cell>
        </row>
        <row r="77">
          <cell r="C77" t="str">
            <v>4005S-16</v>
          </cell>
          <cell r="D77">
            <v>1340000</v>
          </cell>
          <cell r="E77" t="str">
            <v>BEAM</v>
          </cell>
        </row>
        <row r="78">
          <cell r="C78" t="str">
            <v>238-16</v>
          </cell>
          <cell r="D78">
            <v>1760000</v>
          </cell>
          <cell r="E78" t="str">
            <v>STRICKLAND</v>
          </cell>
        </row>
        <row r="79">
          <cell r="C79" t="str">
            <v>154-16</v>
          </cell>
          <cell r="D79">
            <v>900000</v>
          </cell>
          <cell r="E79" t="str">
            <v>ROCHA</v>
          </cell>
        </row>
        <row r="80">
          <cell r="C80" t="str">
            <v>228-16</v>
          </cell>
          <cell r="D80">
            <v>1820000</v>
          </cell>
          <cell r="E80" t="str">
            <v>ADANE</v>
          </cell>
        </row>
        <row r="81">
          <cell r="C81" t="str">
            <v>166-16</v>
          </cell>
          <cell r="D81">
            <v>1750000</v>
          </cell>
          <cell r="E81" t="str">
            <v>REBOLETTI</v>
          </cell>
        </row>
        <row r="82">
          <cell r="C82" t="str">
            <v>227-16</v>
          </cell>
          <cell r="D82">
            <v>1820000</v>
          </cell>
          <cell r="E82" t="str">
            <v>ADANE</v>
          </cell>
        </row>
        <row r="83">
          <cell r="C83" t="str">
            <v>4005N-16</v>
          </cell>
          <cell r="D83">
            <v>1340000</v>
          </cell>
          <cell r="E83" t="str">
            <v>BEAM</v>
          </cell>
        </row>
        <row r="84">
          <cell r="C84" t="str">
            <v>204-16</v>
          </cell>
          <cell r="D84">
            <v>1090000</v>
          </cell>
          <cell r="E84" t="str">
            <v>SPECTOR</v>
          </cell>
        </row>
        <row r="85">
          <cell r="C85" t="str">
            <v>180-16</v>
          </cell>
          <cell r="D85">
            <v>1750000</v>
          </cell>
          <cell r="E85" t="str">
            <v>REBOLETTI</v>
          </cell>
        </row>
        <row r="86">
          <cell r="C86" t="str">
            <v>187-16</v>
          </cell>
          <cell r="D86">
            <v>1280000</v>
          </cell>
          <cell r="E86" t="str">
            <v>BARTLETT</v>
          </cell>
        </row>
        <row r="87">
          <cell r="C87" t="str">
            <v>197-16</v>
          </cell>
          <cell r="D87">
            <v>1140000</v>
          </cell>
          <cell r="E87" t="str">
            <v>YOUNG</v>
          </cell>
        </row>
        <row r="88">
          <cell r="C88" t="str">
            <v>185-16</v>
          </cell>
          <cell r="D88">
            <v>880000</v>
          </cell>
          <cell r="E88" t="str">
            <v>STEWART</v>
          </cell>
        </row>
        <row r="89">
          <cell r="C89" t="str">
            <v>200-16</v>
          </cell>
          <cell r="D89">
            <v>880000</v>
          </cell>
          <cell r="E89" t="str">
            <v>STEWART</v>
          </cell>
        </row>
        <row r="90">
          <cell r="C90" t="str">
            <v>134-16</v>
          </cell>
          <cell r="D90">
            <v>1830000</v>
          </cell>
          <cell r="E90" t="str">
            <v>YORK</v>
          </cell>
        </row>
        <row r="91">
          <cell r="C91" t="str">
            <v>231-16</v>
          </cell>
          <cell r="D91">
            <v>1180000</v>
          </cell>
          <cell r="E91" t="str">
            <v>LEVERE</v>
          </cell>
        </row>
        <row r="92">
          <cell r="C92" t="str">
            <v>128-16</v>
          </cell>
          <cell r="D92">
            <v>1840000</v>
          </cell>
          <cell r="E92" t="str">
            <v>CANFIELD</v>
          </cell>
        </row>
        <row r="93">
          <cell r="C93" t="str">
            <v>4005S-16</v>
          </cell>
          <cell r="D93">
            <v>1340000</v>
          </cell>
          <cell r="E93" t="str">
            <v>BEAM</v>
          </cell>
        </row>
        <row r="94">
          <cell r="C94" t="str">
            <v>225-16</v>
          </cell>
          <cell r="D94">
            <v>2010000</v>
          </cell>
          <cell r="E94" t="str">
            <v>MAELZER</v>
          </cell>
        </row>
        <row r="95">
          <cell r="C95" t="str">
            <v>224-16</v>
          </cell>
          <cell r="D95">
            <v>1180000</v>
          </cell>
          <cell r="E95" t="str">
            <v>LEVERE</v>
          </cell>
        </row>
        <row r="96">
          <cell r="C96" t="str">
            <v>222-16</v>
          </cell>
          <cell r="D96">
            <v>1760000</v>
          </cell>
          <cell r="E96" t="str">
            <v>STRICKLAND</v>
          </cell>
        </row>
        <row r="97">
          <cell r="C97" t="str">
            <v>137-16</v>
          </cell>
          <cell r="D97">
            <v>2020000</v>
          </cell>
          <cell r="E97" t="str">
            <v>SHOOK</v>
          </cell>
        </row>
        <row r="98">
          <cell r="C98" t="str">
            <v>220-16</v>
          </cell>
          <cell r="D98">
            <v>1820000</v>
          </cell>
          <cell r="E98" t="str">
            <v>ADANE</v>
          </cell>
        </row>
        <row r="99">
          <cell r="C99" t="str">
            <v>149-16</v>
          </cell>
          <cell r="D99">
            <v>1990000</v>
          </cell>
          <cell r="E99" t="str">
            <v>DAVIS</v>
          </cell>
        </row>
        <row r="100">
          <cell r="C100" t="str">
            <v>219-16</v>
          </cell>
          <cell r="D100">
            <v>1820000</v>
          </cell>
          <cell r="E100" t="str">
            <v>ADANE</v>
          </cell>
        </row>
        <row r="101">
          <cell r="C101" t="str">
            <v>179-16</v>
          </cell>
          <cell r="D101">
            <v>1750000</v>
          </cell>
          <cell r="E101" t="str">
            <v>REBOLETTI</v>
          </cell>
        </row>
        <row r="102">
          <cell r="C102" t="str">
            <v>208-16</v>
          </cell>
          <cell r="D102">
            <v>1760000</v>
          </cell>
          <cell r="E102" t="str">
            <v>STRICKLAND</v>
          </cell>
        </row>
        <row r="103">
          <cell r="C103" t="str">
            <v>230-16</v>
          </cell>
          <cell r="D103">
            <v>1760000</v>
          </cell>
          <cell r="E103" t="str">
            <v>STRICKLAND</v>
          </cell>
        </row>
        <row r="104">
          <cell r="C104" t="str">
            <v>239-16</v>
          </cell>
          <cell r="D104">
            <v>1180000</v>
          </cell>
          <cell r="E104" t="str">
            <v>LEVERE</v>
          </cell>
        </row>
        <row r="105">
          <cell r="C105" t="str">
            <v>141-16</v>
          </cell>
          <cell r="D105">
            <v>1840000</v>
          </cell>
          <cell r="E105" t="str">
            <v>CANFIELD</v>
          </cell>
        </row>
        <row r="106">
          <cell r="C106" t="str">
            <v>235-16</v>
          </cell>
          <cell r="D106">
            <v>1820000</v>
          </cell>
          <cell r="E106" t="str">
            <v>ADANE</v>
          </cell>
        </row>
        <row r="107">
          <cell r="C107" t="str">
            <v>169-16</v>
          </cell>
          <cell r="D107">
            <v>1140000</v>
          </cell>
          <cell r="E107" t="str">
            <v>YOUNG</v>
          </cell>
        </row>
        <row r="108">
          <cell r="C108" t="str">
            <v>220-16</v>
          </cell>
          <cell r="D108">
            <v>1820000</v>
          </cell>
          <cell r="E108" t="str">
            <v>ADANE</v>
          </cell>
        </row>
        <row r="109">
          <cell r="C109" t="str">
            <v>166-16</v>
          </cell>
          <cell r="D109">
            <v>1750000</v>
          </cell>
          <cell r="E109" t="str">
            <v>REBOLETTI</v>
          </cell>
        </row>
        <row r="110">
          <cell r="C110" t="str">
            <v>313-16</v>
          </cell>
          <cell r="D110">
            <v>530000</v>
          </cell>
          <cell r="E110" t="str">
            <v>POLLOCK</v>
          </cell>
        </row>
        <row r="111">
          <cell r="C111" t="str">
            <v>220-16</v>
          </cell>
          <cell r="D111">
            <v>1820000</v>
          </cell>
          <cell r="E111" t="str">
            <v>ADANE</v>
          </cell>
        </row>
        <row r="112">
          <cell r="C112" t="str">
            <v>235-16</v>
          </cell>
          <cell r="D112">
            <v>1820000</v>
          </cell>
          <cell r="E112" t="str">
            <v>ADANE</v>
          </cell>
        </row>
        <row r="113">
          <cell r="C113" t="str">
            <v>222-16</v>
          </cell>
          <cell r="D113">
            <v>1760000</v>
          </cell>
          <cell r="E113" t="str">
            <v>STRICKLAND</v>
          </cell>
        </row>
        <row r="114">
          <cell r="C114" t="str">
            <v>212-16</v>
          </cell>
          <cell r="D114">
            <v>1140000</v>
          </cell>
          <cell r="E114" t="str">
            <v>YOUNG</v>
          </cell>
        </row>
        <row r="115">
          <cell r="C115" t="str">
            <v>229-16</v>
          </cell>
          <cell r="D115">
            <v>1760000</v>
          </cell>
          <cell r="E115" t="str">
            <v>STRICKLAND</v>
          </cell>
        </row>
        <row r="116">
          <cell r="C116" t="str">
            <v>243-16</v>
          </cell>
          <cell r="D116">
            <v>1820000</v>
          </cell>
          <cell r="E116" t="str">
            <v>ADANE</v>
          </cell>
        </row>
        <row r="117">
          <cell r="C117" t="str">
            <v>230-16</v>
          </cell>
          <cell r="D117">
            <v>1760000</v>
          </cell>
          <cell r="E117" t="str">
            <v>STRICKLAND</v>
          </cell>
        </row>
        <row r="118">
          <cell r="C118" t="str">
            <v>224-16</v>
          </cell>
          <cell r="D118">
            <v>1180000</v>
          </cell>
          <cell r="E118" t="str">
            <v>LEVERE</v>
          </cell>
        </row>
        <row r="119">
          <cell r="C119" t="str">
            <v>233-16</v>
          </cell>
          <cell r="D119">
            <v>2010000</v>
          </cell>
          <cell r="E119" t="str">
            <v>MAELZER</v>
          </cell>
        </row>
        <row r="120">
          <cell r="C120" t="str">
            <v>207-16</v>
          </cell>
          <cell r="D120">
            <v>1760000</v>
          </cell>
          <cell r="E120" t="str">
            <v>STRICKLAND</v>
          </cell>
        </row>
        <row r="121">
          <cell r="C121" t="str">
            <v>163-16</v>
          </cell>
          <cell r="D121">
            <v>2040000</v>
          </cell>
          <cell r="E121" t="str">
            <v>MOSES</v>
          </cell>
        </row>
        <row r="122">
          <cell r="C122" t="str">
            <v>205-16</v>
          </cell>
          <cell r="D122">
            <v>2040000</v>
          </cell>
          <cell r="E122" t="str">
            <v>MOSES</v>
          </cell>
        </row>
        <row r="123">
          <cell r="C123" t="str">
            <v>172-16</v>
          </cell>
          <cell r="D123">
            <v>880000</v>
          </cell>
          <cell r="E123" t="str">
            <v>STEWART</v>
          </cell>
        </row>
        <row r="124">
          <cell r="C124" t="str">
            <v>189-16</v>
          </cell>
          <cell r="D124">
            <v>1090000</v>
          </cell>
          <cell r="E124" t="str">
            <v>SPECTOR</v>
          </cell>
        </row>
        <row r="125">
          <cell r="C125" t="str">
            <v>184-16</v>
          </cell>
          <cell r="D125">
            <v>1140000</v>
          </cell>
          <cell r="E125" t="str">
            <v>YOUNG</v>
          </cell>
        </row>
        <row r="126">
          <cell r="C126" t="str">
            <v>180-16</v>
          </cell>
          <cell r="D126">
            <v>1750000</v>
          </cell>
          <cell r="E126" t="str">
            <v>REBOLETTI</v>
          </cell>
        </row>
        <row r="127">
          <cell r="C127" t="str">
            <v>196-16</v>
          </cell>
          <cell r="D127">
            <v>1520000</v>
          </cell>
          <cell r="E127" t="str">
            <v>MAYBERRY</v>
          </cell>
        </row>
        <row r="128">
          <cell r="C128" t="str">
            <v>183-16</v>
          </cell>
          <cell r="D128">
            <v>1140000</v>
          </cell>
          <cell r="E128" t="str">
            <v>YOUNG</v>
          </cell>
        </row>
        <row r="129">
          <cell r="C129" t="str">
            <v>202-16</v>
          </cell>
          <cell r="D129">
            <v>1280000</v>
          </cell>
          <cell r="E129" t="str">
            <v>BARTLETT</v>
          </cell>
        </row>
        <row r="130">
          <cell r="C130" t="str">
            <v>171-16</v>
          </cell>
          <cell r="D130">
            <v>880000</v>
          </cell>
          <cell r="E130" t="str">
            <v>STEWART</v>
          </cell>
        </row>
        <row r="131">
          <cell r="C131" t="str">
            <v>218-16</v>
          </cell>
          <cell r="D131">
            <v>2010000</v>
          </cell>
          <cell r="E131" t="str">
            <v>MAELZER</v>
          </cell>
        </row>
        <row r="132">
          <cell r="C132" t="str">
            <v>160-16</v>
          </cell>
          <cell r="D132">
            <v>1310000</v>
          </cell>
          <cell r="E132" t="str">
            <v>MALAVE</v>
          </cell>
        </row>
        <row r="133">
          <cell r="C133" t="str">
            <v>234-16</v>
          </cell>
          <cell r="D133">
            <v>2010000</v>
          </cell>
          <cell r="E133" t="str">
            <v>MAELZER</v>
          </cell>
        </row>
        <row r="134">
          <cell r="C134" t="str">
            <v>157-16</v>
          </cell>
          <cell r="D134">
            <v>880000</v>
          </cell>
          <cell r="E134" t="str">
            <v>STEWART</v>
          </cell>
        </row>
        <row r="135">
          <cell r="C135" t="str">
            <v>241-16</v>
          </cell>
          <cell r="D135">
            <v>2010000</v>
          </cell>
          <cell r="E135" t="str">
            <v>MAELZER</v>
          </cell>
        </row>
        <row r="136">
          <cell r="C136" t="str">
            <v>4005S-16</v>
          </cell>
          <cell r="D136">
            <v>1340000</v>
          </cell>
          <cell r="E136" t="str">
            <v>BEAM</v>
          </cell>
        </row>
        <row r="137">
          <cell r="C137" t="str">
            <v>152-16</v>
          </cell>
          <cell r="D137">
            <v>2020000</v>
          </cell>
          <cell r="E137" t="str">
            <v>SHOOK</v>
          </cell>
        </row>
        <row r="138">
          <cell r="C138" t="str">
            <v>194-16</v>
          </cell>
          <cell r="D138">
            <v>1750000</v>
          </cell>
          <cell r="E138" t="str">
            <v>REBOLETTI</v>
          </cell>
        </row>
        <row r="139">
          <cell r="C139" t="str">
            <v>167-16</v>
          </cell>
          <cell r="D139">
            <v>900000</v>
          </cell>
          <cell r="E139" t="str">
            <v>ROCHA</v>
          </cell>
        </row>
        <row r="140">
          <cell r="C140" t="str">
            <v>4005N-16</v>
          </cell>
          <cell r="D140">
            <v>1340000</v>
          </cell>
          <cell r="E140" t="str">
            <v>BEAM</v>
          </cell>
        </row>
        <row r="141">
          <cell r="C141" t="str">
            <v>178-16</v>
          </cell>
          <cell r="D141">
            <v>2040000</v>
          </cell>
          <cell r="E141" t="str">
            <v>MOSES</v>
          </cell>
        </row>
        <row r="142">
          <cell r="C142" t="str">
            <v>174-16</v>
          </cell>
          <cell r="D142">
            <v>1280000</v>
          </cell>
          <cell r="E142" t="str">
            <v>BARTLETT</v>
          </cell>
        </row>
        <row r="143">
          <cell r="C143" t="str">
            <v>182-16</v>
          </cell>
          <cell r="D143">
            <v>900000</v>
          </cell>
          <cell r="E143" t="str">
            <v>ROCHA</v>
          </cell>
        </row>
        <row r="144">
          <cell r="C144" t="str">
            <v>162-16</v>
          </cell>
          <cell r="D144">
            <v>1090000</v>
          </cell>
          <cell r="E144" t="str">
            <v>SPECTOR</v>
          </cell>
        </row>
        <row r="145">
          <cell r="C145" t="str">
            <v>195-16</v>
          </cell>
          <cell r="D145">
            <v>1520000</v>
          </cell>
          <cell r="E145" t="str">
            <v>MAYBERRY</v>
          </cell>
        </row>
        <row r="146">
          <cell r="C146" t="str">
            <v>4005S-16</v>
          </cell>
          <cell r="D146">
            <v>1340000</v>
          </cell>
          <cell r="E146" t="str">
            <v>BEAM</v>
          </cell>
        </row>
        <row r="147">
          <cell r="C147" t="str">
            <v>192-16</v>
          </cell>
          <cell r="D147">
            <v>2040000</v>
          </cell>
          <cell r="E147" t="str">
            <v>MOSES</v>
          </cell>
        </row>
        <row r="148">
          <cell r="C148" t="str">
            <v>192-16</v>
          </cell>
          <cell r="D148">
            <v>2040000</v>
          </cell>
          <cell r="E148" t="str">
            <v>MOSES</v>
          </cell>
        </row>
        <row r="149">
          <cell r="C149" t="str">
            <v>223-16</v>
          </cell>
          <cell r="D149">
            <v>1180000</v>
          </cell>
          <cell r="E149" t="str">
            <v>LEVERE</v>
          </cell>
        </row>
        <row r="150">
          <cell r="C150" t="str">
            <v>193-16</v>
          </cell>
          <cell r="D150">
            <v>1750000</v>
          </cell>
          <cell r="E150" t="str">
            <v>REBOLETTI</v>
          </cell>
        </row>
        <row r="151">
          <cell r="C151" t="str">
            <v>227-16</v>
          </cell>
          <cell r="D151">
            <v>1820000</v>
          </cell>
          <cell r="E151" t="str">
            <v>ADANE</v>
          </cell>
        </row>
        <row r="152">
          <cell r="C152" t="str">
            <v>191-16</v>
          </cell>
          <cell r="D152">
            <v>2040000</v>
          </cell>
          <cell r="E152" t="str">
            <v>MOSES</v>
          </cell>
        </row>
        <row r="153">
          <cell r="C153" t="str">
            <v>238-16</v>
          </cell>
          <cell r="D153">
            <v>1760000</v>
          </cell>
          <cell r="E153" t="str">
            <v>STRICKLAND</v>
          </cell>
        </row>
        <row r="154">
          <cell r="C154" t="str">
            <v>164-16</v>
          </cell>
          <cell r="D154">
            <v>2040000</v>
          </cell>
          <cell r="E154" t="str">
            <v>MOSES</v>
          </cell>
        </row>
        <row r="155">
          <cell r="C155" t="str">
            <v>143-16</v>
          </cell>
          <cell r="D155">
            <v>1310000</v>
          </cell>
          <cell r="E155" t="str">
            <v>MALAVE</v>
          </cell>
        </row>
        <row r="156">
          <cell r="C156" t="str">
            <v>203-16</v>
          </cell>
          <cell r="D156">
            <v>1090000</v>
          </cell>
          <cell r="E156" t="str">
            <v>SPECTOR</v>
          </cell>
        </row>
        <row r="157">
          <cell r="C157" t="str">
            <v>161-16</v>
          </cell>
          <cell r="D157">
            <v>1090000</v>
          </cell>
          <cell r="E157" t="str">
            <v>SPECTOR</v>
          </cell>
        </row>
        <row r="158">
          <cell r="C158" t="str">
            <v>4005N-16</v>
          </cell>
          <cell r="D158">
            <v>1340000</v>
          </cell>
          <cell r="E158" t="str">
            <v>BEAM</v>
          </cell>
        </row>
        <row r="159">
          <cell r="C159" t="str">
            <v>188-16</v>
          </cell>
          <cell r="D159">
            <v>1280000</v>
          </cell>
          <cell r="E159" t="str">
            <v>BARTLETT</v>
          </cell>
        </row>
        <row r="160">
          <cell r="C160" t="str">
            <v>4005S-16</v>
          </cell>
          <cell r="D160">
            <v>1340000</v>
          </cell>
          <cell r="E160" t="str">
            <v>BEAM</v>
          </cell>
        </row>
        <row r="161">
          <cell r="C161" t="str">
            <v>186-16</v>
          </cell>
          <cell r="D161">
            <v>880000</v>
          </cell>
          <cell r="E161" t="str">
            <v>STEWART</v>
          </cell>
        </row>
        <row r="162">
          <cell r="C162" t="str">
            <v>148-16</v>
          </cell>
          <cell r="D162">
            <v>1830000</v>
          </cell>
          <cell r="E162" t="str">
            <v>YORK</v>
          </cell>
        </row>
        <row r="163">
          <cell r="C163" t="str">
            <v>217-16</v>
          </cell>
          <cell r="D163">
            <v>2010000</v>
          </cell>
          <cell r="E163" t="str">
            <v>MAELZER</v>
          </cell>
        </row>
        <row r="164">
          <cell r="C164" t="str">
            <v>158-16</v>
          </cell>
          <cell r="D164">
            <v>880000</v>
          </cell>
          <cell r="E164" t="str">
            <v>STEWART</v>
          </cell>
        </row>
        <row r="165">
          <cell r="C165" t="str">
            <v>219-16</v>
          </cell>
          <cell r="D165">
            <v>1820000</v>
          </cell>
          <cell r="E165" t="str">
            <v>ADANE</v>
          </cell>
        </row>
        <row r="166">
          <cell r="C166" t="str">
            <v>146-16</v>
          </cell>
          <cell r="D166">
            <v>1110000</v>
          </cell>
          <cell r="E166" t="str">
            <v>STARKS</v>
          </cell>
        </row>
        <row r="167">
          <cell r="C167" t="str">
            <v>230-16</v>
          </cell>
          <cell r="D167">
            <v>1760000</v>
          </cell>
          <cell r="E167" t="str">
            <v>STRICKLAND</v>
          </cell>
        </row>
        <row r="168">
          <cell r="C168" t="str">
            <v>4005S-16</v>
          </cell>
          <cell r="D168">
            <v>1340000</v>
          </cell>
          <cell r="E168" t="str">
            <v>BEAM</v>
          </cell>
        </row>
        <row r="169">
          <cell r="C169" t="str">
            <v>188-15</v>
          </cell>
          <cell r="D169">
            <v>1340000</v>
          </cell>
          <cell r="E169" t="str">
            <v>BEAM</v>
          </cell>
        </row>
        <row r="170">
          <cell r="C170" t="str">
            <v>189-09</v>
          </cell>
          <cell r="D170">
            <v>1110000</v>
          </cell>
          <cell r="E170" t="str">
            <v>STARKS</v>
          </cell>
        </row>
        <row r="171">
          <cell r="C171" t="str">
            <v>189-15</v>
          </cell>
          <cell r="D171">
            <v>890000</v>
          </cell>
          <cell r="E171" t="str">
            <v>LOZA</v>
          </cell>
        </row>
        <row r="172">
          <cell r="C172" t="str">
            <v>190-09</v>
          </cell>
          <cell r="D172">
            <v>1110000</v>
          </cell>
          <cell r="E172" t="str">
            <v>STARKS</v>
          </cell>
        </row>
        <row r="173">
          <cell r="C173" t="str">
            <v>190-15</v>
          </cell>
          <cell r="D173">
            <v>890000</v>
          </cell>
          <cell r="E173" t="str">
            <v>LOZA</v>
          </cell>
        </row>
        <row r="174">
          <cell r="C174" t="str">
            <v>191-09</v>
          </cell>
          <cell r="D174">
            <v>890000</v>
          </cell>
          <cell r="E174" t="str">
            <v>LOZA</v>
          </cell>
        </row>
        <row r="175">
          <cell r="C175" t="str">
            <v>191-15</v>
          </cell>
          <cell r="D175">
            <v>940000</v>
          </cell>
          <cell r="E175" t="str">
            <v>BONDS</v>
          </cell>
        </row>
        <row r="176">
          <cell r="C176" t="str">
            <v>192-09</v>
          </cell>
          <cell r="D176">
            <v>890000</v>
          </cell>
          <cell r="E176" t="str">
            <v>LOZA</v>
          </cell>
        </row>
        <row r="177">
          <cell r="C177" t="str">
            <v>192-15</v>
          </cell>
          <cell r="D177">
            <v>940000</v>
          </cell>
          <cell r="E177" t="str">
            <v>BONDS</v>
          </cell>
        </row>
        <row r="178">
          <cell r="C178" t="str">
            <v>193-09</v>
          </cell>
          <cell r="D178">
            <v>1740000</v>
          </cell>
          <cell r="E178" t="str">
            <v>STORY</v>
          </cell>
        </row>
        <row r="179">
          <cell r="C179" t="str">
            <v>193-15</v>
          </cell>
          <cell r="D179">
            <v>1520000</v>
          </cell>
          <cell r="E179" t="str">
            <v>MAYBERRY</v>
          </cell>
        </row>
        <row r="180">
          <cell r="C180" t="str">
            <v>193-15</v>
          </cell>
          <cell r="D180">
            <v>1520000</v>
          </cell>
          <cell r="E180" t="str">
            <v>MAYBERRY</v>
          </cell>
        </row>
        <row r="181">
          <cell r="C181" t="str">
            <v>194-15</v>
          </cell>
          <cell r="D181">
            <v>1520000</v>
          </cell>
          <cell r="E181" t="str">
            <v>MAYBERRY</v>
          </cell>
        </row>
        <row r="182">
          <cell r="C182" t="str">
            <v>195-09</v>
          </cell>
          <cell r="D182">
            <v>900000</v>
          </cell>
          <cell r="E182" t="str">
            <v>ROCHA</v>
          </cell>
        </row>
        <row r="183">
          <cell r="C183" t="str">
            <v>195-09</v>
          </cell>
          <cell r="D183">
            <v>900000</v>
          </cell>
          <cell r="E183" t="str">
            <v>ROCHA</v>
          </cell>
        </row>
        <row r="184">
          <cell r="C184" t="str">
            <v>195-15</v>
          </cell>
          <cell r="D184">
            <v>1360000</v>
          </cell>
          <cell r="E184" t="str">
            <v>SANTIZO</v>
          </cell>
        </row>
        <row r="185">
          <cell r="C185" t="str">
            <v>196-09</v>
          </cell>
          <cell r="D185">
            <v>900000</v>
          </cell>
          <cell r="E185" t="str">
            <v>ROCHA</v>
          </cell>
        </row>
        <row r="186">
          <cell r="C186" t="str">
            <v>196-15</v>
          </cell>
          <cell r="D186">
            <v>1360000</v>
          </cell>
          <cell r="E186" t="str">
            <v>SANTIZO</v>
          </cell>
        </row>
        <row r="187">
          <cell r="C187" t="str">
            <v>197-09</v>
          </cell>
          <cell r="D187">
            <v>1140000</v>
          </cell>
          <cell r="E187" t="str">
            <v>YOUNG</v>
          </cell>
        </row>
        <row r="188">
          <cell r="C188" t="str">
            <v>197-15</v>
          </cell>
          <cell r="D188">
            <v>1450000</v>
          </cell>
          <cell r="E188" t="str">
            <v>BRABO</v>
          </cell>
        </row>
        <row r="189">
          <cell r="C189" t="str">
            <v>197-15</v>
          </cell>
          <cell r="D189">
            <v>1450000</v>
          </cell>
          <cell r="E189" t="str">
            <v>BRABO</v>
          </cell>
        </row>
        <row r="190">
          <cell r="C190" t="str">
            <v>198-15</v>
          </cell>
          <cell r="D190">
            <v>0</v>
          </cell>
          <cell r="E190" t="str">
            <v>HAUSER</v>
          </cell>
        </row>
        <row r="191">
          <cell r="C191" t="str">
            <v>198-15</v>
          </cell>
          <cell r="D191">
            <v>1450000</v>
          </cell>
          <cell r="E191" t="str">
            <v>BRABO</v>
          </cell>
        </row>
        <row r="192">
          <cell r="C192" t="str">
            <v>198-15</v>
          </cell>
          <cell r="D192">
            <v>1450000</v>
          </cell>
          <cell r="E192" t="str">
            <v>BRABO</v>
          </cell>
        </row>
        <row r="193">
          <cell r="C193" t="str">
            <v>199-15</v>
          </cell>
          <cell r="D193">
            <v>1470000</v>
          </cell>
          <cell r="E193" t="str">
            <v>RIVERA</v>
          </cell>
        </row>
        <row r="194">
          <cell r="C194" t="str">
            <v>200-09</v>
          </cell>
          <cell r="D194">
            <v>1520000</v>
          </cell>
          <cell r="E194" t="str">
            <v>MAYBERRY</v>
          </cell>
        </row>
        <row r="195">
          <cell r="C195" t="str">
            <v>200-15</v>
          </cell>
          <cell r="D195">
            <v>1470000</v>
          </cell>
          <cell r="E195" t="str">
            <v>RIVERA</v>
          </cell>
        </row>
        <row r="196">
          <cell r="C196" t="str">
            <v>201-09</v>
          </cell>
          <cell r="D196">
            <v>1280000</v>
          </cell>
          <cell r="E196" t="str">
            <v>BARTLETT</v>
          </cell>
        </row>
        <row r="197">
          <cell r="C197" t="str">
            <v>201-15</v>
          </cell>
          <cell r="D197">
            <v>1340000</v>
          </cell>
          <cell r="E197" t="str">
            <v>BEAM</v>
          </cell>
        </row>
        <row r="198">
          <cell r="C198" t="str">
            <v>202-09</v>
          </cell>
          <cell r="D198">
            <v>1280000</v>
          </cell>
          <cell r="E198" t="str">
            <v>BARTLETT</v>
          </cell>
        </row>
        <row r="199">
          <cell r="C199" t="str">
            <v>202-14</v>
          </cell>
          <cell r="D199">
            <v>1740000</v>
          </cell>
          <cell r="E199" t="str">
            <v>STORY</v>
          </cell>
        </row>
        <row r="200">
          <cell r="C200" t="str">
            <v>202-15</v>
          </cell>
          <cell r="D200">
            <v>1340000</v>
          </cell>
          <cell r="E200" t="str">
            <v>BEAM</v>
          </cell>
        </row>
        <row r="201">
          <cell r="C201" t="str">
            <v>203-09</v>
          </cell>
          <cell r="D201">
            <v>1110000</v>
          </cell>
          <cell r="E201" t="str">
            <v>STARKS</v>
          </cell>
        </row>
        <row r="202">
          <cell r="C202" t="str">
            <v>203-15</v>
          </cell>
          <cell r="D202">
            <v>890000</v>
          </cell>
          <cell r="E202" t="str">
            <v>LOZA</v>
          </cell>
        </row>
        <row r="203">
          <cell r="C203" t="str">
            <v>203-15</v>
          </cell>
          <cell r="D203">
            <v>890000</v>
          </cell>
          <cell r="E203" t="str">
            <v>LOZA</v>
          </cell>
        </row>
        <row r="204">
          <cell r="C204" t="str">
            <v>204-09</v>
          </cell>
          <cell r="D204">
            <v>1110000</v>
          </cell>
          <cell r="E204" t="str">
            <v>STARKS</v>
          </cell>
        </row>
        <row r="205">
          <cell r="C205" t="str">
            <v>205-15</v>
          </cell>
          <cell r="D205">
            <v>940000</v>
          </cell>
          <cell r="E205" t="str">
            <v>BONDS</v>
          </cell>
        </row>
        <row r="206">
          <cell r="C206" t="str">
            <v>206-09</v>
          </cell>
          <cell r="D206">
            <v>890000</v>
          </cell>
          <cell r="E206" t="str">
            <v>LOZA</v>
          </cell>
        </row>
        <row r="207">
          <cell r="C207" t="str">
            <v>207-09</v>
          </cell>
          <cell r="D207">
            <v>1740000</v>
          </cell>
          <cell r="E207" t="str">
            <v>STORY</v>
          </cell>
        </row>
        <row r="208">
          <cell r="C208" t="str">
            <v>207-09</v>
          </cell>
          <cell r="D208">
            <v>1740000</v>
          </cell>
          <cell r="E208" t="str">
            <v>STORY</v>
          </cell>
        </row>
        <row r="209">
          <cell r="C209" t="str">
            <v>208-09</v>
          </cell>
          <cell r="D209">
            <v>1740000</v>
          </cell>
          <cell r="E209" t="str">
            <v>STORY</v>
          </cell>
        </row>
        <row r="210">
          <cell r="C210" t="str">
            <v>208-15</v>
          </cell>
          <cell r="D210">
            <v>1520000</v>
          </cell>
          <cell r="E210" t="str">
            <v>MAYBERRY</v>
          </cell>
        </row>
        <row r="211">
          <cell r="C211" t="str">
            <v>209-09</v>
          </cell>
          <cell r="D211">
            <v>1440000</v>
          </cell>
          <cell r="E211" t="str">
            <v>HONTZ</v>
          </cell>
        </row>
        <row r="212">
          <cell r="C212" t="str">
            <v>209-15</v>
          </cell>
          <cell r="D212">
            <v>1740000</v>
          </cell>
          <cell r="E212" t="str">
            <v>STORY</v>
          </cell>
        </row>
        <row r="213">
          <cell r="C213" t="str">
            <v>210-09</v>
          </cell>
          <cell r="D213">
            <v>1440000</v>
          </cell>
          <cell r="E213" t="str">
            <v>HONTZ</v>
          </cell>
        </row>
        <row r="214">
          <cell r="C214" t="str">
            <v>211-09</v>
          </cell>
          <cell r="D214">
            <v>1140000</v>
          </cell>
          <cell r="E214" t="str">
            <v>YOUNG</v>
          </cell>
        </row>
        <row r="215">
          <cell r="C215" t="str">
            <v>211-15</v>
          </cell>
          <cell r="D215">
            <v>880000</v>
          </cell>
          <cell r="E215" t="str">
            <v>STEWART</v>
          </cell>
        </row>
        <row r="216">
          <cell r="C216" t="str">
            <v>211-15</v>
          </cell>
          <cell r="D216">
            <v>880000</v>
          </cell>
          <cell r="E216" t="str">
            <v>STEWART</v>
          </cell>
        </row>
        <row r="217">
          <cell r="C217" t="str">
            <v>211-15</v>
          </cell>
          <cell r="D217">
            <v>880000</v>
          </cell>
          <cell r="E217" t="str">
            <v>STEWART</v>
          </cell>
        </row>
        <row r="218">
          <cell r="C218" t="str">
            <v>211-15</v>
          </cell>
          <cell r="D218">
            <v>880000</v>
          </cell>
          <cell r="E218" t="str">
            <v>STEWART</v>
          </cell>
        </row>
        <row r="219">
          <cell r="C219" t="str">
            <v>212-09</v>
          </cell>
          <cell r="D219">
            <v>1140000</v>
          </cell>
          <cell r="E219" t="str">
            <v>YOUNG</v>
          </cell>
        </row>
        <row r="220">
          <cell r="C220" t="str">
            <v>213-09</v>
          </cell>
          <cell r="D220">
            <v>1180000</v>
          </cell>
          <cell r="E220" t="str">
            <v>LEVERE</v>
          </cell>
        </row>
        <row r="221">
          <cell r="C221" t="str">
            <v>213-09</v>
          </cell>
          <cell r="D221">
            <v>1180000</v>
          </cell>
          <cell r="E221" t="str">
            <v>LEVERE</v>
          </cell>
        </row>
        <row r="222">
          <cell r="C222" t="str">
            <v>213-09</v>
          </cell>
          <cell r="D222">
            <v>1180000</v>
          </cell>
          <cell r="E222" t="str">
            <v>LEVERE</v>
          </cell>
        </row>
        <row r="223">
          <cell r="C223" t="str">
            <v>213-15</v>
          </cell>
          <cell r="D223">
            <v>1180000</v>
          </cell>
          <cell r="E223" t="str">
            <v>LEVERE</v>
          </cell>
        </row>
        <row r="224">
          <cell r="C224" t="str">
            <v>214-15</v>
          </cell>
          <cell r="D224">
            <v>1520000</v>
          </cell>
          <cell r="E224" t="str">
            <v>MAYBERRY</v>
          </cell>
        </row>
        <row r="225">
          <cell r="C225" t="str">
            <v>214-15</v>
          </cell>
          <cell r="D225">
            <v>1520000</v>
          </cell>
          <cell r="E225" t="str">
            <v>MAYBERRY</v>
          </cell>
        </row>
        <row r="226">
          <cell r="C226" t="str">
            <v>214-15</v>
          </cell>
          <cell r="D226">
            <v>1520000</v>
          </cell>
          <cell r="E226" t="str">
            <v>MAYBERRY</v>
          </cell>
        </row>
        <row r="227">
          <cell r="C227" t="str">
            <v>215-09</v>
          </cell>
          <cell r="D227">
            <v>1280000</v>
          </cell>
          <cell r="E227" t="str">
            <v>BARTLETT</v>
          </cell>
        </row>
        <row r="228">
          <cell r="C228" t="str">
            <v>216-09</v>
          </cell>
          <cell r="D228">
            <v>1280000</v>
          </cell>
          <cell r="E228" t="str">
            <v>BARTLETT</v>
          </cell>
        </row>
        <row r="229">
          <cell r="C229" t="str">
            <v>217-09</v>
          </cell>
          <cell r="D229">
            <v>1820000</v>
          </cell>
          <cell r="E229" t="str">
            <v>ADANE</v>
          </cell>
        </row>
        <row r="230">
          <cell r="C230" t="str">
            <v>218-09</v>
          </cell>
          <cell r="D230">
            <v>1820000</v>
          </cell>
          <cell r="E230" t="str">
            <v>ADANE</v>
          </cell>
        </row>
        <row r="231">
          <cell r="C231" t="str">
            <v>220-15</v>
          </cell>
          <cell r="D231">
            <v>880000</v>
          </cell>
          <cell r="E231" t="str">
            <v>STEWART</v>
          </cell>
        </row>
        <row r="232">
          <cell r="C232" t="str">
            <v>221-15</v>
          </cell>
          <cell r="D232">
            <v>1820000</v>
          </cell>
          <cell r="E232" t="str">
            <v>ADANE</v>
          </cell>
        </row>
        <row r="233">
          <cell r="C233" t="str">
            <v>222-09</v>
          </cell>
          <cell r="D233">
            <v>1440000</v>
          </cell>
          <cell r="E233" t="str">
            <v>HONTZ</v>
          </cell>
        </row>
        <row r="234">
          <cell r="C234" t="str">
            <v>222-15</v>
          </cell>
          <cell r="D234">
            <v>1180000</v>
          </cell>
          <cell r="E234" t="str">
            <v>LEVERE</v>
          </cell>
        </row>
        <row r="235">
          <cell r="C235" t="str">
            <v>223-15</v>
          </cell>
          <cell r="D235">
            <v>1280000</v>
          </cell>
          <cell r="E235" t="str">
            <v>BARTLETT</v>
          </cell>
        </row>
        <row r="236">
          <cell r="C236" t="str">
            <v>224-09</v>
          </cell>
          <cell r="D236">
            <v>1180000</v>
          </cell>
          <cell r="E236" t="str">
            <v>LEVERE</v>
          </cell>
        </row>
        <row r="237">
          <cell r="C237" t="str">
            <v>224-15</v>
          </cell>
          <cell r="D237">
            <v>1820000</v>
          </cell>
          <cell r="E237" t="str">
            <v>ADANE</v>
          </cell>
        </row>
        <row r="238">
          <cell r="C238" t="str">
            <v>225-09</v>
          </cell>
          <cell r="D238">
            <v>1820000</v>
          </cell>
          <cell r="E238" t="str">
            <v>ADANE</v>
          </cell>
        </row>
        <row r="239">
          <cell r="C239" t="str">
            <v>226-09</v>
          </cell>
          <cell r="D239">
            <v>1820000</v>
          </cell>
          <cell r="E239" t="str">
            <v>ADANE</v>
          </cell>
        </row>
        <row r="240">
          <cell r="C240" t="str">
            <v>226-15</v>
          </cell>
          <cell r="D240">
            <v>1280000</v>
          </cell>
          <cell r="E240" t="str">
            <v>BARTLETT</v>
          </cell>
        </row>
        <row r="241">
          <cell r="C241" t="str">
            <v>227-09</v>
          </cell>
          <cell r="D241">
            <v>1240000</v>
          </cell>
          <cell r="E241" t="str">
            <v>GRASTON</v>
          </cell>
        </row>
        <row r="242">
          <cell r="C242" t="str">
            <v>227-15</v>
          </cell>
          <cell r="D242">
            <v>1760000</v>
          </cell>
          <cell r="E242" t="str">
            <v>STRICKLAND</v>
          </cell>
        </row>
        <row r="243">
          <cell r="C243" t="str">
            <v>227-15</v>
          </cell>
          <cell r="D243">
            <v>1760000</v>
          </cell>
          <cell r="E243" t="str">
            <v>STRICKLAND</v>
          </cell>
        </row>
        <row r="244">
          <cell r="C244" t="str">
            <v>228-15</v>
          </cell>
          <cell r="D244">
            <v>1760000</v>
          </cell>
          <cell r="E244" t="str">
            <v>STRICKLAND</v>
          </cell>
        </row>
        <row r="245">
          <cell r="C245" t="str">
            <v>229-09</v>
          </cell>
          <cell r="D245">
            <v>1440000</v>
          </cell>
          <cell r="E245" t="str">
            <v>HONTZ</v>
          </cell>
        </row>
        <row r="246">
          <cell r="C246" t="str">
            <v>229-09</v>
          </cell>
          <cell r="D246">
            <v>1440000</v>
          </cell>
          <cell r="E246" t="str">
            <v>HONTZ</v>
          </cell>
        </row>
        <row r="247">
          <cell r="C247" t="str">
            <v>229-15</v>
          </cell>
          <cell r="D247">
            <v>1180000</v>
          </cell>
          <cell r="E247" t="str">
            <v>LEVERE</v>
          </cell>
        </row>
        <row r="248">
          <cell r="C248" t="str">
            <v>229-15</v>
          </cell>
          <cell r="D248">
            <v>1180000</v>
          </cell>
          <cell r="E248" t="str">
            <v>LEVERE</v>
          </cell>
        </row>
        <row r="249">
          <cell r="C249" t="str">
            <v>230-09</v>
          </cell>
          <cell r="D249">
            <v>1440000</v>
          </cell>
          <cell r="E249" t="str">
            <v>HONTZ</v>
          </cell>
        </row>
        <row r="250">
          <cell r="C250" t="str">
            <v>230-09</v>
          </cell>
          <cell r="D250">
            <v>1440000</v>
          </cell>
          <cell r="E250" t="str">
            <v>HONTZ</v>
          </cell>
        </row>
        <row r="251">
          <cell r="C251" t="str">
            <v>230-15</v>
          </cell>
          <cell r="D251">
            <v>1180000</v>
          </cell>
          <cell r="E251" t="str">
            <v>LEVERE</v>
          </cell>
        </row>
        <row r="252">
          <cell r="C252" t="str">
            <v>231-12</v>
          </cell>
          <cell r="D252">
            <v>1140000</v>
          </cell>
          <cell r="E252" t="str">
            <v>YOUNG</v>
          </cell>
        </row>
        <row r="253">
          <cell r="C253" t="str">
            <v>231-15</v>
          </cell>
          <cell r="D253">
            <v>1820000</v>
          </cell>
          <cell r="E253" t="str">
            <v>ADANE</v>
          </cell>
        </row>
        <row r="254">
          <cell r="C254" t="str">
            <v>232-09</v>
          </cell>
          <cell r="D254">
            <v>1180000</v>
          </cell>
          <cell r="E254" t="str">
            <v>LEVERE</v>
          </cell>
        </row>
        <row r="255">
          <cell r="C255" t="str">
            <v>232-14</v>
          </cell>
          <cell r="D255">
            <v>1240000</v>
          </cell>
          <cell r="E255" t="str">
            <v>GRASTON</v>
          </cell>
        </row>
        <row r="256">
          <cell r="C256" t="str">
            <v>232-15</v>
          </cell>
          <cell r="D256">
            <v>1820000</v>
          </cell>
          <cell r="E256" t="str">
            <v>ADANE</v>
          </cell>
        </row>
        <row r="257">
          <cell r="C257" t="str">
            <v>233-09</v>
          </cell>
          <cell r="D257">
            <v>1820000</v>
          </cell>
          <cell r="E257" t="str">
            <v>ADANE</v>
          </cell>
        </row>
        <row r="258">
          <cell r="C258" t="str">
            <v>233-15</v>
          </cell>
          <cell r="D258">
            <v>1280000</v>
          </cell>
          <cell r="E258" t="str">
            <v>BARTLETT</v>
          </cell>
        </row>
        <row r="259">
          <cell r="C259" t="str">
            <v>234-09</v>
          </cell>
          <cell r="D259">
            <v>1820000</v>
          </cell>
          <cell r="E259" t="str">
            <v>ADANE</v>
          </cell>
        </row>
        <row r="260">
          <cell r="C260" t="str">
            <v>235-09</v>
          </cell>
          <cell r="D260">
            <v>1240000</v>
          </cell>
          <cell r="E260" t="str">
            <v>GRASTON</v>
          </cell>
        </row>
        <row r="261">
          <cell r="C261" t="str">
            <v>235-14</v>
          </cell>
          <cell r="D261">
            <v>1280000</v>
          </cell>
          <cell r="E261" t="str">
            <v>BARTLETT</v>
          </cell>
        </row>
        <row r="262">
          <cell r="C262" t="str">
            <v>235-15</v>
          </cell>
          <cell r="D262">
            <v>1760000</v>
          </cell>
          <cell r="E262" t="str">
            <v>STRICKLAND</v>
          </cell>
        </row>
        <row r="263">
          <cell r="C263" t="str">
            <v>236-09</v>
          </cell>
          <cell r="D263">
            <v>1240000</v>
          </cell>
          <cell r="E263" t="str">
            <v>GRASTON</v>
          </cell>
        </row>
        <row r="264">
          <cell r="C264" t="str">
            <v>236-15</v>
          </cell>
          <cell r="D264">
            <v>1760000</v>
          </cell>
          <cell r="E264" t="str">
            <v>STRICKLAND</v>
          </cell>
        </row>
        <row r="265">
          <cell r="C265" t="str">
            <v>237-09</v>
          </cell>
          <cell r="D265">
            <v>1440000</v>
          </cell>
          <cell r="E265" t="str">
            <v>HONTZ</v>
          </cell>
        </row>
        <row r="266">
          <cell r="C266" t="str">
            <v>237-15</v>
          </cell>
          <cell r="D266">
            <v>1180000</v>
          </cell>
          <cell r="E266" t="str">
            <v>LEVERE</v>
          </cell>
        </row>
        <row r="267">
          <cell r="C267" t="str">
            <v>238-09</v>
          </cell>
          <cell r="D267">
            <v>1440000</v>
          </cell>
          <cell r="E267" t="str">
            <v>HONTZ</v>
          </cell>
        </row>
        <row r="268">
          <cell r="C268" t="str">
            <v>238-09</v>
          </cell>
          <cell r="D268">
            <v>1440000</v>
          </cell>
          <cell r="E268" t="str">
            <v>HONTZ</v>
          </cell>
        </row>
        <row r="269">
          <cell r="C269" t="str">
            <v>238-15</v>
          </cell>
          <cell r="D269">
            <v>1180000</v>
          </cell>
          <cell r="E269" t="str">
            <v>LEVERE</v>
          </cell>
        </row>
        <row r="270">
          <cell r="C270" t="str">
            <v>238-15</v>
          </cell>
          <cell r="D270">
            <v>1180000</v>
          </cell>
          <cell r="E270" t="str">
            <v>LEVERE</v>
          </cell>
        </row>
        <row r="271">
          <cell r="C271" t="str">
            <v>239-09</v>
          </cell>
          <cell r="D271">
            <v>1810000</v>
          </cell>
          <cell r="E271" t="str">
            <v>NEWELL</v>
          </cell>
        </row>
        <row r="272">
          <cell r="C272" t="str">
            <v>239-15</v>
          </cell>
          <cell r="D272">
            <v>1820000</v>
          </cell>
          <cell r="E272" t="str">
            <v>ADANE</v>
          </cell>
        </row>
        <row r="273">
          <cell r="C273" t="str">
            <v>239-15</v>
          </cell>
          <cell r="D273">
            <v>1820000</v>
          </cell>
          <cell r="E273" t="str">
            <v>ADANE</v>
          </cell>
        </row>
        <row r="274">
          <cell r="C274" t="str">
            <v>240-09</v>
          </cell>
          <cell r="D274">
            <v>1810000</v>
          </cell>
          <cell r="E274" t="str">
            <v>NEWELL</v>
          </cell>
        </row>
        <row r="275">
          <cell r="C275" t="str">
            <v>240-14</v>
          </cell>
          <cell r="D275">
            <v>1240000</v>
          </cell>
          <cell r="E275" t="str">
            <v>GRASTON</v>
          </cell>
        </row>
        <row r="276">
          <cell r="C276" t="str">
            <v>240-15</v>
          </cell>
          <cell r="D276">
            <v>1820000</v>
          </cell>
          <cell r="E276" t="str">
            <v>ADANE</v>
          </cell>
        </row>
        <row r="277">
          <cell r="C277" t="str">
            <v>241-09</v>
          </cell>
          <cell r="D277">
            <v>1820000</v>
          </cell>
          <cell r="E277" t="str">
            <v>ADANE</v>
          </cell>
        </row>
        <row r="278">
          <cell r="C278" t="str">
            <v>241-15</v>
          </cell>
          <cell r="D278">
            <v>1240000</v>
          </cell>
          <cell r="E278" t="str">
            <v>GRASTON</v>
          </cell>
        </row>
        <row r="279">
          <cell r="C279" t="str">
            <v>242-15</v>
          </cell>
          <cell r="D279">
            <v>1240000</v>
          </cell>
          <cell r="E279" t="str">
            <v>GRASTON</v>
          </cell>
        </row>
        <row r="280">
          <cell r="C280" t="str">
            <v>243-09</v>
          </cell>
          <cell r="D280">
            <v>1240000</v>
          </cell>
          <cell r="E280" t="str">
            <v>GRASTON</v>
          </cell>
        </row>
        <row r="281">
          <cell r="C281" t="str">
            <v>243-14</v>
          </cell>
          <cell r="D281">
            <v>1280000</v>
          </cell>
          <cell r="E281" t="str">
            <v>BARTLETT</v>
          </cell>
        </row>
        <row r="282">
          <cell r="C282" t="str">
            <v>243-15</v>
          </cell>
          <cell r="D282">
            <v>1760000</v>
          </cell>
          <cell r="E282" t="str">
            <v>STRICKLAND</v>
          </cell>
        </row>
        <row r="283">
          <cell r="C283" t="str">
            <v>244-09</v>
          </cell>
          <cell r="D283">
            <v>1240000</v>
          </cell>
          <cell r="E283" t="str">
            <v>GRASTON</v>
          </cell>
        </row>
        <row r="284">
          <cell r="C284" t="str">
            <v>244-15</v>
          </cell>
          <cell r="D284">
            <v>1760000</v>
          </cell>
          <cell r="E284" t="str">
            <v>STRICKLAND</v>
          </cell>
        </row>
        <row r="285">
          <cell r="C285" t="str">
            <v>4056-09</v>
          </cell>
          <cell r="D285">
            <v>1500000</v>
          </cell>
          <cell r="E285" t="str">
            <v>GOODNIGHT</v>
          </cell>
        </row>
        <row r="286">
          <cell r="C286" t="str">
            <v>4056-09</v>
          </cell>
          <cell r="D286">
            <v>1500000</v>
          </cell>
          <cell r="E286" t="str">
            <v>GOODNIGHT</v>
          </cell>
        </row>
        <row r="287">
          <cell r="C287" t="str">
            <v>4056-09</v>
          </cell>
          <cell r="D287">
            <v>1500000</v>
          </cell>
          <cell r="E287" t="str">
            <v>GOODNIGHT</v>
          </cell>
        </row>
        <row r="288">
          <cell r="C288" t="str">
            <v>4056-09</v>
          </cell>
          <cell r="D288">
            <v>1500000</v>
          </cell>
          <cell r="E288" t="str">
            <v>GOODNIGHT</v>
          </cell>
        </row>
        <row r="289">
          <cell r="C289" t="str">
            <v>XO RAIL-15</v>
          </cell>
          <cell r="D289">
            <v>0</v>
          </cell>
          <cell r="E289" t="str">
            <v>HAUSER</v>
          </cell>
        </row>
        <row r="290">
          <cell r="C290" t="str">
            <v>XO RAIL-15</v>
          </cell>
          <cell r="D290">
            <v>0</v>
          </cell>
          <cell r="E290" t="str">
            <v>HAUSER</v>
          </cell>
        </row>
        <row r="291">
          <cell r="C291" t="str">
            <v>XO RAIL-15</v>
          </cell>
          <cell r="D291">
            <v>0</v>
          </cell>
          <cell r="E291" t="str">
            <v>HAUSER</v>
          </cell>
        </row>
        <row r="292">
          <cell r="C292" t="str">
            <v>YOUNG-09</v>
          </cell>
          <cell r="D292">
            <v>1140000</v>
          </cell>
          <cell r="E292" t="str">
            <v>YOUNG</v>
          </cell>
        </row>
      </sheetData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173-16</v>
          </cell>
          <cell r="D2">
            <v>1280000</v>
          </cell>
          <cell r="E2" t="str">
            <v>BARTLETT</v>
          </cell>
        </row>
        <row r="3">
          <cell r="C3" t="str">
            <v>4005N-16</v>
          </cell>
          <cell r="D3">
            <v>1340000</v>
          </cell>
          <cell r="E3" t="str">
            <v>BEAM</v>
          </cell>
        </row>
        <row r="4">
          <cell r="C4" t="str">
            <v>175-16</v>
          </cell>
          <cell r="D4">
            <v>1090000</v>
          </cell>
          <cell r="E4" t="str">
            <v>SPECTOR</v>
          </cell>
        </row>
        <row r="5">
          <cell r="C5" t="str">
            <v>170-16</v>
          </cell>
          <cell r="D5">
            <v>1140000</v>
          </cell>
          <cell r="E5" t="str">
            <v>YOUNG</v>
          </cell>
        </row>
        <row r="6">
          <cell r="C6" t="str">
            <v>4005S-16</v>
          </cell>
          <cell r="D6">
            <v>1340000</v>
          </cell>
          <cell r="E6" t="str">
            <v>BEAM</v>
          </cell>
        </row>
        <row r="7">
          <cell r="C7" t="str">
            <v>177-16</v>
          </cell>
          <cell r="D7">
            <v>2040000</v>
          </cell>
          <cell r="E7" t="str">
            <v>MOSES</v>
          </cell>
        </row>
        <row r="8">
          <cell r="C8" t="str">
            <v>181-16</v>
          </cell>
          <cell r="D8">
            <v>900000</v>
          </cell>
          <cell r="E8" t="str">
            <v>ROCHA</v>
          </cell>
        </row>
        <row r="9">
          <cell r="C9" t="str">
            <v>176-16</v>
          </cell>
          <cell r="D9">
            <v>1090000</v>
          </cell>
          <cell r="E9" t="str">
            <v>SPECTOR</v>
          </cell>
        </row>
        <row r="10">
          <cell r="C10" t="str">
            <v>190-16</v>
          </cell>
          <cell r="D10">
            <v>1090000</v>
          </cell>
          <cell r="E10" t="str">
            <v>SPECTOR</v>
          </cell>
        </row>
        <row r="11">
          <cell r="C11" t="str">
            <v>197-16</v>
          </cell>
          <cell r="D11">
            <v>1140000</v>
          </cell>
          <cell r="E11" t="str">
            <v>YOUNG</v>
          </cell>
        </row>
        <row r="12">
          <cell r="C12" t="str">
            <v>4005N-16</v>
          </cell>
          <cell r="D12">
            <v>1340000</v>
          </cell>
          <cell r="E12" t="str">
            <v>BEAM</v>
          </cell>
        </row>
        <row r="13">
          <cell r="C13" t="str">
            <v>4005N-16</v>
          </cell>
          <cell r="D13">
            <v>1340000</v>
          </cell>
          <cell r="E13" t="str">
            <v>BEAM</v>
          </cell>
        </row>
        <row r="14">
          <cell r="C14" t="str">
            <v>162-16</v>
          </cell>
          <cell r="D14">
            <v>1090000</v>
          </cell>
          <cell r="E14" t="str">
            <v>SPECTOR</v>
          </cell>
        </row>
        <row r="15">
          <cell r="C15" t="str">
            <v>195-16</v>
          </cell>
          <cell r="D15">
            <v>1520000</v>
          </cell>
          <cell r="E15" t="str">
            <v>MAYBERRY</v>
          </cell>
        </row>
        <row r="16">
          <cell r="C16" t="str">
            <v>147-16</v>
          </cell>
          <cell r="D16">
            <v>1830000</v>
          </cell>
          <cell r="E16" t="str">
            <v>YORK</v>
          </cell>
        </row>
        <row r="17">
          <cell r="C17" t="str">
            <v>190-16</v>
          </cell>
          <cell r="D17">
            <v>1090000</v>
          </cell>
          <cell r="E17" t="str">
            <v>SPECTOR</v>
          </cell>
        </row>
        <row r="18">
          <cell r="C18" t="str">
            <v>138-16</v>
          </cell>
          <cell r="D18">
            <v>2020000</v>
          </cell>
          <cell r="E18" t="str">
            <v>SHOOK</v>
          </cell>
        </row>
        <row r="19">
          <cell r="C19" t="str">
            <v>201-16</v>
          </cell>
          <cell r="D19">
            <v>1280000</v>
          </cell>
          <cell r="E19" t="str">
            <v>BARTLETT</v>
          </cell>
        </row>
        <row r="20">
          <cell r="C20" t="str">
            <v>153-16</v>
          </cell>
          <cell r="D20">
            <v>900000</v>
          </cell>
          <cell r="E20" t="str">
            <v>ROCHA</v>
          </cell>
        </row>
        <row r="21">
          <cell r="C21" t="str">
            <v>198-16</v>
          </cell>
          <cell r="D21">
            <v>1140000</v>
          </cell>
          <cell r="E21" t="str">
            <v>YOUNG</v>
          </cell>
        </row>
        <row r="22">
          <cell r="C22" t="str">
            <v>151-16</v>
          </cell>
          <cell r="D22">
            <v>2020000</v>
          </cell>
          <cell r="E22" t="str">
            <v>SHOOK</v>
          </cell>
        </row>
        <row r="23">
          <cell r="C23" t="str">
            <v>211-16</v>
          </cell>
          <cell r="D23">
            <v>1140000</v>
          </cell>
          <cell r="E23" t="str">
            <v>YOUNG</v>
          </cell>
        </row>
        <row r="24">
          <cell r="C24" t="str">
            <v>142-16</v>
          </cell>
          <cell r="D24">
            <v>1840000</v>
          </cell>
          <cell r="E24" t="str">
            <v>CANFIELD</v>
          </cell>
        </row>
        <row r="25">
          <cell r="C25" t="str">
            <v>206-16</v>
          </cell>
          <cell r="D25">
            <v>2040000</v>
          </cell>
          <cell r="E25" t="str">
            <v>MOSES</v>
          </cell>
        </row>
        <row r="26">
          <cell r="C26" t="str">
            <v>145-16</v>
          </cell>
          <cell r="D26">
            <v>1110000</v>
          </cell>
          <cell r="E26" t="str">
            <v>STARKS</v>
          </cell>
        </row>
        <row r="27">
          <cell r="C27" t="str">
            <v>210-16</v>
          </cell>
          <cell r="D27">
            <v>1520000</v>
          </cell>
          <cell r="E27" t="str">
            <v>MAYBERRY</v>
          </cell>
        </row>
        <row r="28">
          <cell r="C28" t="str">
            <v>130-16</v>
          </cell>
          <cell r="D28">
            <v>1310000</v>
          </cell>
          <cell r="E28" t="str">
            <v>MALAVE</v>
          </cell>
        </row>
        <row r="29">
          <cell r="C29" t="str">
            <v>219-16</v>
          </cell>
          <cell r="D29">
            <v>1820000</v>
          </cell>
          <cell r="E29" t="str">
            <v>ADANE</v>
          </cell>
        </row>
        <row r="30">
          <cell r="C30" t="str">
            <v>132-16</v>
          </cell>
          <cell r="D30">
            <v>1110000</v>
          </cell>
          <cell r="E30" t="str">
            <v>STARKS</v>
          </cell>
        </row>
        <row r="31">
          <cell r="C31" t="str">
            <v>219-16</v>
          </cell>
          <cell r="D31">
            <v>1820000</v>
          </cell>
          <cell r="E31" t="str">
            <v>ADANE</v>
          </cell>
        </row>
        <row r="32">
          <cell r="C32" t="str">
            <v>226-16</v>
          </cell>
          <cell r="D32">
            <v>2010000</v>
          </cell>
          <cell r="E32" t="str">
            <v>MAELZER</v>
          </cell>
        </row>
        <row r="33">
          <cell r="C33" t="str">
            <v>214-16</v>
          </cell>
          <cell r="D33">
            <v>1180000</v>
          </cell>
          <cell r="E33" t="str">
            <v>LEVERE</v>
          </cell>
        </row>
        <row r="34">
          <cell r="C34" t="str">
            <v>210-16</v>
          </cell>
          <cell r="D34">
            <v>1520000</v>
          </cell>
          <cell r="E34" t="str">
            <v>MAYBERRY</v>
          </cell>
        </row>
        <row r="35">
          <cell r="C35" t="str">
            <v>219-16</v>
          </cell>
          <cell r="D35">
            <v>1820000</v>
          </cell>
          <cell r="E35" t="str">
            <v>ADANE</v>
          </cell>
        </row>
        <row r="36">
          <cell r="C36" t="str">
            <v>168-16</v>
          </cell>
          <cell r="D36">
            <v>900000</v>
          </cell>
          <cell r="E36" t="str">
            <v>ROCHA</v>
          </cell>
        </row>
        <row r="37">
          <cell r="C37" t="str">
            <v>216-16</v>
          </cell>
          <cell r="D37">
            <v>1280000</v>
          </cell>
          <cell r="E37" t="str">
            <v>BARTLETT</v>
          </cell>
        </row>
        <row r="38">
          <cell r="C38" t="str">
            <v>158-16</v>
          </cell>
          <cell r="D38">
            <v>880000</v>
          </cell>
          <cell r="E38" t="str">
            <v>STEWART</v>
          </cell>
        </row>
        <row r="39">
          <cell r="C39" t="str">
            <v>218-16</v>
          </cell>
          <cell r="D39">
            <v>2010000</v>
          </cell>
          <cell r="E39" t="str">
            <v>MAELZER</v>
          </cell>
        </row>
        <row r="40">
          <cell r="C40" t="str">
            <v>165-16</v>
          </cell>
          <cell r="D40">
            <v>1750000</v>
          </cell>
          <cell r="E40" t="str">
            <v>REBOLETTI</v>
          </cell>
        </row>
        <row r="41">
          <cell r="C41" t="str">
            <v>227-16</v>
          </cell>
          <cell r="D41">
            <v>1820000</v>
          </cell>
          <cell r="E41" t="str">
            <v>ADANE</v>
          </cell>
        </row>
        <row r="42">
          <cell r="C42" t="str">
            <v>155-16</v>
          </cell>
          <cell r="D42">
            <v>2000000</v>
          </cell>
          <cell r="E42" t="str">
            <v>STAMBAUGH</v>
          </cell>
        </row>
        <row r="43">
          <cell r="C43" t="str">
            <v>237-16</v>
          </cell>
          <cell r="D43">
            <v>1760000</v>
          </cell>
          <cell r="E43" t="str">
            <v>STRICKLAND</v>
          </cell>
        </row>
        <row r="44">
          <cell r="C44" t="str">
            <v>222-16</v>
          </cell>
          <cell r="D44">
            <v>1760000</v>
          </cell>
          <cell r="E44" t="str">
            <v>STRICKLAND</v>
          </cell>
        </row>
        <row r="45">
          <cell r="C45" t="str">
            <v>239-16</v>
          </cell>
          <cell r="D45">
            <v>1180000</v>
          </cell>
          <cell r="E45" t="str">
            <v>LEVERE</v>
          </cell>
        </row>
        <row r="46">
          <cell r="C46" t="str">
            <v>209-16</v>
          </cell>
          <cell r="D46">
            <v>1520000</v>
          </cell>
          <cell r="E46" t="str">
            <v>MAYBERRY</v>
          </cell>
        </row>
        <row r="47">
          <cell r="C47" t="str">
            <v>236-16</v>
          </cell>
          <cell r="D47">
            <v>1820000</v>
          </cell>
          <cell r="E47" t="str">
            <v>ADANE</v>
          </cell>
        </row>
        <row r="48">
          <cell r="C48" t="str">
            <v>180-16</v>
          </cell>
          <cell r="D48">
            <v>1750000</v>
          </cell>
          <cell r="E48" t="str">
            <v>REBOLETTI</v>
          </cell>
        </row>
        <row r="49">
          <cell r="C49" t="str">
            <v>243-16</v>
          </cell>
          <cell r="D49">
            <v>1820000</v>
          </cell>
          <cell r="E49" t="str">
            <v>ADANE</v>
          </cell>
        </row>
        <row r="50">
          <cell r="C50" t="str">
            <v>4005S-16</v>
          </cell>
          <cell r="D50">
            <v>1340000</v>
          </cell>
          <cell r="E50" t="str">
            <v>BEAM</v>
          </cell>
        </row>
        <row r="51">
          <cell r="C51" t="str">
            <v>242-16</v>
          </cell>
          <cell r="D51">
            <v>2010000</v>
          </cell>
          <cell r="E51" t="str">
            <v>MAELZER</v>
          </cell>
        </row>
        <row r="52">
          <cell r="C52" t="str">
            <v>232-16</v>
          </cell>
          <cell r="D52">
            <v>1180000</v>
          </cell>
          <cell r="E52" t="str">
            <v>LEVERE</v>
          </cell>
        </row>
        <row r="53">
          <cell r="C53" t="str">
            <v>144-16</v>
          </cell>
          <cell r="D53">
            <v>1310000</v>
          </cell>
          <cell r="E53" t="str">
            <v>MALAVE</v>
          </cell>
        </row>
        <row r="54">
          <cell r="C54" t="str">
            <v>229-16</v>
          </cell>
          <cell r="D54">
            <v>1760000</v>
          </cell>
          <cell r="E54" t="str">
            <v>STRICKLAND</v>
          </cell>
        </row>
        <row r="55">
          <cell r="C55" t="str">
            <v>150-16</v>
          </cell>
          <cell r="D55">
            <v>1990000</v>
          </cell>
          <cell r="E55" t="str">
            <v>DAVIS</v>
          </cell>
        </row>
        <row r="56">
          <cell r="C56" t="str">
            <v>213-16</v>
          </cell>
          <cell r="D56">
            <v>1180000</v>
          </cell>
          <cell r="E56" t="str">
            <v>LEVERE</v>
          </cell>
        </row>
        <row r="57">
          <cell r="C57" t="str">
            <v>156-16</v>
          </cell>
          <cell r="D57">
            <v>2000000</v>
          </cell>
          <cell r="E57" t="str">
            <v>STAMBAUGH</v>
          </cell>
        </row>
        <row r="58">
          <cell r="C58" t="str">
            <v>193-16</v>
          </cell>
          <cell r="D58">
            <v>1750000</v>
          </cell>
          <cell r="E58" t="str">
            <v>REBOLETTI</v>
          </cell>
        </row>
        <row r="59">
          <cell r="C59" t="str">
            <v>4005N-16</v>
          </cell>
          <cell r="D59">
            <v>1340000</v>
          </cell>
          <cell r="E59" t="str">
            <v>BEAM</v>
          </cell>
        </row>
        <row r="60">
          <cell r="C60" t="str">
            <v>162-16</v>
          </cell>
          <cell r="D60">
            <v>1090000</v>
          </cell>
          <cell r="E60" t="str">
            <v>SPECTOR</v>
          </cell>
        </row>
        <row r="61">
          <cell r="C61" t="str">
            <v>188-16</v>
          </cell>
          <cell r="D61">
            <v>1280000</v>
          </cell>
          <cell r="E61" t="str">
            <v>BARTLETT</v>
          </cell>
        </row>
        <row r="62">
          <cell r="C62" t="str">
            <v>240-16</v>
          </cell>
          <cell r="D62">
            <v>1180000</v>
          </cell>
          <cell r="E62" t="str">
            <v>LEVERE</v>
          </cell>
        </row>
        <row r="63">
          <cell r="C63" t="str">
            <v>231-16</v>
          </cell>
          <cell r="D63">
            <v>1180000</v>
          </cell>
          <cell r="E63" t="str">
            <v>LEVERE</v>
          </cell>
        </row>
        <row r="64">
          <cell r="C64" t="str">
            <v>215-16</v>
          </cell>
          <cell r="D64">
            <v>1280000</v>
          </cell>
          <cell r="E64" t="str">
            <v>BARTLETT</v>
          </cell>
        </row>
        <row r="65">
          <cell r="C65" t="str">
            <v>159-16</v>
          </cell>
          <cell r="D65">
            <v>1310000</v>
          </cell>
          <cell r="E65" t="str">
            <v>MALAVE</v>
          </cell>
        </row>
        <row r="66">
          <cell r="C66" t="str">
            <v>199-16</v>
          </cell>
          <cell r="D66">
            <v>880000</v>
          </cell>
          <cell r="E66" t="str">
            <v>STEWART</v>
          </cell>
        </row>
        <row r="67">
          <cell r="C67" t="str">
            <v>186-16</v>
          </cell>
          <cell r="D67">
            <v>880000</v>
          </cell>
          <cell r="E67" t="str">
            <v>STEWART</v>
          </cell>
        </row>
        <row r="68">
          <cell r="C68" t="str">
            <v>4005N-16</v>
          </cell>
          <cell r="D68">
            <v>1340000</v>
          </cell>
          <cell r="E68" t="str">
            <v>BEAM</v>
          </cell>
        </row>
        <row r="69">
          <cell r="C69" t="str">
            <v>199-16</v>
          </cell>
          <cell r="D69">
            <v>880000</v>
          </cell>
          <cell r="E69" t="str">
            <v>STEWART</v>
          </cell>
        </row>
        <row r="70">
          <cell r="C70" t="str">
            <v>140-16</v>
          </cell>
          <cell r="D70">
            <v>2000000</v>
          </cell>
          <cell r="E70" t="str">
            <v>STAMBAUGH</v>
          </cell>
        </row>
        <row r="71">
          <cell r="C71" t="str">
            <v>221-16</v>
          </cell>
          <cell r="D71">
            <v>1760000</v>
          </cell>
          <cell r="E71" t="str">
            <v>STRICKLAND</v>
          </cell>
        </row>
        <row r="72">
          <cell r="C72" t="str">
            <v>128-16</v>
          </cell>
          <cell r="D72">
            <v>1840000</v>
          </cell>
          <cell r="E72" t="str">
            <v>CANFIELD</v>
          </cell>
        </row>
        <row r="73">
          <cell r="C73" t="str">
            <v>235-16</v>
          </cell>
          <cell r="D73">
            <v>1820000</v>
          </cell>
          <cell r="E73" t="str">
            <v>ADANE</v>
          </cell>
        </row>
        <row r="74">
          <cell r="C74" t="str">
            <v>244-16</v>
          </cell>
          <cell r="D74">
            <v>1820000</v>
          </cell>
          <cell r="E74" t="str">
            <v>ADANE</v>
          </cell>
        </row>
        <row r="75">
          <cell r="C75" t="str">
            <v>243-16</v>
          </cell>
          <cell r="D75">
            <v>1820000</v>
          </cell>
          <cell r="E75" t="str">
            <v>ADANE</v>
          </cell>
        </row>
        <row r="76">
          <cell r="C76" t="str">
            <v>242-16</v>
          </cell>
          <cell r="D76">
            <v>2010000</v>
          </cell>
          <cell r="E76" t="str">
            <v>MAELZER</v>
          </cell>
        </row>
        <row r="77">
          <cell r="C77" t="str">
            <v>4005S-16</v>
          </cell>
          <cell r="D77">
            <v>1340000</v>
          </cell>
          <cell r="E77" t="str">
            <v>BEAM</v>
          </cell>
        </row>
        <row r="78">
          <cell r="C78" t="str">
            <v>238-16</v>
          </cell>
          <cell r="D78">
            <v>1760000</v>
          </cell>
          <cell r="E78" t="str">
            <v>STRICKLAND</v>
          </cell>
        </row>
        <row r="79">
          <cell r="C79" t="str">
            <v>154-16</v>
          </cell>
          <cell r="D79">
            <v>900000</v>
          </cell>
          <cell r="E79" t="str">
            <v>ROCHA</v>
          </cell>
        </row>
        <row r="80">
          <cell r="C80" t="str">
            <v>228-16</v>
          </cell>
          <cell r="D80">
            <v>1820000</v>
          </cell>
          <cell r="E80" t="str">
            <v>ADANE</v>
          </cell>
        </row>
        <row r="81">
          <cell r="C81" t="str">
            <v>166-16</v>
          </cell>
          <cell r="D81">
            <v>1750000</v>
          </cell>
          <cell r="E81" t="str">
            <v>REBOLETTI</v>
          </cell>
        </row>
        <row r="82">
          <cell r="C82" t="str">
            <v>227-16</v>
          </cell>
          <cell r="D82">
            <v>1820000</v>
          </cell>
          <cell r="E82" t="str">
            <v>ADANE</v>
          </cell>
        </row>
        <row r="83">
          <cell r="C83" t="str">
            <v>4005N-16</v>
          </cell>
          <cell r="D83">
            <v>1340000</v>
          </cell>
          <cell r="E83" t="str">
            <v>BEAM</v>
          </cell>
        </row>
        <row r="84">
          <cell r="C84" t="str">
            <v>204-16</v>
          </cell>
          <cell r="D84">
            <v>1090000</v>
          </cell>
          <cell r="E84" t="str">
            <v>SPECTOR</v>
          </cell>
        </row>
        <row r="85">
          <cell r="C85" t="str">
            <v>180-16</v>
          </cell>
          <cell r="D85">
            <v>1750000</v>
          </cell>
          <cell r="E85" t="str">
            <v>REBOLETTI</v>
          </cell>
        </row>
        <row r="86">
          <cell r="C86" t="str">
            <v>187-16</v>
          </cell>
          <cell r="D86">
            <v>1280000</v>
          </cell>
          <cell r="E86" t="str">
            <v>BARTLETT</v>
          </cell>
        </row>
        <row r="87">
          <cell r="C87" t="str">
            <v>197-16</v>
          </cell>
          <cell r="D87">
            <v>1140000</v>
          </cell>
          <cell r="E87" t="str">
            <v>YOUNG</v>
          </cell>
        </row>
        <row r="88">
          <cell r="C88" t="str">
            <v>185-16</v>
          </cell>
          <cell r="D88">
            <v>880000</v>
          </cell>
          <cell r="E88" t="str">
            <v>STEWART</v>
          </cell>
        </row>
        <row r="89">
          <cell r="C89" t="str">
            <v>200-16</v>
          </cell>
          <cell r="D89">
            <v>880000</v>
          </cell>
          <cell r="E89" t="str">
            <v>STEWART</v>
          </cell>
        </row>
        <row r="90">
          <cell r="C90" t="str">
            <v>134-16</v>
          </cell>
          <cell r="D90">
            <v>1830000</v>
          </cell>
          <cell r="E90" t="str">
            <v>YORK</v>
          </cell>
        </row>
        <row r="91">
          <cell r="C91" t="str">
            <v>231-16</v>
          </cell>
          <cell r="D91">
            <v>1180000</v>
          </cell>
          <cell r="E91" t="str">
            <v>LEVERE</v>
          </cell>
        </row>
        <row r="92">
          <cell r="C92" t="str">
            <v>128-16</v>
          </cell>
          <cell r="D92">
            <v>1840000</v>
          </cell>
          <cell r="E92" t="str">
            <v>CANFIELD</v>
          </cell>
        </row>
        <row r="93">
          <cell r="C93" t="str">
            <v>4005S-16</v>
          </cell>
          <cell r="D93">
            <v>1340000</v>
          </cell>
          <cell r="E93" t="str">
            <v>BEAM</v>
          </cell>
        </row>
        <row r="94">
          <cell r="C94" t="str">
            <v>225-16</v>
          </cell>
          <cell r="D94">
            <v>2010000</v>
          </cell>
          <cell r="E94" t="str">
            <v>MAELZER</v>
          </cell>
        </row>
        <row r="95">
          <cell r="C95" t="str">
            <v>224-16</v>
          </cell>
          <cell r="D95">
            <v>1180000</v>
          </cell>
          <cell r="E95" t="str">
            <v>LEVERE</v>
          </cell>
        </row>
        <row r="96">
          <cell r="C96" t="str">
            <v>222-16</v>
          </cell>
          <cell r="D96">
            <v>1760000</v>
          </cell>
          <cell r="E96" t="str">
            <v>STRICKLAND</v>
          </cell>
        </row>
        <row r="97">
          <cell r="C97" t="str">
            <v>137-16</v>
          </cell>
          <cell r="D97">
            <v>2020000</v>
          </cell>
          <cell r="E97" t="str">
            <v>SHOOK</v>
          </cell>
        </row>
        <row r="98">
          <cell r="C98" t="str">
            <v>220-16</v>
          </cell>
          <cell r="D98">
            <v>1820000</v>
          </cell>
          <cell r="E98" t="str">
            <v>ADANE</v>
          </cell>
        </row>
        <row r="99">
          <cell r="C99" t="str">
            <v>149-16</v>
          </cell>
          <cell r="D99">
            <v>1990000</v>
          </cell>
          <cell r="E99" t="str">
            <v>DAVIS</v>
          </cell>
        </row>
        <row r="100">
          <cell r="C100" t="str">
            <v>219-16</v>
          </cell>
          <cell r="D100">
            <v>1820000</v>
          </cell>
          <cell r="E100" t="str">
            <v>ADANE</v>
          </cell>
        </row>
        <row r="101">
          <cell r="C101" t="str">
            <v>179-16</v>
          </cell>
          <cell r="D101">
            <v>1750000</v>
          </cell>
          <cell r="E101" t="str">
            <v>REBOLETTI</v>
          </cell>
        </row>
        <row r="102">
          <cell r="C102" t="str">
            <v>208-16</v>
          </cell>
          <cell r="D102">
            <v>1760000</v>
          </cell>
          <cell r="E102" t="str">
            <v>STRICKLAND</v>
          </cell>
        </row>
        <row r="103">
          <cell r="C103" t="str">
            <v>230-16</v>
          </cell>
          <cell r="D103">
            <v>1760000</v>
          </cell>
          <cell r="E103" t="str">
            <v>STRICKLAND</v>
          </cell>
        </row>
        <row r="104">
          <cell r="C104" t="str">
            <v>239-16</v>
          </cell>
          <cell r="D104">
            <v>1180000</v>
          </cell>
          <cell r="E104" t="str">
            <v>LEVERE</v>
          </cell>
        </row>
        <row r="105">
          <cell r="C105" t="str">
            <v>141-16</v>
          </cell>
          <cell r="D105">
            <v>1840000</v>
          </cell>
          <cell r="E105" t="str">
            <v>CANFIELD</v>
          </cell>
        </row>
        <row r="106">
          <cell r="C106" t="str">
            <v>235-16</v>
          </cell>
          <cell r="D106">
            <v>1820000</v>
          </cell>
          <cell r="E106" t="str">
            <v>ADANE</v>
          </cell>
        </row>
        <row r="107">
          <cell r="C107" t="str">
            <v>169-16</v>
          </cell>
          <cell r="D107">
            <v>1140000</v>
          </cell>
          <cell r="E107" t="str">
            <v>YOUNG</v>
          </cell>
        </row>
        <row r="108">
          <cell r="C108" t="str">
            <v>220-16</v>
          </cell>
          <cell r="D108">
            <v>1820000</v>
          </cell>
          <cell r="E108" t="str">
            <v>ADANE</v>
          </cell>
        </row>
        <row r="109">
          <cell r="C109" t="str">
            <v>166-16</v>
          </cell>
          <cell r="D109">
            <v>1750000</v>
          </cell>
          <cell r="E109" t="str">
            <v>REBOLETTI</v>
          </cell>
        </row>
        <row r="110">
          <cell r="C110" t="str">
            <v>313-16</v>
          </cell>
          <cell r="D110">
            <v>530000</v>
          </cell>
          <cell r="E110" t="str">
            <v>POLLOCK</v>
          </cell>
        </row>
        <row r="111">
          <cell r="C111" t="str">
            <v>220-16</v>
          </cell>
          <cell r="D111">
            <v>1820000</v>
          </cell>
          <cell r="E111" t="str">
            <v>ADANE</v>
          </cell>
        </row>
        <row r="112">
          <cell r="C112" t="str">
            <v>235-16</v>
          </cell>
          <cell r="D112">
            <v>1820000</v>
          </cell>
          <cell r="E112" t="str">
            <v>ADANE</v>
          </cell>
        </row>
        <row r="113">
          <cell r="C113" t="str">
            <v>222-16</v>
          </cell>
          <cell r="D113">
            <v>1760000</v>
          </cell>
          <cell r="E113" t="str">
            <v>STRICKLAND</v>
          </cell>
        </row>
        <row r="114">
          <cell r="C114" t="str">
            <v>212-16</v>
          </cell>
          <cell r="D114">
            <v>1140000</v>
          </cell>
          <cell r="E114" t="str">
            <v>YOUNG</v>
          </cell>
        </row>
        <row r="115">
          <cell r="C115" t="str">
            <v>229-16</v>
          </cell>
          <cell r="D115">
            <v>1760000</v>
          </cell>
          <cell r="E115" t="str">
            <v>STRICKLAND</v>
          </cell>
        </row>
        <row r="116">
          <cell r="C116" t="str">
            <v>243-16</v>
          </cell>
          <cell r="D116">
            <v>1820000</v>
          </cell>
          <cell r="E116" t="str">
            <v>ADANE</v>
          </cell>
        </row>
        <row r="117">
          <cell r="C117" t="str">
            <v>230-16</v>
          </cell>
          <cell r="D117">
            <v>1760000</v>
          </cell>
          <cell r="E117" t="str">
            <v>STRICKLAND</v>
          </cell>
        </row>
        <row r="118">
          <cell r="C118" t="str">
            <v>224-16</v>
          </cell>
          <cell r="D118">
            <v>1180000</v>
          </cell>
          <cell r="E118" t="str">
            <v>LEVERE</v>
          </cell>
        </row>
        <row r="119">
          <cell r="C119" t="str">
            <v>233-16</v>
          </cell>
          <cell r="D119">
            <v>2010000</v>
          </cell>
          <cell r="E119" t="str">
            <v>MAELZER</v>
          </cell>
        </row>
        <row r="120">
          <cell r="C120" t="str">
            <v>207-16</v>
          </cell>
          <cell r="D120">
            <v>1760000</v>
          </cell>
          <cell r="E120" t="str">
            <v>STRICKLAND</v>
          </cell>
        </row>
        <row r="121">
          <cell r="C121" t="str">
            <v>163-16</v>
          </cell>
          <cell r="D121">
            <v>2040000</v>
          </cell>
          <cell r="E121" t="str">
            <v>MOSES</v>
          </cell>
        </row>
        <row r="122">
          <cell r="C122" t="str">
            <v>205-16</v>
          </cell>
          <cell r="D122">
            <v>2040000</v>
          </cell>
          <cell r="E122" t="str">
            <v>MOSES</v>
          </cell>
        </row>
        <row r="123">
          <cell r="C123" t="str">
            <v>172-16</v>
          </cell>
          <cell r="D123">
            <v>880000</v>
          </cell>
          <cell r="E123" t="str">
            <v>STEWART</v>
          </cell>
        </row>
        <row r="124">
          <cell r="C124" t="str">
            <v>189-16</v>
          </cell>
          <cell r="D124">
            <v>1090000</v>
          </cell>
          <cell r="E124" t="str">
            <v>SPECTOR</v>
          </cell>
        </row>
        <row r="125">
          <cell r="C125" t="str">
            <v>184-16</v>
          </cell>
          <cell r="D125">
            <v>1140000</v>
          </cell>
          <cell r="E125" t="str">
            <v>YOUNG</v>
          </cell>
        </row>
        <row r="126">
          <cell r="C126" t="str">
            <v>180-16</v>
          </cell>
          <cell r="D126">
            <v>1750000</v>
          </cell>
          <cell r="E126" t="str">
            <v>REBOLETTI</v>
          </cell>
        </row>
        <row r="127">
          <cell r="C127" t="str">
            <v>196-16</v>
          </cell>
          <cell r="D127">
            <v>1520000</v>
          </cell>
          <cell r="E127" t="str">
            <v>MAYBERRY</v>
          </cell>
        </row>
        <row r="128">
          <cell r="C128" t="str">
            <v>183-16</v>
          </cell>
          <cell r="D128">
            <v>1140000</v>
          </cell>
          <cell r="E128" t="str">
            <v>YOUNG</v>
          </cell>
        </row>
        <row r="129">
          <cell r="C129" t="str">
            <v>202-16</v>
          </cell>
          <cell r="D129">
            <v>1280000</v>
          </cell>
          <cell r="E129" t="str">
            <v>BARTLETT</v>
          </cell>
        </row>
        <row r="130">
          <cell r="C130" t="str">
            <v>171-16</v>
          </cell>
          <cell r="D130">
            <v>880000</v>
          </cell>
          <cell r="E130" t="str">
            <v>STEWART</v>
          </cell>
        </row>
        <row r="131">
          <cell r="C131" t="str">
            <v>218-16</v>
          </cell>
          <cell r="D131">
            <v>2010000</v>
          </cell>
          <cell r="E131" t="str">
            <v>MAELZER</v>
          </cell>
        </row>
        <row r="132">
          <cell r="C132" t="str">
            <v>160-16</v>
          </cell>
          <cell r="D132">
            <v>1310000</v>
          </cell>
          <cell r="E132" t="str">
            <v>MALAVE</v>
          </cell>
        </row>
        <row r="133">
          <cell r="C133" t="str">
            <v>234-16</v>
          </cell>
          <cell r="D133">
            <v>2010000</v>
          </cell>
          <cell r="E133" t="str">
            <v>MAELZER</v>
          </cell>
        </row>
        <row r="134">
          <cell r="C134" t="str">
            <v>157-16</v>
          </cell>
          <cell r="D134">
            <v>880000</v>
          </cell>
          <cell r="E134" t="str">
            <v>STEWART</v>
          </cell>
        </row>
        <row r="135">
          <cell r="C135" t="str">
            <v>241-16</v>
          </cell>
          <cell r="D135">
            <v>2010000</v>
          </cell>
          <cell r="E135" t="str">
            <v>MAELZER</v>
          </cell>
        </row>
        <row r="136">
          <cell r="C136" t="str">
            <v>4005S-16</v>
          </cell>
          <cell r="D136">
            <v>1340000</v>
          </cell>
          <cell r="E136" t="str">
            <v>BEAM</v>
          </cell>
        </row>
        <row r="137">
          <cell r="C137" t="str">
            <v>152-16</v>
          </cell>
          <cell r="D137">
            <v>2020000</v>
          </cell>
          <cell r="E137" t="str">
            <v>SHOOK</v>
          </cell>
        </row>
        <row r="138">
          <cell r="C138" t="str">
            <v>194-16</v>
          </cell>
          <cell r="D138">
            <v>1750000</v>
          </cell>
          <cell r="E138" t="str">
            <v>REBOLETTI</v>
          </cell>
        </row>
        <row r="139">
          <cell r="C139" t="str">
            <v>167-16</v>
          </cell>
          <cell r="D139">
            <v>900000</v>
          </cell>
          <cell r="E139" t="str">
            <v>ROCHA</v>
          </cell>
        </row>
        <row r="140">
          <cell r="C140" t="str">
            <v>4005N-16</v>
          </cell>
          <cell r="D140">
            <v>1340000</v>
          </cell>
          <cell r="E140" t="str">
            <v>BEAM</v>
          </cell>
        </row>
        <row r="141">
          <cell r="C141" t="str">
            <v>178-16</v>
          </cell>
          <cell r="D141">
            <v>2040000</v>
          </cell>
          <cell r="E141" t="str">
            <v>MOSES</v>
          </cell>
        </row>
        <row r="142">
          <cell r="C142" t="str">
            <v>174-16</v>
          </cell>
          <cell r="D142">
            <v>1280000</v>
          </cell>
          <cell r="E142" t="str">
            <v>BARTLETT</v>
          </cell>
        </row>
        <row r="143">
          <cell r="C143" t="str">
            <v>182-16</v>
          </cell>
          <cell r="D143">
            <v>900000</v>
          </cell>
          <cell r="E143" t="str">
            <v>ROCHA</v>
          </cell>
        </row>
        <row r="144">
          <cell r="C144" t="str">
            <v>162-16</v>
          </cell>
          <cell r="D144">
            <v>1090000</v>
          </cell>
          <cell r="E144" t="str">
            <v>SPECTOR</v>
          </cell>
        </row>
        <row r="145">
          <cell r="C145" t="str">
            <v>195-16</v>
          </cell>
          <cell r="D145">
            <v>1520000</v>
          </cell>
          <cell r="E145" t="str">
            <v>MAYBERRY</v>
          </cell>
        </row>
        <row r="146">
          <cell r="C146" t="str">
            <v>4005S-16</v>
          </cell>
          <cell r="D146">
            <v>1340000</v>
          </cell>
          <cell r="E146" t="str">
            <v>BEAM</v>
          </cell>
        </row>
        <row r="147">
          <cell r="C147" t="str">
            <v>192-16</v>
          </cell>
          <cell r="D147">
            <v>2040000</v>
          </cell>
          <cell r="E147" t="str">
            <v>MOSES</v>
          </cell>
        </row>
        <row r="148">
          <cell r="C148" t="str">
            <v>192-16</v>
          </cell>
          <cell r="D148">
            <v>2040000</v>
          </cell>
          <cell r="E148" t="str">
            <v>MOSES</v>
          </cell>
        </row>
        <row r="149">
          <cell r="C149" t="str">
            <v>223-16</v>
          </cell>
          <cell r="D149">
            <v>1180000</v>
          </cell>
          <cell r="E149" t="str">
            <v>LEVERE</v>
          </cell>
        </row>
        <row r="150">
          <cell r="C150" t="str">
            <v>193-16</v>
          </cell>
          <cell r="D150">
            <v>1750000</v>
          </cell>
          <cell r="E150" t="str">
            <v>REBOLETTI</v>
          </cell>
        </row>
        <row r="151">
          <cell r="C151" t="str">
            <v>227-16</v>
          </cell>
          <cell r="D151">
            <v>1820000</v>
          </cell>
          <cell r="E151" t="str">
            <v>ADANE</v>
          </cell>
        </row>
        <row r="152">
          <cell r="C152" t="str">
            <v>191-16</v>
          </cell>
          <cell r="D152">
            <v>2040000</v>
          </cell>
          <cell r="E152" t="str">
            <v>MOSES</v>
          </cell>
        </row>
        <row r="153">
          <cell r="C153" t="str">
            <v>238-16</v>
          </cell>
          <cell r="D153">
            <v>1760000</v>
          </cell>
          <cell r="E153" t="str">
            <v>STRICKLAND</v>
          </cell>
        </row>
        <row r="154">
          <cell r="C154" t="str">
            <v>164-16</v>
          </cell>
          <cell r="D154">
            <v>2040000</v>
          </cell>
          <cell r="E154" t="str">
            <v>MOSES</v>
          </cell>
        </row>
        <row r="155">
          <cell r="C155" t="str">
            <v>143-16</v>
          </cell>
          <cell r="D155">
            <v>1310000</v>
          </cell>
          <cell r="E155" t="str">
            <v>MALAVE</v>
          </cell>
        </row>
        <row r="156">
          <cell r="C156" t="str">
            <v>203-16</v>
          </cell>
          <cell r="D156">
            <v>1090000</v>
          </cell>
          <cell r="E156" t="str">
            <v>SPECTOR</v>
          </cell>
        </row>
        <row r="157">
          <cell r="C157" t="str">
            <v>161-16</v>
          </cell>
          <cell r="D157">
            <v>1090000</v>
          </cell>
          <cell r="E157" t="str">
            <v>SPECTOR</v>
          </cell>
        </row>
        <row r="158">
          <cell r="C158" t="str">
            <v>4005N-16</v>
          </cell>
          <cell r="D158">
            <v>1340000</v>
          </cell>
          <cell r="E158" t="str">
            <v>BEAM</v>
          </cell>
        </row>
        <row r="159">
          <cell r="C159" t="str">
            <v>188-16</v>
          </cell>
          <cell r="D159">
            <v>1280000</v>
          </cell>
          <cell r="E159" t="str">
            <v>BARTLETT</v>
          </cell>
        </row>
        <row r="160">
          <cell r="C160" t="str">
            <v>4005S-16</v>
          </cell>
          <cell r="D160">
            <v>1340000</v>
          </cell>
          <cell r="E160" t="str">
            <v>BEAM</v>
          </cell>
        </row>
        <row r="161">
          <cell r="C161" t="str">
            <v>186-16</v>
          </cell>
          <cell r="D161">
            <v>880000</v>
          </cell>
          <cell r="E161" t="str">
            <v>STEWART</v>
          </cell>
        </row>
        <row r="162">
          <cell r="C162" t="str">
            <v>148-16</v>
          </cell>
          <cell r="D162">
            <v>1830000</v>
          </cell>
          <cell r="E162" t="str">
            <v>YORK</v>
          </cell>
        </row>
        <row r="163">
          <cell r="C163" t="str">
            <v>217-16</v>
          </cell>
          <cell r="D163">
            <v>2010000</v>
          </cell>
          <cell r="E163" t="str">
            <v>MAELZER</v>
          </cell>
        </row>
        <row r="164">
          <cell r="C164" t="str">
            <v>158-16</v>
          </cell>
          <cell r="D164">
            <v>880000</v>
          </cell>
          <cell r="E164" t="str">
            <v>STEWART</v>
          </cell>
        </row>
        <row r="165">
          <cell r="C165" t="str">
            <v>219-16</v>
          </cell>
          <cell r="D165">
            <v>1820000</v>
          </cell>
          <cell r="E165" t="str">
            <v>ADANE</v>
          </cell>
        </row>
        <row r="166">
          <cell r="C166" t="str">
            <v>146-16</v>
          </cell>
          <cell r="D166">
            <v>1110000</v>
          </cell>
          <cell r="E166" t="str">
            <v>STARKS</v>
          </cell>
        </row>
        <row r="167">
          <cell r="C167" t="str">
            <v>230-16</v>
          </cell>
          <cell r="D167">
            <v>1760000</v>
          </cell>
          <cell r="E167" t="str">
            <v>STRICKLAND</v>
          </cell>
        </row>
        <row r="168">
          <cell r="C168" t="str">
            <v>4005S-16</v>
          </cell>
          <cell r="D168">
            <v>1340000</v>
          </cell>
          <cell r="E168" t="str">
            <v>BEAM</v>
          </cell>
        </row>
        <row r="169">
          <cell r="C169" t="str">
            <v>188-15</v>
          </cell>
          <cell r="D169">
            <v>1340000</v>
          </cell>
          <cell r="E169" t="str">
            <v>BEAM</v>
          </cell>
        </row>
        <row r="170">
          <cell r="C170" t="str">
            <v>189-09</v>
          </cell>
          <cell r="D170">
            <v>1110000</v>
          </cell>
          <cell r="E170" t="str">
            <v>STARKS</v>
          </cell>
        </row>
        <row r="171">
          <cell r="C171" t="str">
            <v>189-15</v>
          </cell>
          <cell r="D171">
            <v>890000</v>
          </cell>
          <cell r="E171" t="str">
            <v>LOZA</v>
          </cell>
        </row>
        <row r="172">
          <cell r="C172" t="str">
            <v>190-09</v>
          </cell>
          <cell r="D172">
            <v>1110000</v>
          </cell>
          <cell r="E172" t="str">
            <v>STARKS</v>
          </cell>
        </row>
        <row r="173">
          <cell r="C173" t="str">
            <v>190-15</v>
          </cell>
          <cell r="D173">
            <v>890000</v>
          </cell>
          <cell r="E173" t="str">
            <v>LOZA</v>
          </cell>
        </row>
        <row r="174">
          <cell r="C174" t="str">
            <v>191-09</v>
          </cell>
          <cell r="D174">
            <v>890000</v>
          </cell>
          <cell r="E174" t="str">
            <v>LOZA</v>
          </cell>
        </row>
        <row r="175">
          <cell r="C175" t="str">
            <v>191-15</v>
          </cell>
          <cell r="D175">
            <v>940000</v>
          </cell>
          <cell r="E175" t="str">
            <v>BONDS</v>
          </cell>
        </row>
        <row r="176">
          <cell r="C176" t="str">
            <v>192-09</v>
          </cell>
          <cell r="D176">
            <v>890000</v>
          </cell>
          <cell r="E176" t="str">
            <v>LOZA</v>
          </cell>
        </row>
        <row r="177">
          <cell r="C177" t="str">
            <v>192-15</v>
          </cell>
          <cell r="D177">
            <v>940000</v>
          </cell>
          <cell r="E177" t="str">
            <v>BONDS</v>
          </cell>
        </row>
        <row r="178">
          <cell r="C178" t="str">
            <v>193-09</v>
          </cell>
          <cell r="D178">
            <v>1740000</v>
          </cell>
          <cell r="E178" t="str">
            <v>STORY</v>
          </cell>
        </row>
        <row r="179">
          <cell r="C179" t="str">
            <v>193-15</v>
          </cell>
          <cell r="D179">
            <v>1520000</v>
          </cell>
          <cell r="E179" t="str">
            <v>MAYBERRY</v>
          </cell>
        </row>
        <row r="180">
          <cell r="C180" t="str">
            <v>193-15</v>
          </cell>
          <cell r="D180">
            <v>1520000</v>
          </cell>
          <cell r="E180" t="str">
            <v>MAYBERRY</v>
          </cell>
        </row>
        <row r="181">
          <cell r="C181" t="str">
            <v>194-15</v>
          </cell>
          <cell r="D181">
            <v>1520000</v>
          </cell>
          <cell r="E181" t="str">
            <v>MAYBERRY</v>
          </cell>
        </row>
        <row r="182">
          <cell r="C182" t="str">
            <v>195-09</v>
          </cell>
          <cell r="D182">
            <v>900000</v>
          </cell>
          <cell r="E182" t="str">
            <v>ROCHA</v>
          </cell>
        </row>
        <row r="183">
          <cell r="C183" t="str">
            <v>195-09</v>
          </cell>
          <cell r="D183">
            <v>900000</v>
          </cell>
          <cell r="E183" t="str">
            <v>ROCHA</v>
          </cell>
        </row>
        <row r="184">
          <cell r="C184" t="str">
            <v>195-15</v>
          </cell>
          <cell r="D184">
            <v>1360000</v>
          </cell>
          <cell r="E184" t="str">
            <v>SANTIZO</v>
          </cell>
        </row>
        <row r="185">
          <cell r="C185" t="str">
            <v>196-09</v>
          </cell>
          <cell r="D185">
            <v>900000</v>
          </cell>
          <cell r="E185" t="str">
            <v>ROCHA</v>
          </cell>
        </row>
        <row r="186">
          <cell r="C186" t="str">
            <v>196-15</v>
          </cell>
          <cell r="D186">
            <v>1360000</v>
          </cell>
          <cell r="E186" t="str">
            <v>SANTIZO</v>
          </cell>
        </row>
        <row r="187">
          <cell r="C187" t="str">
            <v>197-09</v>
          </cell>
          <cell r="D187">
            <v>1140000</v>
          </cell>
          <cell r="E187" t="str">
            <v>YOUNG</v>
          </cell>
        </row>
        <row r="188">
          <cell r="C188" t="str">
            <v>197-15</v>
          </cell>
          <cell r="D188">
            <v>1450000</v>
          </cell>
          <cell r="E188" t="str">
            <v>BRABO</v>
          </cell>
        </row>
        <row r="189">
          <cell r="C189" t="str">
            <v>197-15</v>
          </cell>
          <cell r="D189">
            <v>1450000</v>
          </cell>
          <cell r="E189" t="str">
            <v>BRABO</v>
          </cell>
        </row>
        <row r="190">
          <cell r="C190" t="str">
            <v>198-15</v>
          </cell>
          <cell r="D190">
            <v>0</v>
          </cell>
          <cell r="E190" t="str">
            <v>HAUSER</v>
          </cell>
        </row>
        <row r="191">
          <cell r="C191" t="str">
            <v>198-15</v>
          </cell>
          <cell r="D191">
            <v>1450000</v>
          </cell>
          <cell r="E191" t="str">
            <v>BRABO</v>
          </cell>
        </row>
        <row r="192">
          <cell r="C192" t="str">
            <v>198-15</v>
          </cell>
          <cell r="D192">
            <v>1450000</v>
          </cell>
          <cell r="E192" t="str">
            <v>BRABO</v>
          </cell>
        </row>
        <row r="193">
          <cell r="C193" t="str">
            <v>199-15</v>
          </cell>
          <cell r="D193">
            <v>1470000</v>
          </cell>
          <cell r="E193" t="str">
            <v>RIVERA</v>
          </cell>
        </row>
        <row r="194">
          <cell r="C194" t="str">
            <v>200-09</v>
          </cell>
          <cell r="D194">
            <v>1520000</v>
          </cell>
          <cell r="E194" t="str">
            <v>MAYBERRY</v>
          </cell>
        </row>
        <row r="195">
          <cell r="C195" t="str">
            <v>200-15</v>
          </cell>
          <cell r="D195">
            <v>1470000</v>
          </cell>
          <cell r="E195" t="str">
            <v>RIVERA</v>
          </cell>
        </row>
        <row r="196">
          <cell r="C196" t="str">
            <v>201-09</v>
          </cell>
          <cell r="D196">
            <v>1280000</v>
          </cell>
          <cell r="E196" t="str">
            <v>BARTLETT</v>
          </cell>
        </row>
        <row r="197">
          <cell r="C197" t="str">
            <v>201-15</v>
          </cell>
          <cell r="D197">
            <v>1340000</v>
          </cell>
          <cell r="E197" t="str">
            <v>BEAM</v>
          </cell>
        </row>
        <row r="198">
          <cell r="C198" t="str">
            <v>202-09</v>
          </cell>
          <cell r="D198">
            <v>1280000</v>
          </cell>
          <cell r="E198" t="str">
            <v>BARTLETT</v>
          </cell>
        </row>
        <row r="199">
          <cell r="C199" t="str">
            <v>202-14</v>
          </cell>
          <cell r="D199">
            <v>1740000</v>
          </cell>
          <cell r="E199" t="str">
            <v>STORY</v>
          </cell>
        </row>
        <row r="200">
          <cell r="C200" t="str">
            <v>202-15</v>
          </cell>
          <cell r="D200">
            <v>1340000</v>
          </cell>
          <cell r="E200" t="str">
            <v>BEAM</v>
          </cell>
        </row>
        <row r="201">
          <cell r="C201" t="str">
            <v>203-09</v>
          </cell>
          <cell r="D201">
            <v>1110000</v>
          </cell>
          <cell r="E201" t="str">
            <v>STARKS</v>
          </cell>
        </row>
        <row r="202">
          <cell r="C202" t="str">
            <v>203-15</v>
          </cell>
          <cell r="D202">
            <v>890000</v>
          </cell>
          <cell r="E202" t="str">
            <v>LOZA</v>
          </cell>
        </row>
        <row r="203">
          <cell r="C203" t="str">
            <v>203-15</v>
          </cell>
          <cell r="D203">
            <v>890000</v>
          </cell>
          <cell r="E203" t="str">
            <v>LOZA</v>
          </cell>
        </row>
        <row r="204">
          <cell r="C204" t="str">
            <v>204-09</v>
          </cell>
          <cell r="D204">
            <v>1110000</v>
          </cell>
          <cell r="E204" t="str">
            <v>STARKS</v>
          </cell>
        </row>
        <row r="205">
          <cell r="C205" t="str">
            <v>205-15</v>
          </cell>
          <cell r="D205">
            <v>940000</v>
          </cell>
          <cell r="E205" t="str">
            <v>BONDS</v>
          </cell>
        </row>
        <row r="206">
          <cell r="C206" t="str">
            <v>206-09</v>
          </cell>
          <cell r="D206">
            <v>890000</v>
          </cell>
          <cell r="E206" t="str">
            <v>LOZA</v>
          </cell>
        </row>
        <row r="207">
          <cell r="C207" t="str">
            <v>207-09</v>
          </cell>
          <cell r="D207">
            <v>1740000</v>
          </cell>
          <cell r="E207" t="str">
            <v>STORY</v>
          </cell>
        </row>
        <row r="208">
          <cell r="C208" t="str">
            <v>207-09</v>
          </cell>
          <cell r="D208">
            <v>1740000</v>
          </cell>
          <cell r="E208" t="str">
            <v>STORY</v>
          </cell>
        </row>
        <row r="209">
          <cell r="C209" t="str">
            <v>208-09</v>
          </cell>
          <cell r="D209">
            <v>1740000</v>
          </cell>
          <cell r="E209" t="str">
            <v>STORY</v>
          </cell>
        </row>
        <row r="210">
          <cell r="C210" t="str">
            <v>208-15</v>
          </cell>
          <cell r="D210">
            <v>1520000</v>
          </cell>
          <cell r="E210" t="str">
            <v>MAYBERRY</v>
          </cell>
        </row>
        <row r="211">
          <cell r="C211" t="str">
            <v>209-09</v>
          </cell>
          <cell r="D211">
            <v>1440000</v>
          </cell>
          <cell r="E211" t="str">
            <v>HONTZ</v>
          </cell>
        </row>
        <row r="212">
          <cell r="C212" t="str">
            <v>209-15</v>
          </cell>
          <cell r="D212">
            <v>1740000</v>
          </cell>
          <cell r="E212" t="str">
            <v>STORY</v>
          </cell>
        </row>
        <row r="213">
          <cell r="C213" t="str">
            <v>210-09</v>
          </cell>
          <cell r="D213">
            <v>1440000</v>
          </cell>
          <cell r="E213" t="str">
            <v>HONTZ</v>
          </cell>
        </row>
        <row r="214">
          <cell r="C214" t="str">
            <v>211-09</v>
          </cell>
          <cell r="D214">
            <v>1140000</v>
          </cell>
          <cell r="E214" t="str">
            <v>YOUNG</v>
          </cell>
        </row>
        <row r="215">
          <cell r="C215" t="str">
            <v>211-15</v>
          </cell>
          <cell r="D215">
            <v>880000</v>
          </cell>
          <cell r="E215" t="str">
            <v>STEWART</v>
          </cell>
        </row>
        <row r="216">
          <cell r="C216" t="str">
            <v>211-15</v>
          </cell>
          <cell r="D216">
            <v>880000</v>
          </cell>
          <cell r="E216" t="str">
            <v>STEWART</v>
          </cell>
        </row>
        <row r="217">
          <cell r="C217" t="str">
            <v>211-15</v>
          </cell>
          <cell r="D217">
            <v>880000</v>
          </cell>
          <cell r="E217" t="str">
            <v>STEWART</v>
          </cell>
        </row>
        <row r="218">
          <cell r="C218" t="str">
            <v>211-15</v>
          </cell>
          <cell r="D218">
            <v>880000</v>
          </cell>
          <cell r="E218" t="str">
            <v>STEWART</v>
          </cell>
        </row>
        <row r="219">
          <cell r="C219" t="str">
            <v>212-09</v>
          </cell>
          <cell r="D219">
            <v>1140000</v>
          </cell>
          <cell r="E219" t="str">
            <v>YOUNG</v>
          </cell>
        </row>
        <row r="220">
          <cell r="C220" t="str">
            <v>213-09</v>
          </cell>
          <cell r="D220">
            <v>1180000</v>
          </cell>
          <cell r="E220" t="str">
            <v>LEVERE</v>
          </cell>
        </row>
        <row r="221">
          <cell r="C221" t="str">
            <v>213-09</v>
          </cell>
          <cell r="D221">
            <v>1180000</v>
          </cell>
          <cell r="E221" t="str">
            <v>LEVERE</v>
          </cell>
        </row>
        <row r="222">
          <cell r="C222" t="str">
            <v>213-09</v>
          </cell>
          <cell r="D222">
            <v>1180000</v>
          </cell>
          <cell r="E222" t="str">
            <v>LEVERE</v>
          </cell>
        </row>
        <row r="223">
          <cell r="C223" t="str">
            <v>213-15</v>
          </cell>
          <cell r="D223">
            <v>1180000</v>
          </cell>
          <cell r="E223" t="str">
            <v>LEVERE</v>
          </cell>
        </row>
        <row r="224">
          <cell r="C224" t="str">
            <v>214-15</v>
          </cell>
          <cell r="D224">
            <v>1520000</v>
          </cell>
          <cell r="E224" t="str">
            <v>MAYBERRY</v>
          </cell>
        </row>
        <row r="225">
          <cell r="C225" t="str">
            <v>214-15</v>
          </cell>
          <cell r="D225">
            <v>1520000</v>
          </cell>
          <cell r="E225" t="str">
            <v>MAYBERRY</v>
          </cell>
        </row>
        <row r="226">
          <cell r="C226" t="str">
            <v>214-15</v>
          </cell>
          <cell r="D226">
            <v>1520000</v>
          </cell>
          <cell r="E226" t="str">
            <v>MAYBERRY</v>
          </cell>
        </row>
        <row r="227">
          <cell r="C227" t="str">
            <v>215-09</v>
          </cell>
          <cell r="D227">
            <v>1280000</v>
          </cell>
          <cell r="E227" t="str">
            <v>BARTLETT</v>
          </cell>
        </row>
        <row r="228">
          <cell r="C228" t="str">
            <v>216-09</v>
          </cell>
          <cell r="D228">
            <v>1280000</v>
          </cell>
          <cell r="E228" t="str">
            <v>BARTLETT</v>
          </cell>
        </row>
        <row r="229">
          <cell r="C229" t="str">
            <v>217-09</v>
          </cell>
          <cell r="D229">
            <v>1820000</v>
          </cell>
          <cell r="E229" t="str">
            <v>ADANE</v>
          </cell>
        </row>
        <row r="230">
          <cell r="C230" t="str">
            <v>218-09</v>
          </cell>
          <cell r="D230">
            <v>1820000</v>
          </cell>
          <cell r="E230" t="str">
            <v>ADANE</v>
          </cell>
        </row>
        <row r="231">
          <cell r="C231" t="str">
            <v>220-15</v>
          </cell>
          <cell r="D231">
            <v>880000</v>
          </cell>
          <cell r="E231" t="str">
            <v>STEWART</v>
          </cell>
        </row>
        <row r="232">
          <cell r="C232" t="str">
            <v>221-15</v>
          </cell>
          <cell r="D232">
            <v>1820000</v>
          </cell>
          <cell r="E232" t="str">
            <v>ADANE</v>
          </cell>
        </row>
        <row r="233">
          <cell r="C233" t="str">
            <v>222-09</v>
          </cell>
          <cell r="D233">
            <v>1440000</v>
          </cell>
          <cell r="E233" t="str">
            <v>HONTZ</v>
          </cell>
        </row>
        <row r="234">
          <cell r="C234" t="str">
            <v>222-15</v>
          </cell>
          <cell r="D234">
            <v>1180000</v>
          </cell>
          <cell r="E234" t="str">
            <v>LEVERE</v>
          </cell>
        </row>
        <row r="235">
          <cell r="C235" t="str">
            <v>223-15</v>
          </cell>
          <cell r="D235">
            <v>1280000</v>
          </cell>
          <cell r="E235" t="str">
            <v>BARTLETT</v>
          </cell>
        </row>
        <row r="236">
          <cell r="C236" t="str">
            <v>224-09</v>
          </cell>
          <cell r="D236">
            <v>1180000</v>
          </cell>
          <cell r="E236" t="str">
            <v>LEVERE</v>
          </cell>
        </row>
        <row r="237">
          <cell r="C237" t="str">
            <v>224-15</v>
          </cell>
          <cell r="D237">
            <v>1820000</v>
          </cell>
          <cell r="E237" t="str">
            <v>ADANE</v>
          </cell>
        </row>
        <row r="238">
          <cell r="C238" t="str">
            <v>225-09</v>
          </cell>
          <cell r="D238">
            <v>1820000</v>
          </cell>
          <cell r="E238" t="str">
            <v>ADANE</v>
          </cell>
        </row>
        <row r="239">
          <cell r="C239" t="str">
            <v>226-09</v>
          </cell>
          <cell r="D239">
            <v>1820000</v>
          </cell>
          <cell r="E239" t="str">
            <v>ADANE</v>
          </cell>
        </row>
        <row r="240">
          <cell r="C240" t="str">
            <v>226-15</v>
          </cell>
          <cell r="D240">
            <v>1280000</v>
          </cell>
          <cell r="E240" t="str">
            <v>BARTLETT</v>
          </cell>
        </row>
        <row r="241">
          <cell r="C241" t="str">
            <v>227-09</v>
          </cell>
          <cell r="D241">
            <v>1240000</v>
          </cell>
          <cell r="E241" t="str">
            <v>GRASTON</v>
          </cell>
        </row>
        <row r="242">
          <cell r="C242" t="str">
            <v>227-15</v>
          </cell>
          <cell r="D242">
            <v>1760000</v>
          </cell>
          <cell r="E242" t="str">
            <v>STRICKLAND</v>
          </cell>
        </row>
        <row r="243">
          <cell r="C243" t="str">
            <v>227-15</v>
          </cell>
          <cell r="D243">
            <v>1760000</v>
          </cell>
          <cell r="E243" t="str">
            <v>STRICKLAND</v>
          </cell>
        </row>
        <row r="244">
          <cell r="C244" t="str">
            <v>228-15</v>
          </cell>
          <cell r="D244">
            <v>1760000</v>
          </cell>
          <cell r="E244" t="str">
            <v>STRICKLAND</v>
          </cell>
        </row>
        <row r="245">
          <cell r="C245" t="str">
            <v>229-09</v>
          </cell>
          <cell r="D245">
            <v>1440000</v>
          </cell>
          <cell r="E245" t="str">
            <v>HONTZ</v>
          </cell>
        </row>
        <row r="246">
          <cell r="C246" t="str">
            <v>229-09</v>
          </cell>
          <cell r="D246">
            <v>1440000</v>
          </cell>
          <cell r="E246" t="str">
            <v>HONTZ</v>
          </cell>
        </row>
        <row r="247">
          <cell r="C247" t="str">
            <v>229-15</v>
          </cell>
          <cell r="D247">
            <v>1180000</v>
          </cell>
          <cell r="E247" t="str">
            <v>LEVERE</v>
          </cell>
        </row>
        <row r="248">
          <cell r="C248" t="str">
            <v>229-15</v>
          </cell>
          <cell r="D248">
            <v>1180000</v>
          </cell>
          <cell r="E248" t="str">
            <v>LEVERE</v>
          </cell>
        </row>
        <row r="249">
          <cell r="C249" t="str">
            <v>230-09</v>
          </cell>
          <cell r="D249">
            <v>1440000</v>
          </cell>
          <cell r="E249" t="str">
            <v>HONTZ</v>
          </cell>
        </row>
        <row r="250">
          <cell r="C250" t="str">
            <v>230-09</v>
          </cell>
          <cell r="D250">
            <v>1440000</v>
          </cell>
          <cell r="E250" t="str">
            <v>HONTZ</v>
          </cell>
        </row>
        <row r="251">
          <cell r="C251" t="str">
            <v>230-15</v>
          </cell>
          <cell r="D251">
            <v>1180000</v>
          </cell>
          <cell r="E251" t="str">
            <v>LEVERE</v>
          </cell>
        </row>
        <row r="252">
          <cell r="C252" t="str">
            <v>231-12</v>
          </cell>
          <cell r="D252">
            <v>1140000</v>
          </cell>
          <cell r="E252" t="str">
            <v>YOUNG</v>
          </cell>
        </row>
        <row r="253">
          <cell r="C253" t="str">
            <v>231-15</v>
          </cell>
          <cell r="D253">
            <v>1820000</v>
          </cell>
          <cell r="E253" t="str">
            <v>ADANE</v>
          </cell>
        </row>
        <row r="254">
          <cell r="C254" t="str">
            <v>232-09</v>
          </cell>
          <cell r="D254">
            <v>1180000</v>
          </cell>
          <cell r="E254" t="str">
            <v>LEVERE</v>
          </cell>
        </row>
        <row r="255">
          <cell r="C255" t="str">
            <v>232-14</v>
          </cell>
          <cell r="D255">
            <v>1240000</v>
          </cell>
          <cell r="E255" t="str">
            <v>GRASTON</v>
          </cell>
        </row>
        <row r="256">
          <cell r="C256" t="str">
            <v>232-15</v>
          </cell>
          <cell r="D256">
            <v>1820000</v>
          </cell>
          <cell r="E256" t="str">
            <v>ADANE</v>
          </cell>
        </row>
        <row r="257">
          <cell r="C257" t="str">
            <v>233-09</v>
          </cell>
          <cell r="D257">
            <v>1820000</v>
          </cell>
          <cell r="E257" t="str">
            <v>ADANE</v>
          </cell>
        </row>
        <row r="258">
          <cell r="C258" t="str">
            <v>233-15</v>
          </cell>
          <cell r="D258">
            <v>1280000</v>
          </cell>
          <cell r="E258" t="str">
            <v>BARTLETT</v>
          </cell>
        </row>
        <row r="259">
          <cell r="C259" t="str">
            <v>234-09</v>
          </cell>
          <cell r="D259">
            <v>1820000</v>
          </cell>
          <cell r="E259" t="str">
            <v>ADANE</v>
          </cell>
        </row>
        <row r="260">
          <cell r="C260" t="str">
            <v>235-09</v>
          </cell>
          <cell r="D260">
            <v>1240000</v>
          </cell>
          <cell r="E260" t="str">
            <v>GRASTON</v>
          </cell>
        </row>
        <row r="261">
          <cell r="C261" t="str">
            <v>235-14</v>
          </cell>
          <cell r="D261">
            <v>1280000</v>
          </cell>
          <cell r="E261" t="str">
            <v>BARTLETT</v>
          </cell>
        </row>
        <row r="262">
          <cell r="C262" t="str">
            <v>235-15</v>
          </cell>
          <cell r="D262">
            <v>1760000</v>
          </cell>
          <cell r="E262" t="str">
            <v>STRICKLAND</v>
          </cell>
        </row>
        <row r="263">
          <cell r="C263" t="str">
            <v>236-09</v>
          </cell>
          <cell r="D263">
            <v>1240000</v>
          </cell>
          <cell r="E263" t="str">
            <v>GRASTON</v>
          </cell>
        </row>
        <row r="264">
          <cell r="C264" t="str">
            <v>236-15</v>
          </cell>
          <cell r="D264">
            <v>1760000</v>
          </cell>
          <cell r="E264" t="str">
            <v>STRICKLAND</v>
          </cell>
        </row>
        <row r="265">
          <cell r="C265" t="str">
            <v>237-09</v>
          </cell>
          <cell r="D265">
            <v>1440000</v>
          </cell>
          <cell r="E265" t="str">
            <v>HONTZ</v>
          </cell>
        </row>
        <row r="266">
          <cell r="C266" t="str">
            <v>237-15</v>
          </cell>
          <cell r="D266">
            <v>1180000</v>
          </cell>
          <cell r="E266" t="str">
            <v>LEVERE</v>
          </cell>
        </row>
        <row r="267">
          <cell r="C267" t="str">
            <v>238-09</v>
          </cell>
          <cell r="D267">
            <v>1440000</v>
          </cell>
          <cell r="E267" t="str">
            <v>HONTZ</v>
          </cell>
        </row>
        <row r="268">
          <cell r="C268" t="str">
            <v>238-09</v>
          </cell>
          <cell r="D268">
            <v>1440000</v>
          </cell>
          <cell r="E268" t="str">
            <v>HONTZ</v>
          </cell>
        </row>
        <row r="269">
          <cell r="C269" t="str">
            <v>238-15</v>
          </cell>
          <cell r="D269">
            <v>1180000</v>
          </cell>
          <cell r="E269" t="str">
            <v>LEVERE</v>
          </cell>
        </row>
        <row r="270">
          <cell r="C270" t="str">
            <v>238-15</v>
          </cell>
          <cell r="D270">
            <v>1180000</v>
          </cell>
          <cell r="E270" t="str">
            <v>LEVERE</v>
          </cell>
        </row>
        <row r="271">
          <cell r="C271" t="str">
            <v>239-09</v>
          </cell>
          <cell r="D271">
            <v>1810000</v>
          </cell>
          <cell r="E271" t="str">
            <v>NEWELL</v>
          </cell>
        </row>
        <row r="272">
          <cell r="C272" t="str">
            <v>239-15</v>
          </cell>
          <cell r="D272">
            <v>1820000</v>
          </cell>
          <cell r="E272" t="str">
            <v>ADANE</v>
          </cell>
        </row>
        <row r="273">
          <cell r="C273" t="str">
            <v>239-15</v>
          </cell>
          <cell r="D273">
            <v>1820000</v>
          </cell>
          <cell r="E273" t="str">
            <v>ADANE</v>
          </cell>
        </row>
        <row r="274">
          <cell r="C274" t="str">
            <v>240-09</v>
          </cell>
          <cell r="D274">
            <v>1810000</v>
          </cell>
          <cell r="E274" t="str">
            <v>NEWELL</v>
          </cell>
        </row>
        <row r="275">
          <cell r="C275" t="str">
            <v>240-14</v>
          </cell>
          <cell r="D275">
            <v>1240000</v>
          </cell>
          <cell r="E275" t="str">
            <v>GRASTON</v>
          </cell>
        </row>
        <row r="276">
          <cell r="C276" t="str">
            <v>240-15</v>
          </cell>
          <cell r="D276">
            <v>1820000</v>
          </cell>
          <cell r="E276" t="str">
            <v>ADANE</v>
          </cell>
        </row>
        <row r="277">
          <cell r="C277" t="str">
            <v>241-09</v>
          </cell>
          <cell r="D277">
            <v>1820000</v>
          </cell>
          <cell r="E277" t="str">
            <v>ADANE</v>
          </cell>
        </row>
        <row r="278">
          <cell r="C278" t="str">
            <v>241-15</v>
          </cell>
          <cell r="D278">
            <v>1240000</v>
          </cell>
          <cell r="E278" t="str">
            <v>GRASTON</v>
          </cell>
        </row>
        <row r="279">
          <cell r="C279" t="str">
            <v>242-15</v>
          </cell>
          <cell r="D279">
            <v>1240000</v>
          </cell>
          <cell r="E279" t="str">
            <v>GRASTON</v>
          </cell>
        </row>
        <row r="280">
          <cell r="C280" t="str">
            <v>243-09</v>
          </cell>
          <cell r="D280">
            <v>1240000</v>
          </cell>
          <cell r="E280" t="str">
            <v>GRASTON</v>
          </cell>
        </row>
        <row r="281">
          <cell r="C281" t="str">
            <v>243-14</v>
          </cell>
          <cell r="D281">
            <v>1280000</v>
          </cell>
          <cell r="E281" t="str">
            <v>BARTLETT</v>
          </cell>
        </row>
        <row r="282">
          <cell r="C282" t="str">
            <v>243-15</v>
          </cell>
          <cell r="D282">
            <v>1760000</v>
          </cell>
          <cell r="E282" t="str">
            <v>STRICKLAND</v>
          </cell>
        </row>
        <row r="283">
          <cell r="C283" t="str">
            <v>244-09</v>
          </cell>
          <cell r="D283">
            <v>1240000</v>
          </cell>
          <cell r="E283" t="str">
            <v>GRASTON</v>
          </cell>
        </row>
        <row r="284">
          <cell r="C284" t="str">
            <v>244-15</v>
          </cell>
          <cell r="D284">
            <v>1760000</v>
          </cell>
          <cell r="E284" t="str">
            <v>STRICKLAND</v>
          </cell>
        </row>
        <row r="285">
          <cell r="C285" t="str">
            <v>4056-09</v>
          </cell>
          <cell r="D285">
            <v>1500000</v>
          </cell>
          <cell r="E285" t="str">
            <v>GOODNIGHT</v>
          </cell>
        </row>
        <row r="286">
          <cell r="C286" t="str">
            <v>4056-09</v>
          </cell>
          <cell r="D286">
            <v>1500000</v>
          </cell>
          <cell r="E286" t="str">
            <v>GOODNIGHT</v>
          </cell>
        </row>
        <row r="287">
          <cell r="C287" t="str">
            <v>4056-09</v>
          </cell>
          <cell r="D287">
            <v>1500000</v>
          </cell>
          <cell r="E287" t="str">
            <v>GOODNIGHT</v>
          </cell>
        </row>
        <row r="288">
          <cell r="C288" t="str">
            <v>4056-09</v>
          </cell>
          <cell r="D288">
            <v>1500000</v>
          </cell>
          <cell r="E288" t="str">
            <v>GOODNIGHT</v>
          </cell>
        </row>
        <row r="289">
          <cell r="C289" t="str">
            <v>XO RAIL-15</v>
          </cell>
          <cell r="D289">
            <v>0</v>
          </cell>
          <cell r="E289" t="str">
            <v>HAUSER</v>
          </cell>
        </row>
        <row r="290">
          <cell r="C290" t="str">
            <v>XO RAIL-15</v>
          </cell>
          <cell r="D290">
            <v>0</v>
          </cell>
          <cell r="E290" t="str">
            <v>HAUSER</v>
          </cell>
        </row>
        <row r="291">
          <cell r="C291" t="str">
            <v>XO RAIL-15</v>
          </cell>
          <cell r="D291">
            <v>0</v>
          </cell>
          <cell r="E291" t="str">
            <v>HAUSER</v>
          </cell>
        </row>
        <row r="292">
          <cell r="C292" t="str">
            <v>YOUNG-09</v>
          </cell>
          <cell r="D292">
            <v>1140000</v>
          </cell>
          <cell r="E292" t="str">
            <v>YOUNG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2">
          <cell r="C2" t="str">
            <v>101-20</v>
          </cell>
          <cell r="D2">
            <v>1840000</v>
          </cell>
          <cell r="E2" t="str">
            <v>CANFIELD</v>
          </cell>
        </row>
        <row r="3">
          <cell r="C3" t="str">
            <v>101-20</v>
          </cell>
          <cell r="D3">
            <v>1840000</v>
          </cell>
          <cell r="E3" t="str">
            <v>CANFIELD</v>
          </cell>
        </row>
        <row r="4">
          <cell r="C4" t="str">
            <v>102-20</v>
          </cell>
          <cell r="D4">
            <v>1840000</v>
          </cell>
          <cell r="E4" t="str">
            <v>CANFIELD</v>
          </cell>
        </row>
        <row r="5">
          <cell r="C5" t="str">
            <v>103-20</v>
          </cell>
          <cell r="D5">
            <v>1480000</v>
          </cell>
          <cell r="E5" t="str">
            <v>STURGEON</v>
          </cell>
        </row>
        <row r="6">
          <cell r="C6" t="str">
            <v>104-20</v>
          </cell>
          <cell r="D6">
            <v>1480000</v>
          </cell>
          <cell r="E6" t="str">
            <v>STURGEON</v>
          </cell>
        </row>
        <row r="7">
          <cell r="C7" t="str">
            <v>106-20</v>
          </cell>
          <cell r="D7">
            <v>900000</v>
          </cell>
          <cell r="E7" t="str">
            <v>ROCHA</v>
          </cell>
        </row>
        <row r="8">
          <cell r="C8" t="str">
            <v>107-20</v>
          </cell>
          <cell r="D8">
            <v>1230000</v>
          </cell>
          <cell r="E8" t="str">
            <v>YANAI</v>
          </cell>
        </row>
        <row r="9">
          <cell r="C9" t="str">
            <v>108-20</v>
          </cell>
          <cell r="D9">
            <v>1230000</v>
          </cell>
          <cell r="E9" t="str">
            <v>YANAI</v>
          </cell>
        </row>
        <row r="10">
          <cell r="C10" t="str">
            <v>109-20</v>
          </cell>
          <cell r="D10">
            <v>1090000</v>
          </cell>
          <cell r="E10" t="str">
            <v>SPECTOR</v>
          </cell>
        </row>
        <row r="11">
          <cell r="C11" t="str">
            <v>110-20</v>
          </cell>
          <cell r="D11">
            <v>1090000</v>
          </cell>
          <cell r="E11" t="str">
            <v>SPECTOR</v>
          </cell>
        </row>
        <row r="12">
          <cell r="C12" t="str">
            <v>111-20</v>
          </cell>
          <cell r="D12">
            <v>1360000</v>
          </cell>
          <cell r="E12" t="str">
            <v>SANTIZO</v>
          </cell>
        </row>
        <row r="13">
          <cell r="C13" t="str">
            <v>111-20</v>
          </cell>
          <cell r="D13">
            <v>1360000</v>
          </cell>
          <cell r="E13" t="str">
            <v>SANTIZO</v>
          </cell>
        </row>
        <row r="14">
          <cell r="C14" t="str">
            <v>111-20</v>
          </cell>
          <cell r="D14">
            <v>1360000</v>
          </cell>
          <cell r="E14" t="str">
            <v>SANTIZO</v>
          </cell>
        </row>
        <row r="15">
          <cell r="C15" t="str">
            <v>112-20</v>
          </cell>
          <cell r="D15">
            <v>1360000</v>
          </cell>
          <cell r="E15" t="str">
            <v>SANTIZO</v>
          </cell>
        </row>
        <row r="16">
          <cell r="C16" t="str">
            <v>113-20</v>
          </cell>
          <cell r="D16">
            <v>1840000</v>
          </cell>
          <cell r="E16" t="str">
            <v>CANFIELD</v>
          </cell>
        </row>
        <row r="17">
          <cell r="C17" t="str">
            <v>114-20</v>
          </cell>
          <cell r="D17">
            <v>1840000</v>
          </cell>
          <cell r="E17" t="str">
            <v>CANFIELD</v>
          </cell>
        </row>
        <row r="18">
          <cell r="C18" t="str">
            <v>115-20</v>
          </cell>
          <cell r="D18">
            <v>1310000</v>
          </cell>
          <cell r="E18" t="str">
            <v>MALAVE</v>
          </cell>
        </row>
        <row r="19">
          <cell r="C19" t="str">
            <v>117-20</v>
          </cell>
          <cell r="D19">
            <v>1480000</v>
          </cell>
          <cell r="E19" t="str">
            <v>STURGEON</v>
          </cell>
        </row>
        <row r="20">
          <cell r="C20" t="str">
            <v>118-20</v>
          </cell>
          <cell r="D20">
            <v>2000000</v>
          </cell>
          <cell r="E20" t="str">
            <v>STAMBAUGH</v>
          </cell>
        </row>
        <row r="21">
          <cell r="C21" t="str">
            <v>119-20</v>
          </cell>
          <cell r="D21">
            <v>900000</v>
          </cell>
          <cell r="E21" t="str">
            <v>ROCHA</v>
          </cell>
        </row>
        <row r="22">
          <cell r="C22" t="str">
            <v>120-20</v>
          </cell>
          <cell r="D22">
            <v>900000</v>
          </cell>
          <cell r="E22" t="str">
            <v>ROCHA</v>
          </cell>
        </row>
        <row r="23">
          <cell r="C23" t="str">
            <v>121-20</v>
          </cell>
          <cell r="D23">
            <v>1230000</v>
          </cell>
          <cell r="E23" t="str">
            <v>YANAI</v>
          </cell>
        </row>
        <row r="24">
          <cell r="C24" t="str">
            <v>122-20</v>
          </cell>
          <cell r="D24">
            <v>1230000</v>
          </cell>
          <cell r="E24" t="str">
            <v>YANAI</v>
          </cell>
        </row>
        <row r="25">
          <cell r="C25" t="str">
            <v>123-20</v>
          </cell>
          <cell r="D25">
            <v>1090000</v>
          </cell>
          <cell r="E25" t="str">
            <v>SPECTOR</v>
          </cell>
        </row>
        <row r="26">
          <cell r="C26" t="str">
            <v>124-20</v>
          </cell>
          <cell r="D26">
            <v>1090000</v>
          </cell>
          <cell r="E26" t="str">
            <v>SPECTOR</v>
          </cell>
        </row>
        <row r="27">
          <cell r="C27" t="str">
            <v>125-20</v>
          </cell>
          <cell r="D27">
            <v>1360000</v>
          </cell>
          <cell r="E27" t="str">
            <v>SANTIZO</v>
          </cell>
        </row>
        <row r="28">
          <cell r="C28" t="str">
            <v>125-20</v>
          </cell>
          <cell r="D28">
            <v>1360000</v>
          </cell>
          <cell r="E28" t="str">
            <v>SANTIZO</v>
          </cell>
        </row>
        <row r="29">
          <cell r="C29" t="str">
            <v>126-20</v>
          </cell>
          <cell r="D29">
            <v>1360000</v>
          </cell>
          <cell r="E29" t="str">
            <v>SANTIZO</v>
          </cell>
        </row>
        <row r="30">
          <cell r="C30" t="str">
            <v>127-20</v>
          </cell>
          <cell r="D30">
            <v>1840000</v>
          </cell>
          <cell r="E30" t="str">
            <v>CANFIELD</v>
          </cell>
        </row>
        <row r="31">
          <cell r="C31" t="str">
            <v>128-20</v>
          </cell>
          <cell r="D31">
            <v>1840000</v>
          </cell>
          <cell r="E31" t="str">
            <v>CANFIELD</v>
          </cell>
        </row>
        <row r="32">
          <cell r="C32" t="str">
            <v>129-20</v>
          </cell>
          <cell r="D32">
            <v>1310000</v>
          </cell>
          <cell r="E32" t="str">
            <v>MALAVE</v>
          </cell>
        </row>
        <row r="33">
          <cell r="C33" t="str">
            <v>130-20</v>
          </cell>
          <cell r="D33">
            <v>1310000</v>
          </cell>
          <cell r="E33" t="str">
            <v>MALAVE</v>
          </cell>
        </row>
        <row r="34">
          <cell r="C34" t="str">
            <v>131-20</v>
          </cell>
          <cell r="D34">
            <v>2000000</v>
          </cell>
          <cell r="E34" t="str">
            <v>STAMBAUGH</v>
          </cell>
        </row>
        <row r="35">
          <cell r="C35" t="str">
            <v>132-20</v>
          </cell>
          <cell r="D35">
            <v>2000000</v>
          </cell>
          <cell r="E35" t="str">
            <v>STAMBAUGH</v>
          </cell>
        </row>
        <row r="36">
          <cell r="C36" t="str">
            <v>133-20</v>
          </cell>
          <cell r="D36">
            <v>900000</v>
          </cell>
          <cell r="E36" t="str">
            <v>ROCHA</v>
          </cell>
        </row>
        <row r="37">
          <cell r="C37" t="str">
            <v>134-20</v>
          </cell>
          <cell r="D37">
            <v>900000</v>
          </cell>
          <cell r="E37" t="str">
            <v>ROCHA</v>
          </cell>
        </row>
        <row r="38">
          <cell r="C38" t="str">
            <v>135-20</v>
          </cell>
          <cell r="D38">
            <v>1230000</v>
          </cell>
          <cell r="E38" t="str">
            <v>YANAI</v>
          </cell>
        </row>
        <row r="39">
          <cell r="C39" t="str">
            <v>136-20</v>
          </cell>
          <cell r="D39">
            <v>330000</v>
          </cell>
          <cell r="E39" t="str">
            <v>PELLITIER</v>
          </cell>
        </row>
        <row r="40">
          <cell r="C40" t="str">
            <v>137-20</v>
          </cell>
          <cell r="D40">
            <v>1090000</v>
          </cell>
          <cell r="E40" t="str">
            <v>SPECTOR</v>
          </cell>
        </row>
        <row r="41">
          <cell r="C41" t="str">
            <v>138-20</v>
          </cell>
          <cell r="D41">
            <v>1090000</v>
          </cell>
          <cell r="E41" t="str">
            <v>SPECTOR</v>
          </cell>
        </row>
        <row r="42">
          <cell r="C42" t="str">
            <v>139-20</v>
          </cell>
          <cell r="D42">
            <v>1360000</v>
          </cell>
          <cell r="E42" t="str">
            <v>SANTIZO</v>
          </cell>
        </row>
        <row r="43">
          <cell r="C43" t="str">
            <v>139-20</v>
          </cell>
          <cell r="D43">
            <v>1360000</v>
          </cell>
          <cell r="E43" t="str">
            <v>SANTIZO</v>
          </cell>
        </row>
        <row r="44">
          <cell r="C44" t="str">
            <v>140-20</v>
          </cell>
          <cell r="D44">
            <v>1360000</v>
          </cell>
          <cell r="E44" t="str">
            <v>SANTIZO</v>
          </cell>
        </row>
        <row r="45">
          <cell r="C45" t="str">
            <v>141-20</v>
          </cell>
          <cell r="D45">
            <v>1840000</v>
          </cell>
          <cell r="E45" t="str">
            <v>CANFIELD</v>
          </cell>
        </row>
        <row r="46">
          <cell r="C46" t="str">
            <v>142-20</v>
          </cell>
          <cell r="D46">
            <v>1840000</v>
          </cell>
          <cell r="E46" t="str">
            <v>CANFIELD</v>
          </cell>
        </row>
        <row r="47">
          <cell r="C47" t="str">
            <v>143-20</v>
          </cell>
          <cell r="D47">
            <v>1310000</v>
          </cell>
          <cell r="E47" t="str">
            <v>MALAVE</v>
          </cell>
        </row>
        <row r="48">
          <cell r="C48" t="str">
            <v>144-20</v>
          </cell>
          <cell r="D48">
            <v>1310000</v>
          </cell>
          <cell r="E48" t="str">
            <v>MALAVE</v>
          </cell>
        </row>
        <row r="49">
          <cell r="C49" t="str">
            <v>144-20</v>
          </cell>
          <cell r="D49">
            <v>1310000</v>
          </cell>
          <cell r="E49" t="str">
            <v>MALAVE</v>
          </cell>
        </row>
        <row r="50">
          <cell r="C50" t="str">
            <v>145-20</v>
          </cell>
          <cell r="D50">
            <v>2000000</v>
          </cell>
          <cell r="E50" t="str">
            <v>STAMBAUGH</v>
          </cell>
        </row>
        <row r="51">
          <cell r="C51" t="str">
            <v>146-20</v>
          </cell>
          <cell r="D51">
            <v>2000000</v>
          </cell>
          <cell r="E51" t="str">
            <v>STAMBAUGH</v>
          </cell>
        </row>
        <row r="52">
          <cell r="C52" t="str">
            <v>147-20</v>
          </cell>
          <cell r="D52">
            <v>900000</v>
          </cell>
          <cell r="E52" t="str">
            <v>ROCHA</v>
          </cell>
        </row>
        <row r="53">
          <cell r="C53" t="str">
            <v>148-20</v>
          </cell>
          <cell r="D53">
            <v>900000</v>
          </cell>
          <cell r="E53" t="str">
            <v>ROCHA</v>
          </cell>
        </row>
        <row r="54">
          <cell r="C54" t="str">
            <v>149-20</v>
          </cell>
          <cell r="D54">
            <v>330000</v>
          </cell>
          <cell r="E54" t="str">
            <v>PELLITIER</v>
          </cell>
        </row>
        <row r="55">
          <cell r="C55" t="str">
            <v>150-20</v>
          </cell>
          <cell r="D55">
            <v>1230000</v>
          </cell>
          <cell r="E55" t="str">
            <v>YANAI</v>
          </cell>
        </row>
        <row r="56">
          <cell r="C56" t="str">
            <v>151-20</v>
          </cell>
          <cell r="D56">
            <v>1090000</v>
          </cell>
          <cell r="E56" t="str">
            <v>SPECTOR</v>
          </cell>
        </row>
        <row r="57">
          <cell r="C57" t="str">
            <v>152-20</v>
          </cell>
          <cell r="D57">
            <v>1090000</v>
          </cell>
          <cell r="E57" t="str">
            <v>SPECTOR</v>
          </cell>
        </row>
        <row r="58">
          <cell r="C58" t="str">
            <v>153-20</v>
          </cell>
          <cell r="D58">
            <v>1260000</v>
          </cell>
          <cell r="E58" t="str">
            <v>ACKERMAN</v>
          </cell>
        </row>
        <row r="59">
          <cell r="C59" t="str">
            <v>153-20</v>
          </cell>
          <cell r="D59">
            <v>1260000</v>
          </cell>
          <cell r="E59" t="str">
            <v>ACKERMAN</v>
          </cell>
        </row>
        <row r="60">
          <cell r="C60" t="str">
            <v>154-20</v>
          </cell>
          <cell r="D60">
            <v>1260000</v>
          </cell>
          <cell r="E60" t="str">
            <v>ACKERMAN</v>
          </cell>
        </row>
        <row r="61">
          <cell r="C61" t="str">
            <v>154-20</v>
          </cell>
          <cell r="D61">
            <v>1260000</v>
          </cell>
          <cell r="E61" t="str">
            <v>ACKERMAN</v>
          </cell>
        </row>
        <row r="62">
          <cell r="C62" t="str">
            <v>155-20</v>
          </cell>
          <cell r="D62">
            <v>1360000</v>
          </cell>
          <cell r="E62" t="str">
            <v>SANTIZO</v>
          </cell>
        </row>
        <row r="63">
          <cell r="C63" t="str">
            <v>156-20</v>
          </cell>
          <cell r="D63">
            <v>1360000</v>
          </cell>
          <cell r="E63" t="str">
            <v>SANTIZO</v>
          </cell>
        </row>
        <row r="64">
          <cell r="C64" t="str">
            <v>157-20</v>
          </cell>
          <cell r="D64">
            <v>1740000</v>
          </cell>
          <cell r="E64" t="str">
            <v>STORY</v>
          </cell>
        </row>
        <row r="65">
          <cell r="C65" t="str">
            <v>158-20</v>
          </cell>
          <cell r="D65">
            <v>1740000</v>
          </cell>
          <cell r="E65" t="str">
            <v>STORY</v>
          </cell>
        </row>
        <row r="66">
          <cell r="C66" t="str">
            <v>158-20</v>
          </cell>
          <cell r="D66">
            <v>1740000</v>
          </cell>
          <cell r="E66" t="str">
            <v>STORY</v>
          </cell>
        </row>
        <row r="67">
          <cell r="C67" t="str">
            <v>159-20</v>
          </cell>
          <cell r="D67">
            <v>1310000</v>
          </cell>
          <cell r="E67" t="str">
            <v>MALAVE</v>
          </cell>
        </row>
        <row r="68">
          <cell r="C68" t="str">
            <v>160-20</v>
          </cell>
          <cell r="D68">
            <v>1310000</v>
          </cell>
          <cell r="E68" t="str">
            <v>MALAVE</v>
          </cell>
        </row>
        <row r="69">
          <cell r="C69" t="str">
            <v>161-20</v>
          </cell>
          <cell r="D69">
            <v>1540000</v>
          </cell>
          <cell r="E69" t="str">
            <v>HELVIE</v>
          </cell>
        </row>
        <row r="70">
          <cell r="C70" t="str">
            <v>163-20</v>
          </cell>
          <cell r="D70">
            <v>2010000</v>
          </cell>
          <cell r="E70" t="str">
            <v>MAELZER</v>
          </cell>
        </row>
        <row r="71">
          <cell r="C71" t="str">
            <v>164-20</v>
          </cell>
          <cell r="D71">
            <v>2010000</v>
          </cell>
          <cell r="E71" t="str">
            <v>MAELZER</v>
          </cell>
        </row>
        <row r="72">
          <cell r="C72" t="str">
            <v>165-20</v>
          </cell>
          <cell r="D72">
            <v>1120000</v>
          </cell>
          <cell r="E72" t="str">
            <v>LOCKLEAR</v>
          </cell>
        </row>
        <row r="73">
          <cell r="C73" t="str">
            <v>166-20</v>
          </cell>
          <cell r="D73">
            <v>1120000</v>
          </cell>
          <cell r="E73" t="str">
            <v>LOCKLEAR</v>
          </cell>
        </row>
        <row r="74">
          <cell r="C74" t="str">
            <v>167-20</v>
          </cell>
          <cell r="D74">
            <v>1260000</v>
          </cell>
          <cell r="E74" t="str">
            <v>ACKERMAN</v>
          </cell>
        </row>
        <row r="75">
          <cell r="C75" t="str">
            <v>168-20</v>
          </cell>
          <cell r="D75">
            <v>1260000</v>
          </cell>
          <cell r="E75" t="str">
            <v>ACKERMAN</v>
          </cell>
        </row>
        <row r="76">
          <cell r="C76" t="str">
            <v>169-20</v>
          </cell>
          <cell r="D76">
            <v>890000</v>
          </cell>
          <cell r="E76" t="str">
            <v>LOZA</v>
          </cell>
        </row>
        <row r="77">
          <cell r="C77" t="str">
            <v>170-20</v>
          </cell>
          <cell r="D77">
            <v>890000</v>
          </cell>
          <cell r="E77" t="str">
            <v>LOZA</v>
          </cell>
        </row>
        <row r="78">
          <cell r="C78" t="str">
            <v>171-20</v>
          </cell>
          <cell r="D78">
            <v>1740000</v>
          </cell>
          <cell r="E78" t="str">
            <v>STORY</v>
          </cell>
        </row>
        <row r="79">
          <cell r="C79" t="str">
            <v>171-20</v>
          </cell>
          <cell r="D79">
            <v>1740000</v>
          </cell>
          <cell r="E79" t="str">
            <v>STORY</v>
          </cell>
        </row>
        <row r="80">
          <cell r="C80" t="str">
            <v>172-20</v>
          </cell>
          <cell r="D80">
            <v>1740000</v>
          </cell>
          <cell r="E80" t="str">
            <v>STORY</v>
          </cell>
        </row>
        <row r="81">
          <cell r="C81" t="str">
            <v>172-20</v>
          </cell>
          <cell r="D81">
            <v>1740000</v>
          </cell>
          <cell r="E81" t="str">
            <v>STORY</v>
          </cell>
        </row>
        <row r="82">
          <cell r="C82" t="str">
            <v>173-20</v>
          </cell>
          <cell r="D82">
            <v>2040000</v>
          </cell>
          <cell r="E82" t="str">
            <v>MOSES</v>
          </cell>
        </row>
        <row r="83">
          <cell r="C83" t="str">
            <v>174-20</v>
          </cell>
          <cell r="D83">
            <v>2040000</v>
          </cell>
          <cell r="E83" t="str">
            <v>MOSES</v>
          </cell>
        </row>
        <row r="84">
          <cell r="C84" t="str">
            <v>175-20</v>
          </cell>
          <cell r="D84">
            <v>1540000</v>
          </cell>
          <cell r="E84" t="str">
            <v>HELVIE</v>
          </cell>
        </row>
        <row r="85">
          <cell r="C85" t="str">
            <v>176-20</v>
          </cell>
          <cell r="D85">
            <v>1540000</v>
          </cell>
          <cell r="E85" t="str">
            <v>HELVIE</v>
          </cell>
        </row>
        <row r="86">
          <cell r="C86" t="str">
            <v>177-20</v>
          </cell>
          <cell r="D86">
            <v>2010000</v>
          </cell>
          <cell r="E86" t="str">
            <v>MAELZER</v>
          </cell>
        </row>
        <row r="87">
          <cell r="C87" t="str">
            <v>178-20</v>
          </cell>
          <cell r="D87">
            <v>2010000</v>
          </cell>
          <cell r="E87" t="str">
            <v>MAELZER</v>
          </cell>
        </row>
        <row r="88">
          <cell r="C88" t="str">
            <v>179-20</v>
          </cell>
          <cell r="D88">
            <v>1120000</v>
          </cell>
          <cell r="E88" t="str">
            <v>LOCKLEAR</v>
          </cell>
        </row>
        <row r="89">
          <cell r="C89" t="str">
            <v>180-20</v>
          </cell>
          <cell r="D89">
            <v>1120000</v>
          </cell>
          <cell r="E89" t="str">
            <v>LOCKLEAR</v>
          </cell>
        </row>
        <row r="90">
          <cell r="C90" t="str">
            <v>181-20</v>
          </cell>
          <cell r="D90">
            <v>1260000</v>
          </cell>
          <cell r="E90" t="str">
            <v>ACKERMAN</v>
          </cell>
        </row>
        <row r="91">
          <cell r="C91" t="str">
            <v>182-20</v>
          </cell>
          <cell r="D91">
            <v>1260000</v>
          </cell>
          <cell r="E91" t="str">
            <v>ACKERMAN</v>
          </cell>
        </row>
        <row r="92">
          <cell r="C92" t="str">
            <v>183-20</v>
          </cell>
          <cell r="D92">
            <v>890000</v>
          </cell>
          <cell r="E92" t="str">
            <v>LOZA</v>
          </cell>
        </row>
        <row r="93">
          <cell r="C93" t="str">
            <v>184-20</v>
          </cell>
          <cell r="D93">
            <v>890000</v>
          </cell>
          <cell r="E93" t="str">
            <v>LOZA</v>
          </cell>
        </row>
        <row r="94">
          <cell r="C94" t="str">
            <v>185-20</v>
          </cell>
          <cell r="D94">
            <v>1500000</v>
          </cell>
          <cell r="E94" t="str">
            <v>GOODNIGHT</v>
          </cell>
        </row>
        <row r="95">
          <cell r="C95" t="str">
            <v>186-20</v>
          </cell>
          <cell r="D95">
            <v>1500000</v>
          </cell>
          <cell r="E95" t="str">
            <v>GOODNIGHT</v>
          </cell>
        </row>
        <row r="96">
          <cell r="C96" t="str">
            <v>187-20</v>
          </cell>
          <cell r="D96">
            <v>2040000</v>
          </cell>
          <cell r="E96" t="str">
            <v>MOSES</v>
          </cell>
        </row>
        <row r="97">
          <cell r="C97" t="str">
            <v>188-20</v>
          </cell>
          <cell r="D97">
            <v>2040000</v>
          </cell>
          <cell r="E97" t="str">
            <v>MOSES</v>
          </cell>
        </row>
        <row r="98">
          <cell r="C98" t="str">
            <v>189-20</v>
          </cell>
          <cell r="D98">
            <v>1540000</v>
          </cell>
          <cell r="E98" t="str">
            <v>HELVIE</v>
          </cell>
        </row>
        <row r="99">
          <cell r="C99" t="str">
            <v>190-20</v>
          </cell>
          <cell r="D99">
            <v>1540000</v>
          </cell>
          <cell r="E99" t="str">
            <v>HELVIE</v>
          </cell>
        </row>
        <row r="100">
          <cell r="C100" t="str">
            <v>191-20</v>
          </cell>
          <cell r="D100">
            <v>2010000</v>
          </cell>
          <cell r="E100" t="str">
            <v>MAELZER</v>
          </cell>
        </row>
        <row r="101">
          <cell r="C101" t="str">
            <v>192-20</v>
          </cell>
          <cell r="D101">
            <v>2010000</v>
          </cell>
          <cell r="E101" t="str">
            <v>MAELZER</v>
          </cell>
        </row>
        <row r="102">
          <cell r="C102" t="str">
            <v>193-20</v>
          </cell>
          <cell r="D102">
            <v>1120000</v>
          </cell>
          <cell r="E102" t="str">
            <v>LOCKLEAR</v>
          </cell>
        </row>
        <row r="103">
          <cell r="C103" t="str">
            <v>194-20</v>
          </cell>
          <cell r="D103">
            <v>1120000</v>
          </cell>
          <cell r="E103" t="str">
            <v>LOCKLEAR</v>
          </cell>
        </row>
        <row r="104">
          <cell r="C104" t="str">
            <v>195-20</v>
          </cell>
          <cell r="D104">
            <v>1260000</v>
          </cell>
          <cell r="E104" t="str">
            <v>ACKERMAN</v>
          </cell>
        </row>
        <row r="105">
          <cell r="C105" t="str">
            <v>196-20</v>
          </cell>
          <cell r="D105">
            <v>1260000</v>
          </cell>
          <cell r="E105" t="str">
            <v>ACKERMAN</v>
          </cell>
        </row>
        <row r="106">
          <cell r="C106" t="str">
            <v>197-20</v>
          </cell>
          <cell r="D106">
            <v>890000</v>
          </cell>
          <cell r="E106" t="str">
            <v>LOZA</v>
          </cell>
        </row>
        <row r="107">
          <cell r="C107" t="str">
            <v>198-20</v>
          </cell>
          <cell r="D107">
            <v>890000</v>
          </cell>
          <cell r="E107" t="str">
            <v>LOZA</v>
          </cell>
        </row>
        <row r="108">
          <cell r="C108" t="str">
            <v>199-20</v>
          </cell>
          <cell r="D108">
            <v>1740000</v>
          </cell>
          <cell r="E108" t="str">
            <v>STORY</v>
          </cell>
        </row>
        <row r="109">
          <cell r="C109" t="str">
            <v>200-20</v>
          </cell>
          <cell r="D109">
            <v>1740000</v>
          </cell>
          <cell r="E109" t="str">
            <v>STORY</v>
          </cell>
        </row>
        <row r="110">
          <cell r="C110" t="str">
            <v>201-20</v>
          </cell>
          <cell r="D110">
            <v>2040000</v>
          </cell>
          <cell r="E110" t="str">
            <v>MOSES</v>
          </cell>
        </row>
        <row r="111">
          <cell r="C111" t="str">
            <v>202-20</v>
          </cell>
          <cell r="D111">
            <v>2040000</v>
          </cell>
          <cell r="E111" t="str">
            <v>MOSES</v>
          </cell>
        </row>
        <row r="112">
          <cell r="C112" t="str">
            <v>203-20</v>
          </cell>
          <cell r="D112">
            <v>1540000</v>
          </cell>
          <cell r="E112" t="str">
            <v>HELVIE</v>
          </cell>
        </row>
        <row r="113">
          <cell r="C113" t="str">
            <v>204-20</v>
          </cell>
          <cell r="D113">
            <v>1540000</v>
          </cell>
          <cell r="E113" t="str">
            <v>HELVIE</v>
          </cell>
        </row>
        <row r="114">
          <cell r="C114" t="str">
            <v>205-20</v>
          </cell>
          <cell r="D114">
            <v>2010000</v>
          </cell>
          <cell r="E114" t="str">
            <v>MAELZER</v>
          </cell>
        </row>
        <row r="115">
          <cell r="C115" t="str">
            <v>206-20</v>
          </cell>
          <cell r="D115">
            <v>2010000</v>
          </cell>
          <cell r="E115" t="str">
            <v>MAELZER</v>
          </cell>
        </row>
        <row r="116">
          <cell r="C116" t="str">
            <v>207-20</v>
          </cell>
          <cell r="D116">
            <v>1120000</v>
          </cell>
          <cell r="E116" t="str">
            <v>LOCKLEAR</v>
          </cell>
        </row>
        <row r="117">
          <cell r="C117" t="str">
            <v>208-20</v>
          </cell>
          <cell r="D117">
            <v>1120000</v>
          </cell>
          <cell r="E117" t="str">
            <v>LOCKLEAR</v>
          </cell>
        </row>
        <row r="118">
          <cell r="C118" t="str">
            <v>209-20</v>
          </cell>
          <cell r="D118">
            <v>1140000</v>
          </cell>
          <cell r="E118" t="str">
            <v>YOUNG</v>
          </cell>
        </row>
        <row r="119">
          <cell r="C119" t="str">
            <v>210-20</v>
          </cell>
          <cell r="D119">
            <v>1140000</v>
          </cell>
          <cell r="E119" t="str">
            <v>YOUNG</v>
          </cell>
        </row>
        <row r="120">
          <cell r="C120" t="str">
            <v>210-20</v>
          </cell>
          <cell r="D120">
            <v>1140000</v>
          </cell>
          <cell r="E120" t="str">
            <v>YOUNG</v>
          </cell>
        </row>
        <row r="121">
          <cell r="C121" t="str">
            <v>211-20</v>
          </cell>
          <cell r="D121">
            <v>890000</v>
          </cell>
          <cell r="E121" t="str">
            <v>LOZA</v>
          </cell>
        </row>
        <row r="122">
          <cell r="C122" t="str">
            <v>212-20</v>
          </cell>
          <cell r="D122">
            <v>890000</v>
          </cell>
          <cell r="E122" t="str">
            <v>LOZA</v>
          </cell>
        </row>
        <row r="123">
          <cell r="C123" t="str">
            <v>213-20</v>
          </cell>
          <cell r="D123">
            <v>1290000</v>
          </cell>
          <cell r="E123" t="str">
            <v>COOLAHAN</v>
          </cell>
        </row>
        <row r="124">
          <cell r="C124" t="str">
            <v>214-20</v>
          </cell>
          <cell r="D124">
            <v>1290000</v>
          </cell>
          <cell r="E124" t="str">
            <v>COOLAHAN</v>
          </cell>
        </row>
        <row r="125">
          <cell r="C125" t="str">
            <v>215-20</v>
          </cell>
          <cell r="D125">
            <v>2040000</v>
          </cell>
          <cell r="E125" t="str">
            <v>MOSES</v>
          </cell>
        </row>
        <row r="126">
          <cell r="C126" t="str">
            <v>216-20</v>
          </cell>
          <cell r="D126">
            <v>2040000</v>
          </cell>
          <cell r="E126" t="str">
            <v>MOSES</v>
          </cell>
        </row>
        <row r="127">
          <cell r="C127" t="str">
            <v>217-20</v>
          </cell>
          <cell r="D127">
            <v>1770000</v>
          </cell>
          <cell r="E127" t="str">
            <v>BRUDER</v>
          </cell>
        </row>
        <row r="128">
          <cell r="C128" t="str">
            <v>217-20</v>
          </cell>
          <cell r="D128">
            <v>1770000</v>
          </cell>
          <cell r="E128" t="str">
            <v>BRUDER</v>
          </cell>
        </row>
        <row r="129">
          <cell r="C129" t="str">
            <v>218-20</v>
          </cell>
          <cell r="D129">
            <v>1770000</v>
          </cell>
          <cell r="E129" t="str">
            <v>BRUDER</v>
          </cell>
        </row>
        <row r="130">
          <cell r="C130" t="str">
            <v>219-20</v>
          </cell>
          <cell r="D130">
            <v>1280000</v>
          </cell>
          <cell r="E130" t="str">
            <v>BARTLETT</v>
          </cell>
        </row>
        <row r="131">
          <cell r="C131" t="str">
            <v>220-20</v>
          </cell>
          <cell r="D131">
            <v>1280000</v>
          </cell>
          <cell r="E131" t="str">
            <v>BARTLETT</v>
          </cell>
        </row>
        <row r="132">
          <cell r="C132" t="str">
            <v>221-20</v>
          </cell>
          <cell r="D132">
            <v>1140000</v>
          </cell>
          <cell r="E132" t="str">
            <v>YOUNG</v>
          </cell>
        </row>
        <row r="133">
          <cell r="C133" t="str">
            <v>222-20</v>
          </cell>
          <cell r="D133">
            <v>1140000</v>
          </cell>
          <cell r="E133" t="str">
            <v>YOUNG</v>
          </cell>
        </row>
        <row r="134">
          <cell r="C134" t="str">
            <v>223-20</v>
          </cell>
          <cell r="D134">
            <v>1290000</v>
          </cell>
          <cell r="E134" t="str">
            <v>COOLAHAN</v>
          </cell>
        </row>
        <row r="135">
          <cell r="C135" t="str">
            <v>224-20</v>
          </cell>
          <cell r="D135">
            <v>1290000</v>
          </cell>
          <cell r="E135" t="str">
            <v>COOLAHAN</v>
          </cell>
        </row>
        <row r="136">
          <cell r="C136" t="str">
            <v>225-20</v>
          </cell>
          <cell r="D136">
            <v>1770000</v>
          </cell>
          <cell r="E136" t="str">
            <v>BRUDER</v>
          </cell>
        </row>
        <row r="137">
          <cell r="C137" t="str">
            <v>226-20</v>
          </cell>
          <cell r="D137">
            <v>1770000</v>
          </cell>
          <cell r="E137" t="str">
            <v>BRUDER</v>
          </cell>
        </row>
        <row r="138">
          <cell r="C138" t="str">
            <v>227-20</v>
          </cell>
          <cell r="D138">
            <v>1800000</v>
          </cell>
          <cell r="E138" t="str">
            <v>CHANDLER</v>
          </cell>
        </row>
        <row r="139">
          <cell r="C139" t="str">
            <v>228-20</v>
          </cell>
          <cell r="D139">
            <v>1800000</v>
          </cell>
          <cell r="E139" t="str">
            <v>CHANDLER</v>
          </cell>
        </row>
        <row r="140">
          <cell r="C140" t="str">
            <v>229-20</v>
          </cell>
          <cell r="D140">
            <v>1140000</v>
          </cell>
          <cell r="E140" t="str">
            <v>YOUNG</v>
          </cell>
        </row>
        <row r="141">
          <cell r="C141" t="str">
            <v>230-20</v>
          </cell>
          <cell r="D141">
            <v>1140000</v>
          </cell>
          <cell r="E141" t="str">
            <v>YOUNG</v>
          </cell>
        </row>
        <row r="142">
          <cell r="C142" t="str">
            <v>231-20</v>
          </cell>
          <cell r="D142">
            <v>1290000</v>
          </cell>
          <cell r="E142" t="str">
            <v>COOLAHAN</v>
          </cell>
        </row>
        <row r="143">
          <cell r="C143" t="str">
            <v>232-20</v>
          </cell>
          <cell r="D143">
            <v>1290000</v>
          </cell>
          <cell r="E143" t="str">
            <v>COOLAHAN</v>
          </cell>
        </row>
        <row r="144">
          <cell r="C144" t="str">
            <v>233-20</v>
          </cell>
          <cell r="D144">
            <v>1770000</v>
          </cell>
          <cell r="E144" t="str">
            <v>BRUDER</v>
          </cell>
        </row>
        <row r="145">
          <cell r="C145" t="str">
            <v>233-20</v>
          </cell>
          <cell r="D145">
            <v>1770000</v>
          </cell>
          <cell r="E145" t="str">
            <v>BRUDER</v>
          </cell>
        </row>
        <row r="146">
          <cell r="C146" t="str">
            <v>233-20</v>
          </cell>
          <cell r="D146">
            <v>1770000</v>
          </cell>
          <cell r="E146" t="str">
            <v>BRUDER</v>
          </cell>
        </row>
        <row r="147">
          <cell r="C147" t="str">
            <v>233-20</v>
          </cell>
          <cell r="D147">
            <v>1770000</v>
          </cell>
          <cell r="E147" t="str">
            <v>BRUDER</v>
          </cell>
        </row>
        <row r="148">
          <cell r="C148" t="str">
            <v>234-20</v>
          </cell>
          <cell r="D148">
            <v>1770000</v>
          </cell>
          <cell r="E148" t="str">
            <v>BRUDER</v>
          </cell>
        </row>
        <row r="149">
          <cell r="C149" t="str">
            <v>235-20</v>
          </cell>
          <cell r="D149">
            <v>1800000</v>
          </cell>
          <cell r="E149" t="str">
            <v>CHANDLER</v>
          </cell>
        </row>
        <row r="150">
          <cell r="C150" t="str">
            <v>236-20</v>
          </cell>
          <cell r="D150">
            <v>1800000</v>
          </cell>
          <cell r="E150" t="str">
            <v>CHANDLER</v>
          </cell>
        </row>
        <row r="151">
          <cell r="C151" t="str">
            <v>237-20</v>
          </cell>
          <cell r="D151">
            <v>1140000</v>
          </cell>
          <cell r="E151" t="str">
            <v>YOUNG</v>
          </cell>
        </row>
        <row r="152">
          <cell r="C152" t="str">
            <v>238-20</v>
          </cell>
          <cell r="D152">
            <v>1140000</v>
          </cell>
          <cell r="E152" t="str">
            <v>YOUNG</v>
          </cell>
        </row>
        <row r="153">
          <cell r="C153" t="str">
            <v>239-20</v>
          </cell>
          <cell r="D153">
            <v>1290000</v>
          </cell>
          <cell r="E153" t="str">
            <v>COOLAHAN</v>
          </cell>
        </row>
        <row r="154">
          <cell r="C154" t="str">
            <v>240-20</v>
          </cell>
          <cell r="D154">
            <v>1290000</v>
          </cell>
          <cell r="E154" t="str">
            <v>COOLAHAN</v>
          </cell>
        </row>
        <row r="155">
          <cell r="C155" t="str">
            <v>241-20</v>
          </cell>
          <cell r="D155">
            <v>1770000</v>
          </cell>
          <cell r="E155" t="str">
            <v>BRUDER</v>
          </cell>
        </row>
        <row r="156">
          <cell r="C156" t="str">
            <v>242-20</v>
          </cell>
          <cell r="D156">
            <v>1770000</v>
          </cell>
          <cell r="E156" t="str">
            <v>BRUDER</v>
          </cell>
        </row>
        <row r="157">
          <cell r="C157" t="str">
            <v>243-20</v>
          </cell>
          <cell r="D157">
            <v>1800000</v>
          </cell>
          <cell r="E157" t="str">
            <v>CHANDLER</v>
          </cell>
        </row>
        <row r="158">
          <cell r="C158" t="str">
            <v>244-20</v>
          </cell>
          <cell r="D158">
            <v>1800000</v>
          </cell>
          <cell r="E158" t="str">
            <v>CHANDLER</v>
          </cell>
        </row>
        <row r="159">
          <cell r="C159" t="str">
            <v>800-20</v>
          </cell>
          <cell r="D159">
            <v>1460000</v>
          </cell>
          <cell r="E159" t="str">
            <v>NELSON</v>
          </cell>
        </row>
        <row r="160">
          <cell r="C160" t="str">
            <v>801-20</v>
          </cell>
          <cell r="D160">
            <v>1460000</v>
          </cell>
          <cell r="E160" t="str">
            <v>NELSON</v>
          </cell>
        </row>
        <row r="161">
          <cell r="C161" t="str">
            <v>802-20</v>
          </cell>
          <cell r="D161">
            <v>1460000</v>
          </cell>
          <cell r="E161" t="str">
            <v>NELSON</v>
          </cell>
        </row>
        <row r="162">
          <cell r="C162" t="str">
            <v>803-20</v>
          </cell>
          <cell r="D162">
            <v>1450000</v>
          </cell>
          <cell r="E162" t="str">
            <v>BRABO</v>
          </cell>
        </row>
        <row r="163">
          <cell r="C163" t="str">
            <v>804-20</v>
          </cell>
          <cell r="D163">
            <v>1450000</v>
          </cell>
          <cell r="E163" t="str">
            <v>BRABO</v>
          </cell>
        </row>
        <row r="164">
          <cell r="C164" t="str">
            <v>805-20</v>
          </cell>
          <cell r="D164">
            <v>1460000</v>
          </cell>
          <cell r="E164" t="str">
            <v>NELSON</v>
          </cell>
        </row>
        <row r="165">
          <cell r="C165" t="str">
            <v>806-20</v>
          </cell>
          <cell r="D165">
            <v>1460000</v>
          </cell>
          <cell r="E165" t="str">
            <v>NELSON</v>
          </cell>
        </row>
        <row r="166">
          <cell r="C166" t="str">
            <v>807-20</v>
          </cell>
          <cell r="D166">
            <v>1450000</v>
          </cell>
          <cell r="E166" t="str">
            <v>BRABO</v>
          </cell>
        </row>
        <row r="167">
          <cell r="C167" t="str">
            <v>808-20</v>
          </cell>
          <cell r="D167">
            <v>1450000</v>
          </cell>
          <cell r="E167" t="str">
            <v>BRABO</v>
          </cell>
        </row>
        <row r="168">
          <cell r="C168" t="str">
            <v>809-20</v>
          </cell>
          <cell r="D168">
            <v>1460000</v>
          </cell>
          <cell r="E168" t="str">
            <v>NELSON</v>
          </cell>
        </row>
        <row r="169">
          <cell r="C169" t="str">
            <v>810-20</v>
          </cell>
          <cell r="D169">
            <v>1460000</v>
          </cell>
          <cell r="E169" t="str">
            <v>NELSON</v>
          </cell>
        </row>
        <row r="170">
          <cell r="C170" t="str">
            <v>811-20</v>
          </cell>
          <cell r="D170">
            <v>1500000</v>
          </cell>
          <cell r="E170" t="str">
            <v>GOODNIGHT</v>
          </cell>
        </row>
        <row r="171">
          <cell r="C171" t="str">
            <v>812-20</v>
          </cell>
          <cell r="D171">
            <v>1500000</v>
          </cell>
          <cell r="E171" t="str">
            <v>GOODNIGHT</v>
          </cell>
        </row>
        <row r="172">
          <cell r="C172" t="str">
            <v>813-20</v>
          </cell>
          <cell r="D172">
            <v>1500000</v>
          </cell>
          <cell r="E172" t="str">
            <v>GOODNIGHT</v>
          </cell>
        </row>
        <row r="173">
          <cell r="C173" t="str">
            <v>814-20</v>
          </cell>
          <cell r="D173">
            <v>1500000</v>
          </cell>
          <cell r="E173" t="str">
            <v>GOODNIGHT</v>
          </cell>
        </row>
        <row r="174">
          <cell r="C174" t="str">
            <v>815-20</v>
          </cell>
          <cell r="D174">
            <v>1500000</v>
          </cell>
          <cell r="E174" t="str">
            <v>GOODNIGHT</v>
          </cell>
        </row>
        <row r="175">
          <cell r="C175" t="str">
            <v>815-20</v>
          </cell>
          <cell r="D175">
            <v>1500000</v>
          </cell>
          <cell r="E175" t="str">
            <v>GOODNIGHT</v>
          </cell>
        </row>
        <row r="176">
          <cell r="C176" t="str">
            <v>816-20</v>
          </cell>
          <cell r="D176">
            <v>1500000</v>
          </cell>
          <cell r="E176" t="str">
            <v>GOODNIGHT</v>
          </cell>
        </row>
        <row r="177">
          <cell r="C177" t="str">
            <v>817-20</v>
          </cell>
          <cell r="D177">
            <v>1500000</v>
          </cell>
          <cell r="E177" t="str">
            <v>GOODNIGHT</v>
          </cell>
        </row>
        <row r="178">
          <cell r="C178" t="str">
            <v>818-20</v>
          </cell>
          <cell r="D178">
            <v>1500000</v>
          </cell>
          <cell r="E178" t="str">
            <v>GOODNIGHT</v>
          </cell>
        </row>
        <row r="179">
          <cell r="C179" t="str">
            <v>819-20</v>
          </cell>
          <cell r="D179">
            <v>1500000</v>
          </cell>
          <cell r="E179" t="str">
            <v>GOODNIGHT</v>
          </cell>
        </row>
        <row r="180">
          <cell r="C180" t="str">
            <v>820-20</v>
          </cell>
          <cell r="D180">
            <v>1500000</v>
          </cell>
          <cell r="E180" t="str">
            <v>GOODNIGHT</v>
          </cell>
        </row>
        <row r="181">
          <cell r="C181" t="str">
            <v>821-20</v>
          </cell>
          <cell r="D181">
            <v>1500000</v>
          </cell>
          <cell r="E181" t="str">
            <v>GOODNIGHT</v>
          </cell>
        </row>
        <row r="182">
          <cell r="C182" t="str">
            <v>821-20</v>
          </cell>
          <cell r="D182">
            <v>1500000</v>
          </cell>
          <cell r="E182" t="str">
            <v>GOODNIGHT</v>
          </cell>
        </row>
        <row r="183">
          <cell r="C183" t="str">
            <v>822-20</v>
          </cell>
          <cell r="D183">
            <v>1500000</v>
          </cell>
          <cell r="E183" t="str">
            <v>GOODNIGHT</v>
          </cell>
        </row>
        <row r="184">
          <cell r="C184" t="str">
            <v>822-20</v>
          </cell>
          <cell r="D184">
            <v>1500000</v>
          </cell>
          <cell r="E184" t="str">
            <v>GOODNIGHT</v>
          </cell>
        </row>
        <row r="185">
          <cell r="C185" t="str">
            <v>823-20</v>
          </cell>
          <cell r="D185">
            <v>1750000</v>
          </cell>
          <cell r="E185" t="str">
            <v>REBOLETTI</v>
          </cell>
        </row>
        <row r="186">
          <cell r="C186" t="str">
            <v>824-20</v>
          </cell>
          <cell r="D186">
            <v>1750000</v>
          </cell>
          <cell r="E186" t="str">
            <v>REBOLETTI</v>
          </cell>
        </row>
        <row r="187">
          <cell r="C187" t="str">
            <v>825-20</v>
          </cell>
          <cell r="D187">
            <v>1750000</v>
          </cell>
          <cell r="E187" t="str">
            <v>REBOLETTI</v>
          </cell>
        </row>
        <row r="188">
          <cell r="C188" t="str">
            <v>826-20</v>
          </cell>
          <cell r="D188">
            <v>1750000</v>
          </cell>
          <cell r="E188" t="str">
            <v>REBOLETTI</v>
          </cell>
        </row>
        <row r="189">
          <cell r="C189" t="str">
            <v>827-20</v>
          </cell>
          <cell r="D189">
            <v>1780000</v>
          </cell>
          <cell r="E189" t="str">
            <v>DE LA ROSA</v>
          </cell>
        </row>
        <row r="190">
          <cell r="C190" t="str">
            <v>828-20</v>
          </cell>
          <cell r="D190">
            <v>1780000</v>
          </cell>
          <cell r="E190" t="str">
            <v>DE LA ROSA</v>
          </cell>
        </row>
        <row r="191">
          <cell r="C191" t="str">
            <v>829-20</v>
          </cell>
          <cell r="D191">
            <v>1750000</v>
          </cell>
          <cell r="E191" t="str">
            <v>REBOLETTI</v>
          </cell>
        </row>
        <row r="192">
          <cell r="C192" t="str">
            <v>830-20</v>
          </cell>
          <cell r="D192">
            <v>1750000</v>
          </cell>
          <cell r="E192" t="str">
            <v>REBOLETTI</v>
          </cell>
        </row>
        <row r="193">
          <cell r="C193" t="str">
            <v>831-20</v>
          </cell>
          <cell r="D193">
            <v>1780000</v>
          </cell>
          <cell r="E193" t="str">
            <v>DE LA ROSA</v>
          </cell>
        </row>
        <row r="194">
          <cell r="C194" t="str">
            <v>831-20</v>
          </cell>
          <cell r="D194">
            <v>1780000</v>
          </cell>
          <cell r="E194" t="str">
            <v>DE LA ROSA</v>
          </cell>
        </row>
        <row r="195">
          <cell r="C195" t="str">
            <v>832-20</v>
          </cell>
          <cell r="D195">
            <v>1780000</v>
          </cell>
          <cell r="E195" t="str">
            <v>DE LA ROSA</v>
          </cell>
        </row>
        <row r="196">
          <cell r="C196" t="str">
            <v>833-20</v>
          </cell>
          <cell r="D196">
            <v>1750000</v>
          </cell>
          <cell r="E196" t="str">
            <v>REBOLETTI</v>
          </cell>
        </row>
        <row r="197">
          <cell r="C197" t="str">
            <v>834-20</v>
          </cell>
          <cell r="D197">
            <v>1750000</v>
          </cell>
          <cell r="E197" t="str">
            <v>REBOLETTI</v>
          </cell>
        </row>
        <row r="198">
          <cell r="C198" t="str">
            <v>835-20</v>
          </cell>
          <cell r="D198">
            <v>1780000</v>
          </cell>
          <cell r="E198" t="str">
            <v>DE LA ROSA</v>
          </cell>
        </row>
        <row r="199">
          <cell r="C199" t="str">
            <v>836-20</v>
          </cell>
          <cell r="D199">
            <v>1780000</v>
          </cell>
          <cell r="E199" t="str">
            <v>DE LA ROSA</v>
          </cell>
        </row>
        <row r="200">
          <cell r="C200" t="str">
            <v>837-20</v>
          </cell>
          <cell r="D200">
            <v>1750000</v>
          </cell>
          <cell r="E200" t="str">
            <v>REBOLETTI</v>
          </cell>
        </row>
        <row r="201">
          <cell r="C201" t="str">
            <v>838-20</v>
          </cell>
          <cell r="D201">
            <v>1750000</v>
          </cell>
          <cell r="E201" t="str">
            <v>REBOLETTI</v>
          </cell>
        </row>
        <row r="202">
          <cell r="C202" t="str">
            <v>839-20</v>
          </cell>
          <cell r="D202">
            <v>1780000</v>
          </cell>
          <cell r="E202" t="str">
            <v>DE LA ROSA</v>
          </cell>
        </row>
        <row r="203">
          <cell r="C203" t="str">
            <v>840-20</v>
          </cell>
          <cell r="D203">
            <v>1750000</v>
          </cell>
          <cell r="E203" t="str">
            <v>REBOLETTI</v>
          </cell>
        </row>
        <row r="204">
          <cell r="C204" t="str">
            <v>841-20</v>
          </cell>
          <cell r="D204">
            <v>1750000</v>
          </cell>
          <cell r="E204" t="str">
            <v>REBOLETTI</v>
          </cell>
        </row>
        <row r="205">
          <cell r="C205" t="str">
            <v>842-20</v>
          </cell>
          <cell r="D205">
            <v>1750000</v>
          </cell>
          <cell r="E205" t="str">
            <v>REBOLETTI</v>
          </cell>
        </row>
        <row r="206">
          <cell r="C206" t="str">
            <v>843-20</v>
          </cell>
          <cell r="D206">
            <v>1750000</v>
          </cell>
          <cell r="E206" t="str">
            <v>REBOLETTI</v>
          </cell>
        </row>
        <row r="207">
          <cell r="C207" t="str">
            <v>844-20</v>
          </cell>
          <cell r="D207">
            <v>1750000</v>
          </cell>
          <cell r="E207" t="str">
            <v>REBOLETTI</v>
          </cell>
        </row>
        <row r="208">
          <cell r="C208" t="str">
            <v>845-20</v>
          </cell>
          <cell r="D208">
            <v>1750000</v>
          </cell>
          <cell r="E208" t="str">
            <v>REBOLETTI</v>
          </cell>
        </row>
        <row r="209">
          <cell r="C209" t="str">
            <v>847-20</v>
          </cell>
          <cell r="D209">
            <v>1750000</v>
          </cell>
          <cell r="E209" t="str">
            <v>REBOLETTI</v>
          </cell>
        </row>
        <row r="210">
          <cell r="C210" t="str">
            <v>906-20</v>
          </cell>
          <cell r="D210">
            <v>1780000</v>
          </cell>
          <cell r="E210" t="str">
            <v>DE LA ROSA</v>
          </cell>
        </row>
        <row r="211">
          <cell r="C211" t="str">
            <v>908-20</v>
          </cell>
          <cell r="D211">
            <v>1750000</v>
          </cell>
          <cell r="E211" t="str">
            <v>REBOLETTI</v>
          </cell>
        </row>
      </sheetData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NELSON-18</v>
          </cell>
          <cell r="D2">
            <v>1460000</v>
          </cell>
          <cell r="E2" t="str">
            <v>NELSON</v>
          </cell>
        </row>
        <row r="3">
          <cell r="C3" t="str">
            <v>149-18</v>
          </cell>
          <cell r="D3">
            <v>1830000</v>
          </cell>
          <cell r="E3" t="str">
            <v>YORK</v>
          </cell>
        </row>
        <row r="4">
          <cell r="C4" t="str">
            <v>163-18</v>
          </cell>
          <cell r="D4">
            <v>940000</v>
          </cell>
          <cell r="E4" t="str">
            <v>BONDS</v>
          </cell>
        </row>
        <row r="5">
          <cell r="C5" t="str">
            <v>165-18</v>
          </cell>
          <cell r="D5">
            <v>1120000</v>
          </cell>
          <cell r="E5" t="str">
            <v>LOCKLEAR</v>
          </cell>
        </row>
        <row r="6">
          <cell r="C6" t="str">
            <v>143-18</v>
          </cell>
          <cell r="D6">
            <v>1840000</v>
          </cell>
          <cell r="E6" t="str">
            <v>CANFIELD</v>
          </cell>
        </row>
        <row r="7">
          <cell r="C7" t="str">
            <v>131-18</v>
          </cell>
          <cell r="D7">
            <v>1110000</v>
          </cell>
          <cell r="E7" t="str">
            <v>STARKS</v>
          </cell>
        </row>
        <row r="8">
          <cell r="C8" t="str">
            <v>139-18</v>
          </cell>
          <cell r="D8">
            <v>1100000</v>
          </cell>
          <cell r="E8" t="str">
            <v>GEBRETEKLE</v>
          </cell>
        </row>
        <row r="9">
          <cell r="C9" t="str">
            <v>142-18</v>
          </cell>
          <cell r="D9">
            <v>1760000</v>
          </cell>
          <cell r="E9" t="str">
            <v>STRICKLAND</v>
          </cell>
        </row>
        <row r="10">
          <cell r="C10" t="str">
            <v>173-18</v>
          </cell>
          <cell r="D10">
            <v>950000</v>
          </cell>
          <cell r="E10" t="str">
            <v>WEBSTER</v>
          </cell>
        </row>
        <row r="11">
          <cell r="C11" t="str">
            <v>195-18</v>
          </cell>
          <cell r="D11">
            <v>1260000</v>
          </cell>
          <cell r="E11" t="str">
            <v>ACKERMAN</v>
          </cell>
        </row>
        <row r="12">
          <cell r="C12" t="str">
            <v>134-18</v>
          </cell>
          <cell r="D12">
            <v>1480000</v>
          </cell>
          <cell r="E12" t="str">
            <v>STURGEON</v>
          </cell>
        </row>
        <row r="13">
          <cell r="C13" t="str">
            <v>190-18</v>
          </cell>
          <cell r="D13">
            <v>1470000</v>
          </cell>
          <cell r="E13" t="str">
            <v>RIVERA</v>
          </cell>
        </row>
        <row r="14">
          <cell r="C14" t="str">
            <v>240-18</v>
          </cell>
          <cell r="D14">
            <v>1180000</v>
          </cell>
          <cell r="E14" t="str">
            <v>LEVERE</v>
          </cell>
        </row>
        <row r="15">
          <cell r="C15" t="str">
            <v>204-18</v>
          </cell>
          <cell r="D15">
            <v>1470000</v>
          </cell>
          <cell r="E15" t="str">
            <v>RIVERA</v>
          </cell>
        </row>
        <row r="16">
          <cell r="C16" t="str">
            <v>228-18</v>
          </cell>
          <cell r="D16">
            <v>1240000</v>
          </cell>
          <cell r="E16" t="str">
            <v>GRASTON</v>
          </cell>
        </row>
        <row r="17">
          <cell r="C17" t="str">
            <v>242-18</v>
          </cell>
          <cell r="D17">
            <v>1780000</v>
          </cell>
          <cell r="E17" t="str">
            <v>DE LA ROSA</v>
          </cell>
        </row>
        <row r="18">
          <cell r="C18" t="str">
            <v>198-18</v>
          </cell>
          <cell r="D18">
            <v>880000</v>
          </cell>
          <cell r="E18" t="str">
            <v>STEWART</v>
          </cell>
        </row>
        <row r="19">
          <cell r="C19" t="str">
            <v>107-18</v>
          </cell>
          <cell r="D19">
            <v>1360000</v>
          </cell>
          <cell r="E19" t="str">
            <v>SANTIZO</v>
          </cell>
        </row>
        <row r="20">
          <cell r="C20" t="str">
            <v>191-18</v>
          </cell>
          <cell r="D20">
            <v>940000</v>
          </cell>
          <cell r="E20" t="str">
            <v>BONDS</v>
          </cell>
        </row>
        <row r="21">
          <cell r="C21" t="str">
            <v>120-18</v>
          </cell>
          <cell r="D21">
            <v>1830000</v>
          </cell>
          <cell r="E21" t="str">
            <v>YORK</v>
          </cell>
        </row>
        <row r="22">
          <cell r="C22" t="str">
            <v>123-18</v>
          </cell>
          <cell r="D22">
            <v>1310000</v>
          </cell>
          <cell r="E22" t="str">
            <v>MALAVE</v>
          </cell>
        </row>
        <row r="23">
          <cell r="C23" t="str">
            <v>147-18</v>
          </cell>
          <cell r="D23">
            <v>1360000</v>
          </cell>
          <cell r="E23" t="str">
            <v>SANTIZO</v>
          </cell>
        </row>
        <row r="24">
          <cell r="C24" t="str">
            <v>101-18</v>
          </cell>
          <cell r="D24">
            <v>1840000</v>
          </cell>
          <cell r="E24" t="str">
            <v>CANFIELD</v>
          </cell>
        </row>
        <row r="25">
          <cell r="C25" t="str">
            <v>149-18</v>
          </cell>
          <cell r="D25">
            <v>1830000</v>
          </cell>
          <cell r="E25" t="str">
            <v>YORK</v>
          </cell>
        </row>
        <row r="26">
          <cell r="C26" t="str">
            <v>229-18</v>
          </cell>
          <cell r="D26">
            <v>1820000</v>
          </cell>
          <cell r="E26" t="str">
            <v>ADANE</v>
          </cell>
        </row>
        <row r="27">
          <cell r="C27" t="str">
            <v>173-18</v>
          </cell>
          <cell r="D27">
            <v>950000</v>
          </cell>
          <cell r="E27" t="str">
            <v>WEBSTER</v>
          </cell>
        </row>
        <row r="28">
          <cell r="C28" t="str">
            <v>205-18</v>
          </cell>
          <cell r="D28">
            <v>940000</v>
          </cell>
          <cell r="E28" t="str">
            <v>BONDS</v>
          </cell>
        </row>
        <row r="29">
          <cell r="C29" t="str">
            <v>174-18</v>
          </cell>
          <cell r="D29">
            <v>950000</v>
          </cell>
          <cell r="E29" t="str">
            <v>WEBSTER</v>
          </cell>
        </row>
        <row r="30">
          <cell r="C30" t="str">
            <v>199-18</v>
          </cell>
          <cell r="D30">
            <v>1190000</v>
          </cell>
          <cell r="E30" t="str">
            <v>BRANNON</v>
          </cell>
        </row>
        <row r="31">
          <cell r="C31" t="str">
            <v>186-18</v>
          </cell>
          <cell r="D31">
            <v>1190000</v>
          </cell>
          <cell r="E31" t="str">
            <v>BRANNON</v>
          </cell>
        </row>
        <row r="32">
          <cell r="C32" t="str">
            <v>195-18</v>
          </cell>
          <cell r="D32">
            <v>1260000</v>
          </cell>
          <cell r="E32" t="str">
            <v>ACKERMAN</v>
          </cell>
        </row>
        <row r="33">
          <cell r="C33" t="str">
            <v>202-18</v>
          </cell>
          <cell r="D33">
            <v>950000</v>
          </cell>
          <cell r="E33" t="str">
            <v>WEBSTER</v>
          </cell>
        </row>
        <row r="34">
          <cell r="C34" t="str">
            <v>165-18</v>
          </cell>
          <cell r="D34">
            <v>1120000</v>
          </cell>
          <cell r="E34" t="str">
            <v>LOCKLEAR</v>
          </cell>
        </row>
        <row r="35">
          <cell r="C35" t="str">
            <v>211-18</v>
          </cell>
          <cell r="D35">
            <v>880000</v>
          </cell>
          <cell r="E35" t="str">
            <v>STEWART</v>
          </cell>
        </row>
        <row r="36">
          <cell r="C36" t="str">
            <v>157-18</v>
          </cell>
          <cell r="D36">
            <v>1190000</v>
          </cell>
          <cell r="E36" t="str">
            <v>BRANNON</v>
          </cell>
        </row>
        <row r="37">
          <cell r="C37" t="str">
            <v>109-18</v>
          </cell>
          <cell r="D37">
            <v>1310000</v>
          </cell>
          <cell r="E37" t="str">
            <v>MALAVE</v>
          </cell>
        </row>
        <row r="38">
          <cell r="C38" t="str">
            <v>102-18</v>
          </cell>
          <cell r="D38">
            <v>1840000</v>
          </cell>
          <cell r="E38" t="str">
            <v>CANFIELD</v>
          </cell>
        </row>
        <row r="39">
          <cell r="C39" t="str">
            <v>121-18</v>
          </cell>
          <cell r="D39">
            <v>1360000</v>
          </cell>
          <cell r="E39" t="str">
            <v>SANTIZO</v>
          </cell>
        </row>
        <row r="40">
          <cell r="C40" t="str">
            <v>241-18</v>
          </cell>
          <cell r="D40">
            <v>1780000</v>
          </cell>
          <cell r="E40" t="str">
            <v>DE LA ROSA</v>
          </cell>
        </row>
        <row r="41">
          <cell r="C41" t="str">
            <v>116-18</v>
          </cell>
          <cell r="D41">
            <v>1110000</v>
          </cell>
          <cell r="E41" t="str">
            <v>STARKS</v>
          </cell>
        </row>
        <row r="42">
          <cell r="C42" t="str">
            <v>216-18</v>
          </cell>
          <cell r="D42">
            <v>950000</v>
          </cell>
          <cell r="E42" t="str">
            <v>WEBSTER</v>
          </cell>
        </row>
        <row r="43">
          <cell r="C43" t="str">
            <v>124-18</v>
          </cell>
          <cell r="D43">
            <v>1310000</v>
          </cell>
          <cell r="E43" t="str">
            <v>MALAVE</v>
          </cell>
        </row>
        <row r="44">
          <cell r="C44" t="str">
            <v>188-18</v>
          </cell>
          <cell r="D44">
            <v>950000</v>
          </cell>
          <cell r="E44" t="str">
            <v>WEBSTER</v>
          </cell>
        </row>
        <row r="45">
          <cell r="C45" t="str">
            <v>153-18</v>
          </cell>
          <cell r="D45">
            <v>1260000</v>
          </cell>
          <cell r="E45" t="str">
            <v>ACKERMAN</v>
          </cell>
        </row>
        <row r="46">
          <cell r="C46" t="str">
            <v>189-18</v>
          </cell>
          <cell r="D46">
            <v>1470000</v>
          </cell>
          <cell r="E46" t="str">
            <v>RIVERA</v>
          </cell>
        </row>
        <row r="47">
          <cell r="C47" t="str">
            <v>181-18</v>
          </cell>
          <cell r="D47">
            <v>1260000</v>
          </cell>
          <cell r="E47" t="str">
            <v>ACKERMAN</v>
          </cell>
        </row>
        <row r="48">
          <cell r="C48" t="str">
            <v>146-18</v>
          </cell>
          <cell r="D48">
            <v>1110000</v>
          </cell>
          <cell r="E48" t="str">
            <v>STARKS</v>
          </cell>
        </row>
        <row r="49">
          <cell r="C49" t="str">
            <v>193-18</v>
          </cell>
          <cell r="D49">
            <v>1120000</v>
          </cell>
          <cell r="E49" t="str">
            <v>LOCKLEAR</v>
          </cell>
        </row>
        <row r="50">
          <cell r="C50" t="str">
            <v>232-18</v>
          </cell>
          <cell r="D50">
            <v>1180000</v>
          </cell>
          <cell r="E50" t="str">
            <v>LEVERE</v>
          </cell>
        </row>
        <row r="51">
          <cell r="C51" t="str">
            <v>203-18</v>
          </cell>
          <cell r="D51">
            <v>1470000</v>
          </cell>
          <cell r="E51" t="str">
            <v>RIVERA</v>
          </cell>
        </row>
        <row r="52">
          <cell r="C52" t="str">
            <v>221-18</v>
          </cell>
          <cell r="D52">
            <v>1820000</v>
          </cell>
          <cell r="E52" t="str">
            <v>ADANE</v>
          </cell>
        </row>
        <row r="53">
          <cell r="C53" t="str">
            <v>207-18</v>
          </cell>
          <cell r="D53">
            <v>1120000</v>
          </cell>
          <cell r="E53" t="str">
            <v>LOCKLEAR</v>
          </cell>
        </row>
        <row r="54">
          <cell r="C54" t="str">
            <v>155-18</v>
          </cell>
          <cell r="D54">
            <v>1100000</v>
          </cell>
          <cell r="E54" t="str">
            <v>GEBRETEKLE</v>
          </cell>
        </row>
        <row r="55">
          <cell r="C55" t="str">
            <v>125-18</v>
          </cell>
          <cell r="D55">
            <v>1450000</v>
          </cell>
          <cell r="E55" t="str">
            <v>BRABO</v>
          </cell>
        </row>
        <row r="56">
          <cell r="C56" t="str">
            <v>151-18</v>
          </cell>
          <cell r="D56">
            <v>1310000</v>
          </cell>
          <cell r="E56" t="str">
            <v>MALAVE</v>
          </cell>
        </row>
        <row r="57">
          <cell r="C57" t="str">
            <v>138-18</v>
          </cell>
          <cell r="D57">
            <v>1310000</v>
          </cell>
          <cell r="E57" t="str">
            <v>MALAVE</v>
          </cell>
        </row>
        <row r="58">
          <cell r="C58" t="str">
            <v>118-18</v>
          </cell>
          <cell r="D58">
            <v>1480000</v>
          </cell>
          <cell r="E58" t="str">
            <v>STURGEON</v>
          </cell>
        </row>
        <row r="59">
          <cell r="C59" t="str">
            <v>180-18</v>
          </cell>
          <cell r="D59">
            <v>1120000</v>
          </cell>
          <cell r="E59" t="str">
            <v>LOCKLEAR</v>
          </cell>
        </row>
        <row r="60">
          <cell r="C60" t="str">
            <v>218-18</v>
          </cell>
          <cell r="D60">
            <v>1780000</v>
          </cell>
          <cell r="E60" t="str">
            <v>DE LA ROSA</v>
          </cell>
        </row>
        <row r="61">
          <cell r="C61" t="str">
            <v>196-18</v>
          </cell>
          <cell r="D61">
            <v>1260000</v>
          </cell>
          <cell r="E61" t="str">
            <v>ACKERMAN</v>
          </cell>
        </row>
        <row r="62">
          <cell r="C62" t="str">
            <v>227-18</v>
          </cell>
          <cell r="D62">
            <v>1240000</v>
          </cell>
          <cell r="E62" t="str">
            <v>GRASTON</v>
          </cell>
        </row>
        <row r="63">
          <cell r="C63" t="str">
            <v>213-18</v>
          </cell>
          <cell r="D63">
            <v>1180000</v>
          </cell>
          <cell r="E63" t="str">
            <v>LEVERE</v>
          </cell>
        </row>
        <row r="64">
          <cell r="C64" t="str">
            <v>215-18</v>
          </cell>
          <cell r="D64">
            <v>950000</v>
          </cell>
          <cell r="E64" t="str">
            <v>WEBSTER</v>
          </cell>
        </row>
        <row r="65">
          <cell r="C65" t="str">
            <v>212-18</v>
          </cell>
          <cell r="D65">
            <v>880000</v>
          </cell>
          <cell r="E65" t="str">
            <v>STEWART</v>
          </cell>
        </row>
        <row r="66">
          <cell r="C66" t="str">
            <v>231-18</v>
          </cell>
          <cell r="D66">
            <v>1180000</v>
          </cell>
          <cell r="E66" t="str">
            <v>LEVERE</v>
          </cell>
        </row>
        <row r="67">
          <cell r="C67" t="str">
            <v>103-18</v>
          </cell>
          <cell r="D67">
            <v>1480000</v>
          </cell>
          <cell r="E67" t="str">
            <v>STURGEON</v>
          </cell>
        </row>
        <row r="68">
          <cell r="C68" t="str">
            <v>226-18</v>
          </cell>
          <cell r="D68">
            <v>1780000</v>
          </cell>
          <cell r="E68" t="str">
            <v>DE LA ROSA</v>
          </cell>
        </row>
        <row r="69">
          <cell r="C69" t="str">
            <v>105-18</v>
          </cell>
          <cell r="D69">
            <v>1830000</v>
          </cell>
          <cell r="E69" t="str">
            <v>YORK</v>
          </cell>
        </row>
        <row r="70">
          <cell r="C70" t="str">
            <v>224-18</v>
          </cell>
          <cell r="D70">
            <v>1180000</v>
          </cell>
          <cell r="E70" t="str">
            <v>LEVERE</v>
          </cell>
        </row>
        <row r="71">
          <cell r="C71" t="str">
            <v>119-18</v>
          </cell>
          <cell r="D71">
            <v>1830000</v>
          </cell>
          <cell r="E71" t="str">
            <v>YORK</v>
          </cell>
        </row>
        <row r="72">
          <cell r="C72" t="str">
            <v>208-18</v>
          </cell>
          <cell r="D72">
            <v>1120000</v>
          </cell>
          <cell r="E72" t="str">
            <v>LOCKLEAR</v>
          </cell>
        </row>
        <row r="73">
          <cell r="C73" t="str">
            <v>136-18</v>
          </cell>
          <cell r="D73">
            <v>1830000</v>
          </cell>
          <cell r="E73" t="str">
            <v>YORK</v>
          </cell>
        </row>
        <row r="74">
          <cell r="C74" t="str">
            <v>201-18</v>
          </cell>
          <cell r="D74">
            <v>950000</v>
          </cell>
          <cell r="E74" t="str">
            <v>WEBSTER</v>
          </cell>
        </row>
        <row r="75">
          <cell r="C75" t="str">
            <v>NELSON-18</v>
          </cell>
          <cell r="D75">
            <v>1460000</v>
          </cell>
          <cell r="E75" t="str">
            <v>NELSON</v>
          </cell>
        </row>
        <row r="76">
          <cell r="C76" t="str">
            <v>181-18</v>
          </cell>
          <cell r="D76">
            <v>1260000</v>
          </cell>
          <cell r="E76" t="str">
            <v>ACKERMAN</v>
          </cell>
        </row>
        <row r="77">
          <cell r="C77" t="str">
            <v>162-18</v>
          </cell>
          <cell r="D77">
            <v>1470000</v>
          </cell>
          <cell r="E77" t="str">
            <v>RIVERA</v>
          </cell>
        </row>
        <row r="78">
          <cell r="C78" t="str">
            <v>128-18</v>
          </cell>
          <cell r="D78">
            <v>1760000</v>
          </cell>
          <cell r="E78" t="str">
            <v>STRICKLAND</v>
          </cell>
        </row>
        <row r="79">
          <cell r="C79" t="str">
            <v>171-18</v>
          </cell>
          <cell r="D79">
            <v>1190000</v>
          </cell>
          <cell r="E79" t="str">
            <v>BRANNON</v>
          </cell>
        </row>
        <row r="80">
          <cell r="C80" t="str">
            <v>131-18</v>
          </cell>
          <cell r="D80">
            <v>1110000</v>
          </cell>
          <cell r="E80" t="str">
            <v>STARKS</v>
          </cell>
        </row>
        <row r="81">
          <cell r="C81" t="str">
            <v>187-18</v>
          </cell>
          <cell r="D81">
            <v>950000</v>
          </cell>
          <cell r="E81" t="str">
            <v>WEBSTER</v>
          </cell>
        </row>
        <row r="82">
          <cell r="C82" t="str">
            <v>115-18</v>
          </cell>
          <cell r="D82">
            <v>1110000</v>
          </cell>
          <cell r="E82" t="str">
            <v>STARKS</v>
          </cell>
        </row>
        <row r="83">
          <cell r="C83" t="str">
            <v>197-18</v>
          </cell>
          <cell r="D83">
            <v>880000</v>
          </cell>
          <cell r="E83" t="str">
            <v>STEWART</v>
          </cell>
        </row>
        <row r="84">
          <cell r="C84" t="str">
            <v>151-18</v>
          </cell>
          <cell r="D84">
            <v>1310000</v>
          </cell>
          <cell r="E84" t="str">
            <v>MALAVE</v>
          </cell>
        </row>
        <row r="85">
          <cell r="C85" t="str">
            <v>194-18</v>
          </cell>
          <cell r="D85">
            <v>1120000</v>
          </cell>
          <cell r="E85" t="str">
            <v>LOCKLEAR</v>
          </cell>
        </row>
        <row r="86">
          <cell r="C86" t="str">
            <v>131-18</v>
          </cell>
          <cell r="D86">
            <v>1110000</v>
          </cell>
          <cell r="E86" t="str">
            <v>STARKS</v>
          </cell>
        </row>
        <row r="87">
          <cell r="C87" t="str">
            <v>219-18</v>
          </cell>
          <cell r="D87">
            <v>1540000</v>
          </cell>
          <cell r="E87" t="str">
            <v>HELVIE</v>
          </cell>
        </row>
        <row r="88">
          <cell r="C88" t="str">
            <v>122-18</v>
          </cell>
          <cell r="D88">
            <v>1360000</v>
          </cell>
          <cell r="E88" t="str">
            <v>SANTIZO</v>
          </cell>
        </row>
        <row r="89">
          <cell r="C89" t="str">
            <v>102-18</v>
          </cell>
          <cell r="D89">
            <v>1840000</v>
          </cell>
          <cell r="E89" t="str">
            <v>CANFIELD</v>
          </cell>
        </row>
        <row r="90">
          <cell r="C90" t="str">
            <v>123-18</v>
          </cell>
          <cell r="D90">
            <v>1310000</v>
          </cell>
          <cell r="E90" t="str">
            <v>MALAVE</v>
          </cell>
        </row>
        <row r="91">
          <cell r="C91" t="str">
            <v>114-18</v>
          </cell>
          <cell r="D91">
            <v>1840000</v>
          </cell>
          <cell r="E91" t="str">
            <v>CANFIELD</v>
          </cell>
        </row>
        <row r="92">
          <cell r="C92" t="str">
            <v>108-18</v>
          </cell>
          <cell r="D92">
            <v>1360000</v>
          </cell>
          <cell r="E92" t="str">
            <v>SANTIZO</v>
          </cell>
        </row>
        <row r="93">
          <cell r="C93" t="str">
            <v>129-18</v>
          </cell>
          <cell r="D93">
            <v>1840000</v>
          </cell>
          <cell r="E93" t="str">
            <v>CANFIELD</v>
          </cell>
        </row>
        <row r="94">
          <cell r="C94" t="str">
            <v>184-18</v>
          </cell>
          <cell r="D94">
            <v>880000</v>
          </cell>
          <cell r="E94" t="str">
            <v>STEWART</v>
          </cell>
        </row>
        <row r="95">
          <cell r="C95" t="str">
            <v>146-18</v>
          </cell>
          <cell r="D95">
            <v>1110000</v>
          </cell>
          <cell r="E95" t="str">
            <v>STARKS</v>
          </cell>
        </row>
        <row r="96">
          <cell r="C96" t="str">
            <v>182-18</v>
          </cell>
          <cell r="D96">
            <v>1260000</v>
          </cell>
          <cell r="E96" t="str">
            <v>ACKERMAN</v>
          </cell>
        </row>
        <row r="97">
          <cell r="C97" t="str">
            <v>148-18</v>
          </cell>
          <cell r="D97">
            <v>1360000</v>
          </cell>
          <cell r="E97" t="str">
            <v>SANTIZO</v>
          </cell>
        </row>
        <row r="98">
          <cell r="C98" t="str">
            <v>176-18</v>
          </cell>
          <cell r="D98">
            <v>1470000</v>
          </cell>
          <cell r="E98" t="str">
            <v>RIVERA</v>
          </cell>
        </row>
        <row r="99">
          <cell r="C99" t="str">
            <v>150-18</v>
          </cell>
          <cell r="D99">
            <v>1830000</v>
          </cell>
          <cell r="E99" t="str">
            <v>YORK</v>
          </cell>
        </row>
        <row r="100">
          <cell r="C100" t="str">
            <v>179-18</v>
          </cell>
          <cell r="D100">
            <v>1120000</v>
          </cell>
          <cell r="E100" t="str">
            <v>LOCKLEAR</v>
          </cell>
        </row>
        <row r="101">
          <cell r="C101" t="str">
            <v>167-18</v>
          </cell>
          <cell r="D101">
            <v>1260000</v>
          </cell>
          <cell r="E101" t="str">
            <v>ACKERMAN</v>
          </cell>
        </row>
        <row r="102">
          <cell r="C102" t="str">
            <v>172-18</v>
          </cell>
          <cell r="D102">
            <v>1190000</v>
          </cell>
          <cell r="E102" t="str">
            <v>BRANNON</v>
          </cell>
        </row>
        <row r="103">
          <cell r="C103" t="str">
            <v>172-18</v>
          </cell>
          <cell r="D103">
            <v>1190000</v>
          </cell>
          <cell r="E103" t="str">
            <v>BRANNON</v>
          </cell>
        </row>
        <row r="104">
          <cell r="C104" t="str">
            <v>158-18</v>
          </cell>
          <cell r="D104">
            <v>1190000</v>
          </cell>
          <cell r="E104" t="str">
            <v>BRANNON</v>
          </cell>
        </row>
        <row r="105">
          <cell r="C105" t="str">
            <v>193-18</v>
          </cell>
          <cell r="D105">
            <v>1120000</v>
          </cell>
          <cell r="E105" t="str">
            <v>LOCKLEAR</v>
          </cell>
        </row>
        <row r="106">
          <cell r="C106" t="str">
            <v>137-18</v>
          </cell>
          <cell r="D106">
            <v>1310000</v>
          </cell>
          <cell r="E106" t="str">
            <v>MALAVE</v>
          </cell>
        </row>
        <row r="107">
          <cell r="C107" t="str">
            <v>200-18</v>
          </cell>
          <cell r="D107">
            <v>1190000</v>
          </cell>
          <cell r="E107" t="str">
            <v>BRANNON</v>
          </cell>
        </row>
        <row r="108">
          <cell r="C108" t="str">
            <v>109-18</v>
          </cell>
          <cell r="D108">
            <v>1310000</v>
          </cell>
          <cell r="E108" t="str">
            <v>MALAVE</v>
          </cell>
        </row>
        <row r="109">
          <cell r="C109" t="str">
            <v>209-18</v>
          </cell>
          <cell r="D109">
            <v>1260000</v>
          </cell>
          <cell r="E109" t="str">
            <v>ACKERMAN</v>
          </cell>
        </row>
        <row r="110">
          <cell r="C110" t="str">
            <v>184-18</v>
          </cell>
          <cell r="D110">
            <v>880000</v>
          </cell>
          <cell r="E110" t="str">
            <v>STEWART</v>
          </cell>
        </row>
        <row r="111">
          <cell r="C111" t="str">
            <v>225-18</v>
          </cell>
          <cell r="D111">
            <v>1780000</v>
          </cell>
          <cell r="E111" t="str">
            <v>DE LA ROSA</v>
          </cell>
        </row>
        <row r="112">
          <cell r="C112" t="str">
            <v>175-18</v>
          </cell>
          <cell r="D112">
            <v>1470000</v>
          </cell>
          <cell r="E112" t="str">
            <v>RIVERA</v>
          </cell>
        </row>
        <row r="113">
          <cell r="C113" t="str">
            <v>239-18</v>
          </cell>
          <cell r="D113">
            <v>1180000</v>
          </cell>
          <cell r="E113" t="str">
            <v>LEVERE</v>
          </cell>
        </row>
        <row r="114">
          <cell r="C114" t="str">
            <v>168-18</v>
          </cell>
          <cell r="D114">
            <v>1260000</v>
          </cell>
          <cell r="E114" t="str">
            <v>ACKERMAN</v>
          </cell>
        </row>
        <row r="115">
          <cell r="C115" t="str">
            <v>245-18</v>
          </cell>
          <cell r="D115">
            <v>1820000</v>
          </cell>
          <cell r="E115" t="str">
            <v>ADANE</v>
          </cell>
        </row>
        <row r="116">
          <cell r="C116" t="str">
            <v>169-18</v>
          </cell>
          <cell r="D116">
            <v>880000</v>
          </cell>
          <cell r="E116" t="str">
            <v>STEWART</v>
          </cell>
        </row>
        <row r="117">
          <cell r="C117" t="str">
            <v>235-18</v>
          </cell>
          <cell r="D117">
            <v>1240000</v>
          </cell>
          <cell r="E117" t="str">
            <v>GRASTON</v>
          </cell>
        </row>
        <row r="118">
          <cell r="C118" t="str">
            <v>154-18</v>
          </cell>
          <cell r="D118">
            <v>1260000</v>
          </cell>
          <cell r="E118" t="str">
            <v>ACKERMAN</v>
          </cell>
        </row>
        <row r="119">
          <cell r="C119" t="str">
            <v>244-18</v>
          </cell>
          <cell r="D119">
            <v>1240000</v>
          </cell>
          <cell r="E119" t="str">
            <v>GRASTON</v>
          </cell>
        </row>
        <row r="120">
          <cell r="C120" t="str">
            <v>148-18</v>
          </cell>
          <cell r="D120">
            <v>1360000</v>
          </cell>
          <cell r="E120" t="str">
            <v>SANTIZO</v>
          </cell>
        </row>
        <row r="121">
          <cell r="C121" t="str">
            <v>139-18</v>
          </cell>
          <cell r="D121">
            <v>1100000</v>
          </cell>
          <cell r="E121" t="str">
            <v>GEBRETEKLE</v>
          </cell>
        </row>
        <row r="122">
          <cell r="C122" t="str">
            <v>106-18</v>
          </cell>
          <cell r="D122">
            <v>1830000</v>
          </cell>
          <cell r="E122" t="str">
            <v>YORK</v>
          </cell>
        </row>
        <row r="123">
          <cell r="C123" t="str">
            <v>134-18</v>
          </cell>
          <cell r="D123">
            <v>1480000</v>
          </cell>
          <cell r="E123" t="str">
            <v>STURGEON</v>
          </cell>
        </row>
        <row r="124">
          <cell r="C124" t="str">
            <v>170-18</v>
          </cell>
          <cell r="D124">
            <v>880000</v>
          </cell>
          <cell r="E124" t="str">
            <v>STEWART</v>
          </cell>
        </row>
        <row r="125">
          <cell r="C125" t="str">
            <v>140-18</v>
          </cell>
          <cell r="D125">
            <v>1100000</v>
          </cell>
          <cell r="E125" t="str">
            <v>GEBRETEKLE</v>
          </cell>
        </row>
        <row r="126">
          <cell r="C126" t="str">
            <v>146-18</v>
          </cell>
          <cell r="D126">
            <v>1110000</v>
          </cell>
          <cell r="E126" t="str">
            <v>STARKS</v>
          </cell>
        </row>
        <row r="127">
          <cell r="C127" t="str">
            <v>177-18</v>
          </cell>
          <cell r="D127">
            <v>940000</v>
          </cell>
          <cell r="E127" t="str">
            <v>BONDS</v>
          </cell>
        </row>
        <row r="128">
          <cell r="C128" t="str">
            <v>NELSON-18</v>
          </cell>
          <cell r="D128">
            <v>1460000</v>
          </cell>
          <cell r="E128" t="str">
            <v>NELSON</v>
          </cell>
        </row>
        <row r="129">
          <cell r="C129" t="str">
            <v>179-18</v>
          </cell>
          <cell r="D129">
            <v>1120000</v>
          </cell>
          <cell r="E129" t="str">
            <v>LOCKLEAR</v>
          </cell>
        </row>
        <row r="130">
          <cell r="C130" t="str">
            <v>108-18</v>
          </cell>
          <cell r="D130">
            <v>1360000</v>
          </cell>
          <cell r="E130" t="str">
            <v>SANTIZO</v>
          </cell>
        </row>
        <row r="131">
          <cell r="C131" t="str">
            <v>183-18</v>
          </cell>
          <cell r="D131">
            <v>880000</v>
          </cell>
          <cell r="E131" t="str">
            <v>STEWART</v>
          </cell>
        </row>
        <row r="132">
          <cell r="C132" t="str">
            <v>243-18</v>
          </cell>
          <cell r="D132">
            <v>1240000</v>
          </cell>
          <cell r="E132" t="str">
            <v>GRASTON</v>
          </cell>
        </row>
        <row r="133">
          <cell r="C133" t="str">
            <v>185-18</v>
          </cell>
          <cell r="D133">
            <v>1190000</v>
          </cell>
          <cell r="E133" t="str">
            <v>BRANNON</v>
          </cell>
        </row>
        <row r="134">
          <cell r="C134" t="str">
            <v>238-18</v>
          </cell>
          <cell r="D134">
            <v>1820000</v>
          </cell>
          <cell r="E134" t="str">
            <v>ADANE</v>
          </cell>
        </row>
        <row r="135">
          <cell r="C135" t="str">
            <v>206-18</v>
          </cell>
          <cell r="D135">
            <v>940000</v>
          </cell>
          <cell r="E135" t="str">
            <v>BONDS</v>
          </cell>
        </row>
        <row r="136">
          <cell r="C136" t="str">
            <v>237-18</v>
          </cell>
          <cell r="D136">
            <v>1820000</v>
          </cell>
          <cell r="E136" t="str">
            <v>ADANE</v>
          </cell>
        </row>
        <row r="137">
          <cell r="C137" t="str">
            <v>220-18</v>
          </cell>
          <cell r="D137">
            <v>1540000</v>
          </cell>
          <cell r="E137" t="str">
            <v>HELVIE</v>
          </cell>
        </row>
        <row r="138">
          <cell r="C138" t="str">
            <v>214-18</v>
          </cell>
          <cell r="D138">
            <v>1180000</v>
          </cell>
          <cell r="E138" t="str">
            <v>LEVERE</v>
          </cell>
        </row>
        <row r="139">
          <cell r="C139" t="str">
            <v>143-18</v>
          </cell>
          <cell r="D139">
            <v>1840000</v>
          </cell>
          <cell r="E139" t="str">
            <v>CANFIELD</v>
          </cell>
        </row>
        <row r="140">
          <cell r="C140" t="str">
            <v>190-18</v>
          </cell>
          <cell r="D140">
            <v>1470000</v>
          </cell>
          <cell r="E140" t="str">
            <v>RIVERA</v>
          </cell>
        </row>
        <row r="141">
          <cell r="C141" t="str">
            <v>145-18</v>
          </cell>
          <cell r="D141">
            <v>1110000</v>
          </cell>
          <cell r="E141" t="str">
            <v>STARKS</v>
          </cell>
        </row>
        <row r="142">
          <cell r="C142" t="str">
            <v>178-18</v>
          </cell>
          <cell r="D142">
            <v>940000</v>
          </cell>
          <cell r="E142" t="str">
            <v>BONDS</v>
          </cell>
        </row>
        <row r="143">
          <cell r="C143" t="str">
            <v>145-18</v>
          </cell>
          <cell r="D143">
            <v>1110000</v>
          </cell>
          <cell r="E143" t="str">
            <v>STARKS</v>
          </cell>
        </row>
        <row r="144">
          <cell r="C144" t="str">
            <v>144-18</v>
          </cell>
          <cell r="D144">
            <v>1840000</v>
          </cell>
          <cell r="E144" t="str">
            <v>CANFIELD</v>
          </cell>
        </row>
        <row r="145">
          <cell r="C145" t="str">
            <v>142-18</v>
          </cell>
          <cell r="D145">
            <v>1760000</v>
          </cell>
          <cell r="E145" t="str">
            <v>STRICKLAND</v>
          </cell>
        </row>
        <row r="146">
          <cell r="C146" t="str">
            <v>141-18</v>
          </cell>
          <cell r="D146">
            <v>1760000</v>
          </cell>
          <cell r="E146" t="str">
            <v>STRICKLAND</v>
          </cell>
        </row>
        <row r="147">
          <cell r="C147" t="str">
            <v>156-18</v>
          </cell>
          <cell r="D147">
            <v>1100000</v>
          </cell>
          <cell r="E147" t="str">
            <v>GEBRETEKLE</v>
          </cell>
        </row>
        <row r="148">
          <cell r="C148" t="str">
            <v>135-18</v>
          </cell>
          <cell r="D148">
            <v>1830000</v>
          </cell>
          <cell r="E148" t="str">
            <v>YORK</v>
          </cell>
        </row>
        <row r="149">
          <cell r="C149" t="str">
            <v>167-18</v>
          </cell>
          <cell r="D149">
            <v>1260000</v>
          </cell>
          <cell r="E149" t="str">
            <v>ACKERMAN</v>
          </cell>
        </row>
        <row r="150">
          <cell r="C150" t="str">
            <v>233-18</v>
          </cell>
          <cell r="D150">
            <v>1780000</v>
          </cell>
          <cell r="E150" t="str">
            <v>DE LA ROSA</v>
          </cell>
        </row>
        <row r="151">
          <cell r="C151" t="str">
            <v>162-18</v>
          </cell>
          <cell r="D151">
            <v>1470000</v>
          </cell>
          <cell r="E151" t="str">
            <v>RIVERA</v>
          </cell>
        </row>
        <row r="152">
          <cell r="C152" t="str">
            <v>226-18</v>
          </cell>
          <cell r="D152">
            <v>1780000</v>
          </cell>
          <cell r="E152" t="str">
            <v>DE LA ROSA</v>
          </cell>
        </row>
        <row r="153">
          <cell r="C153" t="str">
            <v>164-18</v>
          </cell>
          <cell r="D153">
            <v>940000</v>
          </cell>
          <cell r="E153" t="str">
            <v>BONDS</v>
          </cell>
        </row>
        <row r="154">
          <cell r="C154" t="str">
            <v>192-18</v>
          </cell>
          <cell r="D154">
            <v>940000</v>
          </cell>
          <cell r="E154" t="str">
            <v>BONDS</v>
          </cell>
        </row>
        <row r="155">
          <cell r="C155" t="str">
            <v>179-18</v>
          </cell>
          <cell r="D155">
            <v>1120000</v>
          </cell>
          <cell r="E155" t="str">
            <v>LOCKLEAR</v>
          </cell>
        </row>
        <row r="156">
          <cell r="C156" t="str">
            <v>170-18</v>
          </cell>
          <cell r="D156">
            <v>880000</v>
          </cell>
          <cell r="E156" t="str">
            <v>STEWART</v>
          </cell>
        </row>
        <row r="157">
          <cell r="C157" t="str">
            <v>191-18</v>
          </cell>
          <cell r="D157">
            <v>940000</v>
          </cell>
          <cell r="E157" t="str">
            <v>BONDS</v>
          </cell>
        </row>
        <row r="158">
          <cell r="C158" t="str">
            <v>175-18</v>
          </cell>
          <cell r="D158">
            <v>1470000</v>
          </cell>
          <cell r="E158" t="str">
            <v>RIVERA</v>
          </cell>
        </row>
        <row r="159">
          <cell r="C159" t="str">
            <v>186-18</v>
          </cell>
          <cell r="D159">
            <v>1190000</v>
          </cell>
          <cell r="E159" t="str">
            <v>BRANNON</v>
          </cell>
        </row>
        <row r="160">
          <cell r="C160" t="str">
            <v>165-18</v>
          </cell>
          <cell r="D160">
            <v>1120000</v>
          </cell>
          <cell r="E160" t="str">
            <v>LOCKLEAR</v>
          </cell>
        </row>
        <row r="161">
          <cell r="C161" t="str">
            <v>210-18</v>
          </cell>
          <cell r="D161">
            <v>1260000</v>
          </cell>
          <cell r="E161" t="str">
            <v>ACKERMAN</v>
          </cell>
        </row>
        <row r="162">
          <cell r="C162" t="str">
            <v>163-18</v>
          </cell>
          <cell r="D162">
            <v>940000</v>
          </cell>
          <cell r="E162" t="str">
            <v>BONDS</v>
          </cell>
        </row>
        <row r="163">
          <cell r="C163" t="str">
            <v>217-18</v>
          </cell>
          <cell r="D163">
            <v>1780000</v>
          </cell>
          <cell r="E163" t="str">
            <v>DE LA ROSA</v>
          </cell>
        </row>
        <row r="164">
          <cell r="C164" t="str">
            <v>163-18</v>
          </cell>
          <cell r="D164">
            <v>940000</v>
          </cell>
          <cell r="E164" t="str">
            <v>BONDS</v>
          </cell>
        </row>
        <row r="165">
          <cell r="C165" t="str">
            <v>222-18</v>
          </cell>
          <cell r="D165">
            <v>1820000</v>
          </cell>
          <cell r="E165" t="str">
            <v>ADANE</v>
          </cell>
        </row>
        <row r="166">
          <cell r="C166" t="str">
            <v>157-18</v>
          </cell>
          <cell r="D166">
            <v>1190000</v>
          </cell>
          <cell r="E166" t="str">
            <v>BRANNON</v>
          </cell>
        </row>
        <row r="167">
          <cell r="C167" t="str">
            <v>230-18</v>
          </cell>
          <cell r="D167">
            <v>1820000</v>
          </cell>
          <cell r="E167" t="str">
            <v>ADANE</v>
          </cell>
        </row>
        <row r="168">
          <cell r="C168" t="str">
            <v>NELSON-18</v>
          </cell>
          <cell r="D168">
            <v>1460000</v>
          </cell>
          <cell r="E168" t="str">
            <v>NELSON</v>
          </cell>
        </row>
        <row r="169">
          <cell r="C169" t="str">
            <v>234-18</v>
          </cell>
          <cell r="D169">
            <v>1780000</v>
          </cell>
          <cell r="E169" t="str">
            <v>DE LA ROSA</v>
          </cell>
        </row>
        <row r="170">
          <cell r="C170" t="str">
            <v>141-18</v>
          </cell>
          <cell r="D170">
            <v>1760000</v>
          </cell>
          <cell r="E170" t="str">
            <v>STRICKLAND</v>
          </cell>
        </row>
        <row r="171">
          <cell r="C171" t="str">
            <v>236-18</v>
          </cell>
          <cell r="D171">
            <v>1240000</v>
          </cell>
          <cell r="E171" t="str">
            <v>GRASTON</v>
          </cell>
        </row>
        <row r="172">
          <cell r="C172" t="str">
            <v>132-18</v>
          </cell>
          <cell r="D172">
            <v>1110000</v>
          </cell>
          <cell r="E172" t="str">
            <v>STARKS</v>
          </cell>
        </row>
        <row r="173">
          <cell r="C173" t="str">
            <v>127-18</v>
          </cell>
          <cell r="D173">
            <v>1760000</v>
          </cell>
          <cell r="E173" t="str">
            <v>STRICKLAND</v>
          </cell>
        </row>
        <row r="174">
          <cell r="C174" t="str">
            <v>133-18</v>
          </cell>
          <cell r="D174">
            <v>1480000</v>
          </cell>
          <cell r="E174" t="str">
            <v>STURGEON</v>
          </cell>
        </row>
        <row r="175">
          <cell r="C175" t="str">
            <v>133-18</v>
          </cell>
          <cell r="D175">
            <v>1480000</v>
          </cell>
          <cell r="E175" t="str">
            <v>STURGEON</v>
          </cell>
        </row>
        <row r="176">
          <cell r="C176" t="str">
            <v>176-18</v>
          </cell>
          <cell r="D176">
            <v>1470000</v>
          </cell>
          <cell r="E176" t="str">
            <v>RIVERA</v>
          </cell>
        </row>
        <row r="177">
          <cell r="C177" t="str">
            <v>126-18</v>
          </cell>
          <cell r="D177">
            <v>1450000</v>
          </cell>
          <cell r="E177" t="str">
            <v>BRABO</v>
          </cell>
        </row>
        <row r="178">
          <cell r="C178" t="str">
            <v>177-18</v>
          </cell>
          <cell r="D178">
            <v>940000</v>
          </cell>
          <cell r="E178" t="str">
            <v>BONDS</v>
          </cell>
        </row>
        <row r="179">
          <cell r="C179" t="str">
            <v>104-18</v>
          </cell>
          <cell r="D179">
            <v>1480000</v>
          </cell>
          <cell r="E179" t="str">
            <v>STURGEON</v>
          </cell>
        </row>
        <row r="180">
          <cell r="C180" t="str">
            <v>166-18</v>
          </cell>
          <cell r="D180">
            <v>1120000</v>
          </cell>
          <cell r="E180" t="str">
            <v>LOCKLEAR</v>
          </cell>
        </row>
        <row r="181">
          <cell r="C181" t="str">
            <v>127-18</v>
          </cell>
          <cell r="D181">
            <v>1760000</v>
          </cell>
          <cell r="E181" t="str">
            <v>STRICKLAND</v>
          </cell>
        </row>
        <row r="182">
          <cell r="C182" t="str">
            <v>158-18</v>
          </cell>
          <cell r="D182">
            <v>1190000</v>
          </cell>
          <cell r="E182" t="str">
            <v>BRANNON</v>
          </cell>
        </row>
        <row r="183">
          <cell r="C183" t="str">
            <v>127-18</v>
          </cell>
          <cell r="D183">
            <v>1760000</v>
          </cell>
          <cell r="E183" t="str">
            <v>STRICKLAND</v>
          </cell>
        </row>
        <row r="184">
          <cell r="C184" t="str">
            <v>156-18</v>
          </cell>
          <cell r="D184">
            <v>1100000</v>
          </cell>
          <cell r="E184" t="str">
            <v>GEBRETEKLE</v>
          </cell>
        </row>
        <row r="185">
          <cell r="C185" t="str">
            <v>133-18</v>
          </cell>
          <cell r="D185">
            <v>1480000</v>
          </cell>
          <cell r="E185" t="str">
            <v>STURGEON</v>
          </cell>
        </row>
        <row r="186">
          <cell r="C186" t="str">
            <v>161-18</v>
          </cell>
          <cell r="D186">
            <v>1470000</v>
          </cell>
          <cell r="E186" t="str">
            <v>RIVERA</v>
          </cell>
        </row>
        <row r="187">
          <cell r="C187" t="str">
            <v>128-18</v>
          </cell>
          <cell r="D187">
            <v>1760000</v>
          </cell>
          <cell r="E187" t="str">
            <v>STRICKLAND</v>
          </cell>
        </row>
        <row r="188">
          <cell r="C188" t="str">
            <v>152-18</v>
          </cell>
          <cell r="D188">
            <v>1310000</v>
          </cell>
          <cell r="E188" t="str">
            <v>MALAVE</v>
          </cell>
        </row>
        <row r="189">
          <cell r="C189" t="str">
            <v>135-18</v>
          </cell>
          <cell r="D189">
            <v>1830000</v>
          </cell>
          <cell r="E189" t="str">
            <v>YORK</v>
          </cell>
        </row>
        <row r="190">
          <cell r="C190" t="str">
            <v>153-18</v>
          </cell>
          <cell r="D190">
            <v>1260000</v>
          </cell>
          <cell r="E190" t="str">
            <v>ACKERMAN</v>
          </cell>
        </row>
        <row r="191">
          <cell r="C191" t="str">
            <v>130-18</v>
          </cell>
          <cell r="D191">
            <v>1840000</v>
          </cell>
          <cell r="E191" t="str">
            <v>CANFIELD</v>
          </cell>
        </row>
        <row r="192">
          <cell r="C192" t="str">
            <v>110-18</v>
          </cell>
          <cell r="D192">
            <v>1310000</v>
          </cell>
          <cell r="E192" t="str">
            <v>MALAVE</v>
          </cell>
        </row>
        <row r="193">
          <cell r="C193" t="str">
            <v>137-18</v>
          </cell>
          <cell r="D193">
            <v>1310000</v>
          </cell>
          <cell r="E193" t="str">
            <v>MALAVE</v>
          </cell>
        </row>
        <row r="194">
          <cell r="C194" t="str">
            <v>223-18</v>
          </cell>
          <cell r="D194">
            <v>1180000</v>
          </cell>
          <cell r="E194" t="str">
            <v>LEVERE</v>
          </cell>
        </row>
        <row r="195">
          <cell r="C195" t="str">
            <v>200-15</v>
          </cell>
          <cell r="D195">
            <v>1470000</v>
          </cell>
          <cell r="E195" t="str">
            <v>RIVERA</v>
          </cell>
        </row>
        <row r="196">
          <cell r="C196" t="str">
            <v>201-09</v>
          </cell>
          <cell r="D196">
            <v>1280000</v>
          </cell>
          <cell r="E196" t="str">
            <v>BARTLETT</v>
          </cell>
        </row>
        <row r="197">
          <cell r="C197" t="str">
            <v>201-15</v>
          </cell>
          <cell r="D197">
            <v>1340000</v>
          </cell>
          <cell r="E197" t="str">
            <v>BEAM</v>
          </cell>
        </row>
        <row r="198">
          <cell r="C198" t="str">
            <v>202-09</v>
          </cell>
          <cell r="D198">
            <v>1280000</v>
          </cell>
          <cell r="E198" t="str">
            <v>BARTLETT</v>
          </cell>
        </row>
        <row r="199">
          <cell r="C199" t="str">
            <v>202-14</v>
          </cell>
          <cell r="D199">
            <v>1740000</v>
          </cell>
          <cell r="E199" t="str">
            <v>STORY</v>
          </cell>
        </row>
        <row r="200">
          <cell r="C200" t="str">
            <v>202-15</v>
          </cell>
          <cell r="D200">
            <v>1340000</v>
          </cell>
          <cell r="E200" t="str">
            <v>BEAM</v>
          </cell>
        </row>
        <row r="201">
          <cell r="C201" t="str">
            <v>203-09</v>
          </cell>
          <cell r="D201">
            <v>1110000</v>
          </cell>
          <cell r="E201" t="str">
            <v>STARKS</v>
          </cell>
        </row>
        <row r="202">
          <cell r="C202" t="str">
            <v>203-15</v>
          </cell>
          <cell r="D202">
            <v>890000</v>
          </cell>
          <cell r="E202" t="str">
            <v>LOZA</v>
          </cell>
        </row>
        <row r="203">
          <cell r="C203" t="str">
            <v>203-15</v>
          </cell>
          <cell r="D203">
            <v>890000</v>
          </cell>
          <cell r="E203" t="str">
            <v>LOZA</v>
          </cell>
        </row>
        <row r="204">
          <cell r="C204" t="str">
            <v>204-09</v>
          </cell>
          <cell r="D204">
            <v>1110000</v>
          </cell>
          <cell r="E204" t="str">
            <v>STARKS</v>
          </cell>
        </row>
        <row r="205">
          <cell r="C205" t="str">
            <v>205-15</v>
          </cell>
          <cell r="D205">
            <v>940000</v>
          </cell>
          <cell r="E205" t="str">
            <v>BONDS</v>
          </cell>
        </row>
        <row r="206">
          <cell r="C206" t="str">
            <v>206-09</v>
          </cell>
          <cell r="D206">
            <v>890000</v>
          </cell>
          <cell r="E206" t="str">
            <v>LOZA</v>
          </cell>
        </row>
        <row r="207">
          <cell r="C207" t="str">
            <v>207-09</v>
          </cell>
          <cell r="D207">
            <v>1740000</v>
          </cell>
          <cell r="E207" t="str">
            <v>STORY</v>
          </cell>
        </row>
        <row r="208">
          <cell r="C208" t="str">
            <v>207-09</v>
          </cell>
          <cell r="D208">
            <v>1740000</v>
          </cell>
          <cell r="E208" t="str">
            <v>STORY</v>
          </cell>
        </row>
        <row r="209">
          <cell r="C209" t="str">
            <v>208-09</v>
          </cell>
          <cell r="D209">
            <v>1740000</v>
          </cell>
          <cell r="E209" t="str">
            <v>STORY</v>
          </cell>
        </row>
        <row r="210">
          <cell r="C210" t="str">
            <v>208-15</v>
          </cell>
          <cell r="D210">
            <v>1520000</v>
          </cell>
          <cell r="E210" t="str">
            <v>MAYBERRY</v>
          </cell>
        </row>
        <row r="211">
          <cell r="C211" t="str">
            <v>209-09</v>
          </cell>
          <cell r="D211">
            <v>1440000</v>
          </cell>
          <cell r="E211" t="str">
            <v>HONTZ</v>
          </cell>
        </row>
        <row r="212">
          <cell r="C212" t="str">
            <v>209-15</v>
          </cell>
          <cell r="D212">
            <v>1740000</v>
          </cell>
          <cell r="E212" t="str">
            <v>STORY</v>
          </cell>
        </row>
        <row r="213">
          <cell r="C213" t="str">
            <v>210-09</v>
          </cell>
          <cell r="D213">
            <v>1440000</v>
          </cell>
          <cell r="E213" t="str">
            <v>HONTZ</v>
          </cell>
        </row>
        <row r="214">
          <cell r="C214" t="str">
            <v>211-09</v>
          </cell>
          <cell r="D214">
            <v>1140000</v>
          </cell>
          <cell r="E214" t="str">
            <v>YOUNG</v>
          </cell>
        </row>
        <row r="215">
          <cell r="C215" t="str">
            <v>211-15</v>
          </cell>
          <cell r="D215">
            <v>880000</v>
          </cell>
          <cell r="E215" t="str">
            <v>STEWART</v>
          </cell>
        </row>
        <row r="216">
          <cell r="C216" t="str">
            <v>211-15</v>
          </cell>
          <cell r="D216">
            <v>880000</v>
          </cell>
          <cell r="E216" t="str">
            <v>STEWART</v>
          </cell>
        </row>
        <row r="217">
          <cell r="C217" t="str">
            <v>211-15</v>
          </cell>
          <cell r="D217">
            <v>880000</v>
          </cell>
          <cell r="E217" t="str">
            <v>STEWART</v>
          </cell>
        </row>
        <row r="218">
          <cell r="C218" t="str">
            <v>211-15</v>
          </cell>
          <cell r="D218">
            <v>880000</v>
          </cell>
          <cell r="E218" t="str">
            <v>STEWART</v>
          </cell>
        </row>
        <row r="219">
          <cell r="C219" t="str">
            <v>212-09</v>
          </cell>
          <cell r="D219">
            <v>1140000</v>
          </cell>
          <cell r="E219" t="str">
            <v>YOUNG</v>
          </cell>
        </row>
        <row r="220">
          <cell r="C220" t="str">
            <v>213-09</v>
          </cell>
          <cell r="D220">
            <v>1180000</v>
          </cell>
          <cell r="E220" t="str">
            <v>LEVERE</v>
          </cell>
        </row>
        <row r="221">
          <cell r="C221" t="str">
            <v>213-09</v>
          </cell>
          <cell r="D221">
            <v>1180000</v>
          </cell>
          <cell r="E221" t="str">
            <v>LEVERE</v>
          </cell>
        </row>
        <row r="222">
          <cell r="C222" t="str">
            <v>213-09</v>
          </cell>
          <cell r="D222">
            <v>1180000</v>
          </cell>
          <cell r="E222" t="str">
            <v>LEVERE</v>
          </cell>
        </row>
        <row r="223">
          <cell r="C223" t="str">
            <v>213-15</v>
          </cell>
          <cell r="D223">
            <v>1180000</v>
          </cell>
          <cell r="E223" t="str">
            <v>LEVERE</v>
          </cell>
        </row>
        <row r="224">
          <cell r="C224" t="str">
            <v>214-15</v>
          </cell>
          <cell r="D224">
            <v>1520000</v>
          </cell>
          <cell r="E224" t="str">
            <v>MAYBERRY</v>
          </cell>
        </row>
        <row r="225">
          <cell r="C225" t="str">
            <v>214-15</v>
          </cell>
          <cell r="D225">
            <v>1520000</v>
          </cell>
          <cell r="E225" t="str">
            <v>MAYBERRY</v>
          </cell>
        </row>
        <row r="226">
          <cell r="C226" t="str">
            <v>214-15</v>
          </cell>
          <cell r="D226">
            <v>1520000</v>
          </cell>
          <cell r="E226" t="str">
            <v>MAYBERRY</v>
          </cell>
        </row>
        <row r="227">
          <cell r="C227" t="str">
            <v>215-09</v>
          </cell>
          <cell r="D227">
            <v>1280000</v>
          </cell>
          <cell r="E227" t="str">
            <v>BARTLETT</v>
          </cell>
        </row>
        <row r="228">
          <cell r="C228" t="str">
            <v>216-09</v>
          </cell>
          <cell r="D228">
            <v>1280000</v>
          </cell>
          <cell r="E228" t="str">
            <v>BARTLETT</v>
          </cell>
        </row>
        <row r="229">
          <cell r="C229" t="str">
            <v>217-09</v>
          </cell>
          <cell r="D229">
            <v>1820000</v>
          </cell>
          <cell r="E229" t="str">
            <v>ADANE</v>
          </cell>
        </row>
        <row r="230">
          <cell r="C230" t="str">
            <v>218-09</v>
          </cell>
          <cell r="D230">
            <v>1820000</v>
          </cell>
          <cell r="E230" t="str">
            <v>ADANE</v>
          </cell>
        </row>
        <row r="231">
          <cell r="C231" t="str">
            <v>220-15</v>
          </cell>
          <cell r="D231">
            <v>880000</v>
          </cell>
          <cell r="E231" t="str">
            <v>STEWART</v>
          </cell>
        </row>
        <row r="232">
          <cell r="C232" t="str">
            <v>221-15</v>
          </cell>
          <cell r="D232">
            <v>1820000</v>
          </cell>
          <cell r="E232" t="str">
            <v>ADANE</v>
          </cell>
        </row>
        <row r="233">
          <cell r="C233" t="str">
            <v>222-09</v>
          </cell>
          <cell r="D233">
            <v>1440000</v>
          </cell>
          <cell r="E233" t="str">
            <v>HONTZ</v>
          </cell>
        </row>
        <row r="234">
          <cell r="C234" t="str">
            <v>222-15</v>
          </cell>
          <cell r="D234">
            <v>1180000</v>
          </cell>
          <cell r="E234" t="str">
            <v>LEVERE</v>
          </cell>
        </row>
        <row r="235">
          <cell r="C235" t="str">
            <v>223-15</v>
          </cell>
          <cell r="D235">
            <v>1280000</v>
          </cell>
          <cell r="E235" t="str">
            <v>BARTLETT</v>
          </cell>
        </row>
        <row r="236">
          <cell r="C236" t="str">
            <v>224-09</v>
          </cell>
          <cell r="D236">
            <v>1180000</v>
          </cell>
          <cell r="E236" t="str">
            <v>LEVERE</v>
          </cell>
        </row>
        <row r="237">
          <cell r="C237" t="str">
            <v>224-15</v>
          </cell>
          <cell r="D237">
            <v>1820000</v>
          </cell>
          <cell r="E237" t="str">
            <v>ADANE</v>
          </cell>
        </row>
        <row r="238">
          <cell r="C238" t="str">
            <v>225-09</v>
          </cell>
          <cell r="D238">
            <v>1820000</v>
          </cell>
          <cell r="E238" t="str">
            <v>ADANE</v>
          </cell>
        </row>
        <row r="239">
          <cell r="C239" t="str">
            <v>226-09</v>
          </cell>
          <cell r="D239">
            <v>1820000</v>
          </cell>
          <cell r="E239" t="str">
            <v>ADANE</v>
          </cell>
        </row>
        <row r="240">
          <cell r="C240" t="str">
            <v>226-15</v>
          </cell>
          <cell r="D240">
            <v>1280000</v>
          </cell>
          <cell r="E240" t="str">
            <v>BARTLETT</v>
          </cell>
        </row>
        <row r="241">
          <cell r="C241" t="str">
            <v>227-09</v>
          </cell>
          <cell r="D241">
            <v>1240000</v>
          </cell>
          <cell r="E241" t="str">
            <v>GRASTON</v>
          </cell>
        </row>
        <row r="242">
          <cell r="C242" t="str">
            <v>227-15</v>
          </cell>
          <cell r="D242">
            <v>1760000</v>
          </cell>
          <cell r="E242" t="str">
            <v>STRICKLAND</v>
          </cell>
        </row>
        <row r="243">
          <cell r="C243" t="str">
            <v>227-15</v>
          </cell>
          <cell r="D243">
            <v>1760000</v>
          </cell>
          <cell r="E243" t="str">
            <v>STRICKLAND</v>
          </cell>
        </row>
        <row r="244">
          <cell r="C244" t="str">
            <v>228-15</v>
          </cell>
          <cell r="D244">
            <v>1760000</v>
          </cell>
          <cell r="E244" t="str">
            <v>STRICKLAND</v>
          </cell>
        </row>
        <row r="245">
          <cell r="C245" t="str">
            <v>229-09</v>
          </cell>
          <cell r="D245">
            <v>1440000</v>
          </cell>
          <cell r="E245" t="str">
            <v>HONTZ</v>
          </cell>
        </row>
        <row r="246">
          <cell r="C246" t="str">
            <v>229-09</v>
          </cell>
          <cell r="D246">
            <v>1440000</v>
          </cell>
          <cell r="E246" t="str">
            <v>HONTZ</v>
          </cell>
        </row>
        <row r="247">
          <cell r="C247" t="str">
            <v>229-15</v>
          </cell>
          <cell r="D247">
            <v>1180000</v>
          </cell>
          <cell r="E247" t="str">
            <v>LEVERE</v>
          </cell>
        </row>
        <row r="248">
          <cell r="C248" t="str">
            <v>229-15</v>
          </cell>
          <cell r="D248">
            <v>1180000</v>
          </cell>
          <cell r="E248" t="str">
            <v>LEVERE</v>
          </cell>
        </row>
        <row r="249">
          <cell r="C249" t="str">
            <v>230-09</v>
          </cell>
          <cell r="D249">
            <v>1440000</v>
          </cell>
          <cell r="E249" t="str">
            <v>HONTZ</v>
          </cell>
        </row>
        <row r="250">
          <cell r="C250" t="str">
            <v>230-09</v>
          </cell>
          <cell r="D250">
            <v>1440000</v>
          </cell>
          <cell r="E250" t="str">
            <v>HONTZ</v>
          </cell>
        </row>
        <row r="251">
          <cell r="C251" t="str">
            <v>230-15</v>
          </cell>
          <cell r="D251">
            <v>1180000</v>
          </cell>
          <cell r="E251" t="str">
            <v>LEVERE</v>
          </cell>
        </row>
        <row r="252">
          <cell r="C252" t="str">
            <v>231-12</v>
          </cell>
          <cell r="D252">
            <v>1140000</v>
          </cell>
          <cell r="E252" t="str">
            <v>YOUNG</v>
          </cell>
        </row>
        <row r="253">
          <cell r="C253" t="str">
            <v>231-15</v>
          </cell>
          <cell r="D253">
            <v>1820000</v>
          </cell>
          <cell r="E253" t="str">
            <v>ADANE</v>
          </cell>
        </row>
        <row r="254">
          <cell r="C254" t="str">
            <v>232-09</v>
          </cell>
          <cell r="D254">
            <v>1180000</v>
          </cell>
          <cell r="E254" t="str">
            <v>LEVERE</v>
          </cell>
        </row>
        <row r="255">
          <cell r="C255" t="str">
            <v>232-14</v>
          </cell>
          <cell r="D255">
            <v>1240000</v>
          </cell>
          <cell r="E255" t="str">
            <v>GRASTON</v>
          </cell>
        </row>
        <row r="256">
          <cell r="C256" t="str">
            <v>232-15</v>
          </cell>
          <cell r="D256">
            <v>1820000</v>
          </cell>
          <cell r="E256" t="str">
            <v>ADANE</v>
          </cell>
        </row>
        <row r="257">
          <cell r="C257" t="str">
            <v>233-09</v>
          </cell>
          <cell r="D257">
            <v>1820000</v>
          </cell>
          <cell r="E257" t="str">
            <v>ADANE</v>
          </cell>
        </row>
        <row r="258">
          <cell r="C258" t="str">
            <v>233-15</v>
          </cell>
          <cell r="D258">
            <v>1280000</v>
          </cell>
          <cell r="E258" t="str">
            <v>BARTLETT</v>
          </cell>
        </row>
        <row r="259">
          <cell r="C259" t="str">
            <v>234-09</v>
          </cell>
          <cell r="D259">
            <v>1820000</v>
          </cell>
          <cell r="E259" t="str">
            <v>ADANE</v>
          </cell>
        </row>
        <row r="260">
          <cell r="C260" t="str">
            <v>235-09</v>
          </cell>
          <cell r="D260">
            <v>1240000</v>
          </cell>
          <cell r="E260" t="str">
            <v>GRASTON</v>
          </cell>
        </row>
        <row r="261">
          <cell r="C261" t="str">
            <v>235-14</v>
          </cell>
          <cell r="D261">
            <v>1280000</v>
          </cell>
          <cell r="E261" t="str">
            <v>BARTLETT</v>
          </cell>
        </row>
        <row r="262">
          <cell r="C262" t="str">
            <v>235-15</v>
          </cell>
          <cell r="D262">
            <v>1760000</v>
          </cell>
          <cell r="E262" t="str">
            <v>STRICKLAND</v>
          </cell>
        </row>
        <row r="263">
          <cell r="C263" t="str">
            <v>236-09</v>
          </cell>
          <cell r="D263">
            <v>1240000</v>
          </cell>
          <cell r="E263" t="str">
            <v>GRASTON</v>
          </cell>
        </row>
        <row r="264">
          <cell r="C264" t="str">
            <v>236-15</v>
          </cell>
          <cell r="D264">
            <v>1760000</v>
          </cell>
          <cell r="E264" t="str">
            <v>STRICKLAND</v>
          </cell>
        </row>
        <row r="265">
          <cell r="C265" t="str">
            <v>237-09</v>
          </cell>
          <cell r="D265">
            <v>1440000</v>
          </cell>
          <cell r="E265" t="str">
            <v>HONTZ</v>
          </cell>
        </row>
        <row r="266">
          <cell r="C266" t="str">
            <v>237-15</v>
          </cell>
          <cell r="D266">
            <v>1180000</v>
          </cell>
          <cell r="E266" t="str">
            <v>LEVERE</v>
          </cell>
        </row>
        <row r="267">
          <cell r="C267" t="str">
            <v>238-09</v>
          </cell>
          <cell r="D267">
            <v>1440000</v>
          </cell>
          <cell r="E267" t="str">
            <v>HONTZ</v>
          </cell>
        </row>
        <row r="268">
          <cell r="C268" t="str">
            <v>238-09</v>
          </cell>
          <cell r="D268">
            <v>1440000</v>
          </cell>
          <cell r="E268" t="str">
            <v>HONTZ</v>
          </cell>
        </row>
        <row r="269">
          <cell r="C269" t="str">
            <v>238-15</v>
          </cell>
          <cell r="D269">
            <v>1180000</v>
          </cell>
          <cell r="E269" t="str">
            <v>LEVERE</v>
          </cell>
        </row>
        <row r="270">
          <cell r="C270" t="str">
            <v>238-15</v>
          </cell>
          <cell r="D270">
            <v>1180000</v>
          </cell>
          <cell r="E270" t="str">
            <v>LEVERE</v>
          </cell>
        </row>
        <row r="271">
          <cell r="C271" t="str">
            <v>239-09</v>
          </cell>
          <cell r="D271">
            <v>1810000</v>
          </cell>
          <cell r="E271" t="str">
            <v>NEWELL</v>
          </cell>
        </row>
        <row r="272">
          <cell r="C272" t="str">
            <v>239-15</v>
          </cell>
          <cell r="D272">
            <v>1820000</v>
          </cell>
          <cell r="E272" t="str">
            <v>ADANE</v>
          </cell>
        </row>
        <row r="273">
          <cell r="C273" t="str">
            <v>239-15</v>
          </cell>
          <cell r="D273">
            <v>1820000</v>
          </cell>
          <cell r="E273" t="str">
            <v>ADANE</v>
          </cell>
        </row>
        <row r="274">
          <cell r="C274" t="str">
            <v>240-09</v>
          </cell>
          <cell r="D274">
            <v>1810000</v>
          </cell>
          <cell r="E274" t="str">
            <v>NEWELL</v>
          </cell>
        </row>
        <row r="275">
          <cell r="C275" t="str">
            <v>240-14</v>
          </cell>
          <cell r="D275">
            <v>1240000</v>
          </cell>
          <cell r="E275" t="str">
            <v>GRASTON</v>
          </cell>
        </row>
        <row r="276">
          <cell r="C276" t="str">
            <v>240-15</v>
          </cell>
          <cell r="D276">
            <v>1820000</v>
          </cell>
          <cell r="E276" t="str">
            <v>ADANE</v>
          </cell>
        </row>
        <row r="277">
          <cell r="C277" t="str">
            <v>241-09</v>
          </cell>
          <cell r="D277">
            <v>1820000</v>
          </cell>
          <cell r="E277" t="str">
            <v>ADANE</v>
          </cell>
        </row>
        <row r="278">
          <cell r="C278" t="str">
            <v>241-15</v>
          </cell>
          <cell r="D278">
            <v>1240000</v>
          </cell>
          <cell r="E278" t="str">
            <v>GRASTON</v>
          </cell>
        </row>
        <row r="279">
          <cell r="C279" t="str">
            <v>242-15</v>
          </cell>
          <cell r="D279">
            <v>1240000</v>
          </cell>
          <cell r="E279" t="str">
            <v>GRASTON</v>
          </cell>
        </row>
        <row r="280">
          <cell r="C280" t="str">
            <v>243-09</v>
          </cell>
          <cell r="D280">
            <v>1240000</v>
          </cell>
          <cell r="E280" t="str">
            <v>GRASTON</v>
          </cell>
        </row>
        <row r="281">
          <cell r="C281" t="str">
            <v>243-14</v>
          </cell>
          <cell r="D281">
            <v>1280000</v>
          </cell>
          <cell r="E281" t="str">
            <v>BARTLETT</v>
          </cell>
        </row>
        <row r="282">
          <cell r="C282" t="str">
            <v>243-15</v>
          </cell>
          <cell r="D282">
            <v>1760000</v>
          </cell>
          <cell r="E282" t="str">
            <v>STRICKLAND</v>
          </cell>
        </row>
        <row r="283">
          <cell r="C283" t="str">
            <v>244-09</v>
          </cell>
          <cell r="D283">
            <v>1240000</v>
          </cell>
          <cell r="E283" t="str">
            <v>GRASTON</v>
          </cell>
        </row>
        <row r="284">
          <cell r="C284" t="str">
            <v>244-15</v>
          </cell>
          <cell r="D284">
            <v>1760000</v>
          </cell>
          <cell r="E284" t="str">
            <v>STRICKLAND</v>
          </cell>
        </row>
        <row r="285">
          <cell r="C285" t="str">
            <v>4056-09</v>
          </cell>
          <cell r="D285">
            <v>1500000</v>
          </cell>
          <cell r="E285" t="str">
            <v>GOODNIGHT</v>
          </cell>
        </row>
        <row r="286">
          <cell r="C286" t="str">
            <v>4056-09</v>
          </cell>
          <cell r="D286">
            <v>1500000</v>
          </cell>
          <cell r="E286" t="str">
            <v>GOODNIGHT</v>
          </cell>
        </row>
        <row r="287">
          <cell r="C287" t="str">
            <v>4056-09</v>
          </cell>
          <cell r="D287">
            <v>1500000</v>
          </cell>
          <cell r="E287" t="str">
            <v>GOODNIGHT</v>
          </cell>
        </row>
        <row r="288">
          <cell r="C288" t="str">
            <v>4056-09</v>
          </cell>
          <cell r="D288">
            <v>1500000</v>
          </cell>
          <cell r="E288" t="str">
            <v>GOODNIGHT</v>
          </cell>
        </row>
        <row r="289">
          <cell r="C289" t="str">
            <v>XO RAIL-15</v>
          </cell>
          <cell r="D289">
            <v>0</v>
          </cell>
          <cell r="E289" t="str">
            <v>HAUSER</v>
          </cell>
        </row>
        <row r="290">
          <cell r="C290" t="str">
            <v>XO RAIL-15</v>
          </cell>
          <cell r="D290">
            <v>0</v>
          </cell>
          <cell r="E290" t="str">
            <v>HAUSER</v>
          </cell>
        </row>
        <row r="291">
          <cell r="C291" t="str">
            <v>XO RAIL-15</v>
          </cell>
          <cell r="D291">
            <v>0</v>
          </cell>
          <cell r="E291" t="str">
            <v>HAUSER</v>
          </cell>
        </row>
        <row r="292">
          <cell r="C292" t="str">
            <v>YOUNG-09</v>
          </cell>
          <cell r="D292">
            <v>1140000</v>
          </cell>
          <cell r="E292" t="str">
            <v>YOUNG</v>
          </cell>
        </row>
      </sheetData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169-19</v>
          </cell>
          <cell r="D2">
            <v>880000</v>
          </cell>
          <cell r="E2" t="str">
            <v>STEWART</v>
          </cell>
        </row>
        <row r="3">
          <cell r="C3" t="str">
            <v>203-19</v>
          </cell>
          <cell r="D3">
            <v>950000</v>
          </cell>
          <cell r="E3" t="str">
            <v>WEBSTER</v>
          </cell>
        </row>
        <row r="4">
          <cell r="C4" t="str">
            <v>217-19</v>
          </cell>
          <cell r="D4">
            <v>1770000</v>
          </cell>
          <cell r="E4" t="str">
            <v>BRUDER</v>
          </cell>
        </row>
        <row r="5">
          <cell r="C5" t="str">
            <v>218-19</v>
          </cell>
          <cell r="D5">
            <v>1770000</v>
          </cell>
          <cell r="E5" t="str">
            <v>BRUDER</v>
          </cell>
        </row>
        <row r="6">
          <cell r="C6" t="str">
            <v>162-19</v>
          </cell>
          <cell r="D6">
            <v>1470000</v>
          </cell>
          <cell r="E6" t="str">
            <v>RIVERA</v>
          </cell>
        </row>
        <row r="7">
          <cell r="C7" t="str">
            <v>149-19</v>
          </cell>
          <cell r="D7">
            <v>1360000</v>
          </cell>
          <cell r="E7" t="str">
            <v>SANTIZO</v>
          </cell>
        </row>
        <row r="8">
          <cell r="C8" t="str">
            <v>165-19</v>
          </cell>
          <cell r="D8">
            <v>1120000</v>
          </cell>
          <cell r="E8" t="str">
            <v>LOCKLEAR</v>
          </cell>
        </row>
        <row r="9">
          <cell r="C9" t="str">
            <v>227-19</v>
          </cell>
          <cell r="D9">
            <v>1280000</v>
          </cell>
          <cell r="E9" t="str">
            <v>BARTLETT</v>
          </cell>
        </row>
        <row r="10">
          <cell r="C10" t="str">
            <v>224-19</v>
          </cell>
          <cell r="D10">
            <v>1140000</v>
          </cell>
          <cell r="E10" t="str">
            <v>YOUNG</v>
          </cell>
        </row>
        <row r="11">
          <cell r="C11" t="str">
            <v>230-19</v>
          </cell>
          <cell r="D11">
            <v>1290000</v>
          </cell>
          <cell r="E11" t="str">
            <v>COOLAHAN</v>
          </cell>
        </row>
        <row r="12">
          <cell r="C12" t="str">
            <v>153-19</v>
          </cell>
          <cell r="D12">
            <v>1260000</v>
          </cell>
          <cell r="E12" t="str">
            <v>ACKERMAN</v>
          </cell>
        </row>
        <row r="13">
          <cell r="C13" t="str">
            <v>156-19</v>
          </cell>
          <cell r="D13">
            <v>1100000</v>
          </cell>
          <cell r="E13" t="str">
            <v>GEBRETEKLE</v>
          </cell>
        </row>
        <row r="14">
          <cell r="C14" t="str">
            <v>144-19</v>
          </cell>
          <cell r="D14">
            <v>1460000</v>
          </cell>
          <cell r="E14" t="str">
            <v>NELSON</v>
          </cell>
        </row>
        <row r="15">
          <cell r="C15" t="str">
            <v>192-19</v>
          </cell>
          <cell r="D15">
            <v>940000</v>
          </cell>
          <cell r="E15" t="str">
            <v>BONDS</v>
          </cell>
        </row>
        <row r="16">
          <cell r="C16" t="str">
            <v>138-19</v>
          </cell>
          <cell r="D16">
            <v>1310000</v>
          </cell>
          <cell r="E16" t="str">
            <v>MALAVE</v>
          </cell>
        </row>
        <row r="17">
          <cell r="C17" t="str">
            <v>213-19</v>
          </cell>
          <cell r="D17">
            <v>1140000</v>
          </cell>
          <cell r="E17" t="str">
            <v>YOUNG</v>
          </cell>
        </row>
        <row r="18">
          <cell r="C18" t="str">
            <v>240-19</v>
          </cell>
          <cell r="D18">
            <v>1140000</v>
          </cell>
          <cell r="E18" t="str">
            <v>YOUNG</v>
          </cell>
        </row>
        <row r="19">
          <cell r="C19" t="str">
            <v>147-19</v>
          </cell>
          <cell r="D19">
            <v>1830000</v>
          </cell>
          <cell r="E19" t="str">
            <v>YORK</v>
          </cell>
        </row>
        <row r="20">
          <cell r="C20" t="str">
            <v>205-19</v>
          </cell>
          <cell r="D20">
            <v>1470000</v>
          </cell>
          <cell r="E20" t="str">
            <v>RIVERA</v>
          </cell>
        </row>
        <row r="21">
          <cell r="C21" t="str">
            <v>154-19</v>
          </cell>
          <cell r="D21">
            <v>1260000</v>
          </cell>
          <cell r="E21" t="str">
            <v>ACKERMAN</v>
          </cell>
        </row>
        <row r="22">
          <cell r="C22" t="str">
            <v>197-19</v>
          </cell>
          <cell r="D22">
            <v>1260000</v>
          </cell>
          <cell r="E22" t="str">
            <v>ACKERMAN</v>
          </cell>
        </row>
        <row r="23">
          <cell r="C23" t="str">
            <v>166-19</v>
          </cell>
          <cell r="D23">
            <v>1120000</v>
          </cell>
          <cell r="E23" t="str">
            <v>LOCKLEAR</v>
          </cell>
        </row>
        <row r="24">
          <cell r="C24" t="str">
            <v>197-19</v>
          </cell>
          <cell r="D24">
            <v>1260000</v>
          </cell>
          <cell r="E24" t="str">
            <v>ACKERMAN</v>
          </cell>
        </row>
        <row r="25">
          <cell r="C25" t="str">
            <v>193-19</v>
          </cell>
          <cell r="D25">
            <v>1120000</v>
          </cell>
          <cell r="E25" t="str">
            <v>LOCKLEAR</v>
          </cell>
        </row>
        <row r="26">
          <cell r="C26" t="str">
            <v>187-19</v>
          </cell>
          <cell r="D26">
            <v>950000</v>
          </cell>
          <cell r="E26" t="str">
            <v>WEBSTER</v>
          </cell>
        </row>
        <row r="27">
          <cell r="C27" t="str">
            <v>199-19</v>
          </cell>
          <cell r="D27">
            <v>1760000</v>
          </cell>
          <cell r="E27" t="str">
            <v>STRICKLAND</v>
          </cell>
        </row>
        <row r="28">
          <cell r="C28" t="str">
            <v>155-19</v>
          </cell>
          <cell r="D28">
            <v>1100000</v>
          </cell>
          <cell r="E28" t="str">
            <v>GEBRETEKLE</v>
          </cell>
        </row>
        <row r="29">
          <cell r="C29" t="str">
            <v>136-19</v>
          </cell>
          <cell r="D29">
            <v>1360000</v>
          </cell>
          <cell r="E29" t="str">
            <v>SANTIZO</v>
          </cell>
        </row>
        <row r="30">
          <cell r="C30" t="str">
            <v>155-19</v>
          </cell>
          <cell r="D30">
            <v>1100000</v>
          </cell>
          <cell r="E30" t="str">
            <v>GEBRETEKLE</v>
          </cell>
        </row>
        <row r="31">
          <cell r="C31" t="str">
            <v>142-19</v>
          </cell>
          <cell r="D31">
            <v>1840000</v>
          </cell>
          <cell r="E31" t="str">
            <v>CANFIELD</v>
          </cell>
        </row>
        <row r="32">
          <cell r="C32" t="str">
            <v>134-19</v>
          </cell>
          <cell r="D32">
            <v>1830000</v>
          </cell>
          <cell r="E32" t="str">
            <v>YORK</v>
          </cell>
        </row>
        <row r="33">
          <cell r="C33" t="str">
            <v>191-19</v>
          </cell>
          <cell r="D33">
            <v>940000</v>
          </cell>
          <cell r="E33" t="str">
            <v>BONDS</v>
          </cell>
        </row>
        <row r="34">
          <cell r="C34" t="str">
            <v>106-19</v>
          </cell>
          <cell r="D34">
            <v>1830000</v>
          </cell>
          <cell r="E34" t="str">
            <v>YORK</v>
          </cell>
        </row>
        <row r="35">
          <cell r="C35" t="str">
            <v>220-19</v>
          </cell>
          <cell r="D35">
            <v>1280000</v>
          </cell>
          <cell r="E35" t="str">
            <v>BARTLETT</v>
          </cell>
        </row>
        <row r="36">
          <cell r="C36" t="str">
            <v>109-19</v>
          </cell>
          <cell r="D36">
            <v>1310000</v>
          </cell>
          <cell r="E36" t="str">
            <v>MALAVE</v>
          </cell>
        </row>
        <row r="37">
          <cell r="C37" t="str">
            <v>104-19</v>
          </cell>
          <cell r="D37">
            <v>1480000</v>
          </cell>
          <cell r="E37" t="str">
            <v>STURGEON</v>
          </cell>
        </row>
        <row r="38">
          <cell r="C38" t="str">
            <v>105-19</v>
          </cell>
          <cell r="D38">
            <v>1830000</v>
          </cell>
          <cell r="E38" t="str">
            <v>YORK</v>
          </cell>
        </row>
        <row r="39">
          <cell r="C39" t="str">
            <v>113-19</v>
          </cell>
          <cell r="D39">
            <v>1840000</v>
          </cell>
          <cell r="E39" t="str">
            <v>CANFIELD</v>
          </cell>
        </row>
        <row r="40">
          <cell r="C40" t="str">
            <v>233-19</v>
          </cell>
          <cell r="D40">
            <v>1770000</v>
          </cell>
          <cell r="E40" t="str">
            <v>BRUDER</v>
          </cell>
        </row>
        <row r="41">
          <cell r="C41" t="str">
            <v>120-19</v>
          </cell>
          <cell r="D41">
            <v>1830000</v>
          </cell>
          <cell r="E41" t="str">
            <v>YORK</v>
          </cell>
        </row>
        <row r="42">
          <cell r="C42" t="str">
            <v>226-19</v>
          </cell>
          <cell r="D42">
            <v>1770000</v>
          </cell>
          <cell r="E42" t="str">
            <v>BRUDER</v>
          </cell>
        </row>
        <row r="43">
          <cell r="C43" t="str">
            <v>139-19</v>
          </cell>
          <cell r="D43">
            <v>1100000</v>
          </cell>
          <cell r="E43" t="str">
            <v>GEBRETEKLE</v>
          </cell>
        </row>
        <row r="44">
          <cell r="C44" t="str">
            <v>243-19</v>
          </cell>
          <cell r="D44">
            <v>1280000</v>
          </cell>
          <cell r="E44" t="str">
            <v>BARTLETT</v>
          </cell>
        </row>
        <row r="45">
          <cell r="C45" t="str">
            <v>151-19</v>
          </cell>
          <cell r="D45">
            <v>1310000</v>
          </cell>
          <cell r="E45" t="str">
            <v>MALAVE</v>
          </cell>
        </row>
        <row r="46">
          <cell r="C46" t="str">
            <v>229-19</v>
          </cell>
          <cell r="D46">
            <v>1290000</v>
          </cell>
          <cell r="E46" t="str">
            <v>COOLAHAN</v>
          </cell>
        </row>
        <row r="47">
          <cell r="C47" t="str">
            <v>150-19</v>
          </cell>
          <cell r="D47">
            <v>1360000</v>
          </cell>
          <cell r="E47" t="str">
            <v>SANTIZO</v>
          </cell>
        </row>
        <row r="48">
          <cell r="C48" t="str">
            <v>223-19</v>
          </cell>
          <cell r="D48">
            <v>1140000</v>
          </cell>
          <cell r="E48" t="str">
            <v>YOUNG</v>
          </cell>
        </row>
        <row r="49">
          <cell r="C49" t="str">
            <v>168-19</v>
          </cell>
          <cell r="D49">
            <v>1260000</v>
          </cell>
          <cell r="E49" t="str">
            <v>ACKERMAN</v>
          </cell>
        </row>
        <row r="50">
          <cell r="C50" t="str">
            <v>212-19</v>
          </cell>
          <cell r="D50">
            <v>1120000</v>
          </cell>
          <cell r="E50" t="str">
            <v>LOCKLEAR</v>
          </cell>
        </row>
        <row r="51">
          <cell r="C51" t="str">
            <v>191-19</v>
          </cell>
          <cell r="D51">
            <v>940000</v>
          </cell>
          <cell r="E51" t="str">
            <v>BONDS</v>
          </cell>
        </row>
        <row r="52">
          <cell r="C52" t="str">
            <v>215-19</v>
          </cell>
          <cell r="D52">
            <v>1760000</v>
          </cell>
          <cell r="E52" t="str">
            <v>STRICKLAND</v>
          </cell>
        </row>
        <row r="53">
          <cell r="C53" t="str">
            <v>214-19</v>
          </cell>
          <cell r="D53">
            <v>1140000</v>
          </cell>
          <cell r="E53" t="str">
            <v>YOUNG</v>
          </cell>
        </row>
        <row r="54">
          <cell r="C54" t="str">
            <v>190-19</v>
          </cell>
          <cell r="D54">
            <v>1470000</v>
          </cell>
          <cell r="E54" t="str">
            <v>RIVERA</v>
          </cell>
        </row>
        <row r="55">
          <cell r="C55" t="str">
            <v>221-19</v>
          </cell>
          <cell r="D55">
            <v>1290000</v>
          </cell>
          <cell r="E55" t="str">
            <v>COOLAHAN</v>
          </cell>
        </row>
        <row r="56">
          <cell r="C56" t="str">
            <v>189-19</v>
          </cell>
          <cell r="D56">
            <v>1470000</v>
          </cell>
          <cell r="E56" t="str">
            <v>RIVERA</v>
          </cell>
        </row>
        <row r="57">
          <cell r="C57" t="str">
            <v>117-19</v>
          </cell>
          <cell r="D57">
            <v>1480000</v>
          </cell>
          <cell r="E57" t="str">
            <v>STURGEON</v>
          </cell>
        </row>
        <row r="58">
          <cell r="C58" t="str">
            <v>159-19</v>
          </cell>
          <cell r="D58">
            <v>1460000</v>
          </cell>
          <cell r="E58" t="str">
            <v>NELSON</v>
          </cell>
        </row>
        <row r="59">
          <cell r="C59" t="str">
            <v>127-19</v>
          </cell>
          <cell r="D59">
            <v>1840000</v>
          </cell>
          <cell r="E59" t="str">
            <v>CANFIELD</v>
          </cell>
        </row>
        <row r="60">
          <cell r="C60" t="str">
            <v>108-19</v>
          </cell>
          <cell r="D60">
            <v>1360000</v>
          </cell>
          <cell r="E60" t="str">
            <v>SANTIZO</v>
          </cell>
        </row>
        <row r="61">
          <cell r="C61" t="str">
            <v>124-19</v>
          </cell>
          <cell r="D61">
            <v>1310000</v>
          </cell>
          <cell r="E61" t="str">
            <v>MALAVE</v>
          </cell>
        </row>
        <row r="62">
          <cell r="C62" t="str">
            <v>190-19</v>
          </cell>
          <cell r="D62">
            <v>1470000</v>
          </cell>
          <cell r="E62" t="str">
            <v>RIVERA</v>
          </cell>
        </row>
        <row r="63">
          <cell r="C63" t="str">
            <v>126-19</v>
          </cell>
          <cell r="D63">
            <v>1100000</v>
          </cell>
          <cell r="E63" t="str">
            <v>GEBRETEKLE</v>
          </cell>
        </row>
        <row r="64">
          <cell r="C64" t="str">
            <v>178-19</v>
          </cell>
          <cell r="D64">
            <v>940000</v>
          </cell>
          <cell r="E64" t="str">
            <v>BONDS</v>
          </cell>
        </row>
        <row r="65">
          <cell r="C65" t="str">
            <v>153-19</v>
          </cell>
          <cell r="D65">
            <v>1260000</v>
          </cell>
          <cell r="E65" t="str">
            <v>ACKERMAN</v>
          </cell>
        </row>
        <row r="66">
          <cell r="C66" t="str">
            <v>183-19</v>
          </cell>
          <cell r="D66">
            <v>880000</v>
          </cell>
          <cell r="E66" t="str">
            <v>STEWART</v>
          </cell>
        </row>
        <row r="67">
          <cell r="C67" t="str">
            <v>177-19</v>
          </cell>
          <cell r="D67">
            <v>940000</v>
          </cell>
          <cell r="E67" t="str">
            <v>BONDS</v>
          </cell>
        </row>
        <row r="68">
          <cell r="C68" t="str">
            <v>175-19</v>
          </cell>
          <cell r="D68">
            <v>1470000</v>
          </cell>
          <cell r="E68" t="str">
            <v>RIVERA</v>
          </cell>
        </row>
        <row r="69">
          <cell r="C69" t="str">
            <v>219-19</v>
          </cell>
          <cell r="D69">
            <v>1280000</v>
          </cell>
          <cell r="E69" t="str">
            <v>BARTLETT</v>
          </cell>
        </row>
        <row r="70">
          <cell r="C70" t="str">
            <v>160-19</v>
          </cell>
          <cell r="D70">
            <v>1460000</v>
          </cell>
          <cell r="E70" t="str">
            <v>NELSON</v>
          </cell>
        </row>
        <row r="71">
          <cell r="C71" t="str">
            <v>119-19</v>
          </cell>
          <cell r="D71">
            <v>1830000</v>
          </cell>
          <cell r="E71" t="str">
            <v>YORK</v>
          </cell>
        </row>
        <row r="72">
          <cell r="C72" t="str">
            <v>165-19</v>
          </cell>
          <cell r="D72">
            <v>1120000</v>
          </cell>
          <cell r="E72" t="str">
            <v>LOCKLEAR</v>
          </cell>
        </row>
        <row r="73">
          <cell r="C73" t="str">
            <v>114-19</v>
          </cell>
          <cell r="D73">
            <v>1840000</v>
          </cell>
          <cell r="E73" t="str">
            <v>CANFIELD</v>
          </cell>
        </row>
        <row r="74">
          <cell r="C74" t="str">
            <v>146-19</v>
          </cell>
          <cell r="D74">
            <v>1480000</v>
          </cell>
          <cell r="E74" t="str">
            <v>STURGEON</v>
          </cell>
        </row>
        <row r="75">
          <cell r="C75" t="str">
            <v>122-19</v>
          </cell>
          <cell r="D75">
            <v>1360000</v>
          </cell>
          <cell r="E75" t="str">
            <v>SANTIZO</v>
          </cell>
        </row>
        <row r="76">
          <cell r="C76" t="str">
            <v>127-19</v>
          </cell>
          <cell r="D76">
            <v>1840000</v>
          </cell>
          <cell r="E76" t="str">
            <v>CANFIELD</v>
          </cell>
        </row>
        <row r="77">
          <cell r="C77" t="str">
            <v>149-19</v>
          </cell>
          <cell r="D77">
            <v>1360000</v>
          </cell>
          <cell r="E77" t="str">
            <v>SANTIZO</v>
          </cell>
        </row>
        <row r="78">
          <cell r="C78" t="str">
            <v>125-19</v>
          </cell>
          <cell r="D78">
            <v>1100000</v>
          </cell>
          <cell r="E78" t="str">
            <v>GEBRETEKLE</v>
          </cell>
        </row>
        <row r="79">
          <cell r="C79" t="str">
            <v>152-19</v>
          </cell>
          <cell r="D79">
            <v>1310000</v>
          </cell>
          <cell r="E79" t="str">
            <v>MALAVE</v>
          </cell>
        </row>
        <row r="80">
          <cell r="C80" t="str">
            <v>191-19</v>
          </cell>
          <cell r="D80">
            <v>940000</v>
          </cell>
          <cell r="E80" t="str">
            <v>BONDS</v>
          </cell>
        </row>
        <row r="81">
          <cell r="C81" t="str">
            <v>161-19</v>
          </cell>
          <cell r="D81">
            <v>1470000</v>
          </cell>
          <cell r="E81" t="str">
            <v>RIVERA</v>
          </cell>
        </row>
        <row r="82">
          <cell r="C82" t="str">
            <v>184-19</v>
          </cell>
          <cell r="D82">
            <v>880000</v>
          </cell>
          <cell r="E82" t="str">
            <v>STEWART</v>
          </cell>
        </row>
        <row r="83">
          <cell r="C83" t="str">
            <v>167-19</v>
          </cell>
          <cell r="D83">
            <v>1260000</v>
          </cell>
          <cell r="E83" t="str">
            <v>ACKERMAN</v>
          </cell>
        </row>
        <row r="84">
          <cell r="C84" t="str">
            <v>174-19</v>
          </cell>
          <cell r="D84">
            <v>950000</v>
          </cell>
          <cell r="E84" t="str">
            <v>WEBSTER</v>
          </cell>
        </row>
        <row r="85">
          <cell r="C85" t="str">
            <v>168-19</v>
          </cell>
          <cell r="D85">
            <v>1260000</v>
          </cell>
          <cell r="E85" t="str">
            <v>ACKERMAN</v>
          </cell>
        </row>
        <row r="86">
          <cell r="C86" t="str">
            <v>171-19</v>
          </cell>
          <cell r="D86">
            <v>1190000</v>
          </cell>
          <cell r="E86" t="str">
            <v>BRANNON</v>
          </cell>
        </row>
        <row r="87">
          <cell r="C87" t="str">
            <v>183-19</v>
          </cell>
          <cell r="D87">
            <v>880000</v>
          </cell>
          <cell r="E87" t="str">
            <v>STEWART</v>
          </cell>
        </row>
        <row r="88">
          <cell r="C88" t="str">
            <v>163-19</v>
          </cell>
          <cell r="D88">
            <v>940000</v>
          </cell>
          <cell r="E88" t="str">
            <v>BONDS</v>
          </cell>
        </row>
        <row r="89">
          <cell r="C89" t="str">
            <v>188-19</v>
          </cell>
          <cell r="D89">
            <v>950000</v>
          </cell>
          <cell r="E89" t="str">
            <v>WEBSTER</v>
          </cell>
        </row>
        <row r="90">
          <cell r="C90" t="str">
            <v>140-19</v>
          </cell>
          <cell r="D90">
            <v>1100000</v>
          </cell>
          <cell r="E90" t="str">
            <v>GEBRETEKLE</v>
          </cell>
        </row>
        <row r="91">
          <cell r="C91" t="str">
            <v>201-19</v>
          </cell>
          <cell r="D91">
            <v>880000</v>
          </cell>
          <cell r="E91" t="str">
            <v>STEWART</v>
          </cell>
        </row>
        <row r="92">
          <cell r="C92" t="str">
            <v>141-19</v>
          </cell>
          <cell r="D92">
            <v>1840000</v>
          </cell>
          <cell r="E92" t="str">
            <v>CANFIELD</v>
          </cell>
        </row>
        <row r="93">
          <cell r="C93" t="str">
            <v>235-19</v>
          </cell>
          <cell r="D93">
            <v>1280000</v>
          </cell>
          <cell r="E93" t="str">
            <v>BARTLETT</v>
          </cell>
        </row>
        <row r="94">
          <cell r="C94" t="str">
            <v>131-19</v>
          </cell>
          <cell r="D94">
            <v>1480000</v>
          </cell>
          <cell r="E94" t="str">
            <v>STURGEON</v>
          </cell>
        </row>
        <row r="95">
          <cell r="C95" t="str">
            <v>239-19</v>
          </cell>
          <cell r="D95">
            <v>1140000</v>
          </cell>
          <cell r="E95" t="str">
            <v>YOUNG</v>
          </cell>
        </row>
        <row r="96">
          <cell r="C96" t="str">
            <v>110-19</v>
          </cell>
          <cell r="D96">
            <v>1310000</v>
          </cell>
          <cell r="E96" t="str">
            <v>MALAVE</v>
          </cell>
        </row>
        <row r="97">
          <cell r="C97" t="str">
            <v>241-19</v>
          </cell>
          <cell r="D97">
            <v>1770000</v>
          </cell>
          <cell r="E97" t="str">
            <v>BRUDER</v>
          </cell>
        </row>
        <row r="98">
          <cell r="C98" t="str">
            <v>111-19</v>
          </cell>
          <cell r="D98">
            <v>1100000</v>
          </cell>
          <cell r="E98" t="str">
            <v>GEBRETEKLE</v>
          </cell>
        </row>
        <row r="99">
          <cell r="C99" t="str">
            <v>242-19</v>
          </cell>
          <cell r="D99">
            <v>1770000</v>
          </cell>
          <cell r="E99" t="str">
            <v>BRUDER</v>
          </cell>
        </row>
        <row r="100">
          <cell r="C100" t="str">
            <v>211-19</v>
          </cell>
          <cell r="D100">
            <v>1120000</v>
          </cell>
          <cell r="E100" t="str">
            <v>LOCKLEAR</v>
          </cell>
        </row>
        <row r="101">
          <cell r="C101" t="str">
            <v>101-19</v>
          </cell>
          <cell r="D101">
            <v>1840000</v>
          </cell>
          <cell r="E101" t="str">
            <v>CANFIELD</v>
          </cell>
        </row>
        <row r="102">
          <cell r="C102" t="str">
            <v>207-19</v>
          </cell>
          <cell r="D102">
            <v>940000</v>
          </cell>
          <cell r="E102" t="str">
            <v>BONDS</v>
          </cell>
        </row>
        <row r="103">
          <cell r="C103" t="str">
            <v>102-19</v>
          </cell>
          <cell r="D103">
            <v>1840000</v>
          </cell>
          <cell r="E103" t="str">
            <v>CANFIELD</v>
          </cell>
        </row>
        <row r="104">
          <cell r="C104" t="str">
            <v>183-19</v>
          </cell>
          <cell r="D104">
            <v>880000</v>
          </cell>
          <cell r="E104" t="str">
            <v>STEWART</v>
          </cell>
        </row>
        <row r="105">
          <cell r="C105" t="str">
            <v>107-19</v>
          </cell>
          <cell r="D105">
            <v>1360000</v>
          </cell>
          <cell r="E105" t="str">
            <v>SANTIZO</v>
          </cell>
        </row>
        <row r="106">
          <cell r="C106" t="str">
            <v>108-19</v>
          </cell>
          <cell r="D106">
            <v>1360000</v>
          </cell>
          <cell r="E106" t="str">
            <v>SANTIZO</v>
          </cell>
        </row>
        <row r="107">
          <cell r="C107" t="str">
            <v>121-19</v>
          </cell>
          <cell r="D107">
            <v>1360000</v>
          </cell>
          <cell r="E107" t="str">
            <v>SANTIZO</v>
          </cell>
        </row>
        <row r="108">
          <cell r="C108" t="str">
            <v>103-19</v>
          </cell>
          <cell r="D108">
            <v>1480000</v>
          </cell>
          <cell r="E108" t="str">
            <v>STURGEON</v>
          </cell>
        </row>
        <row r="109">
          <cell r="C109" t="str">
            <v>123-19</v>
          </cell>
          <cell r="D109">
            <v>1310000</v>
          </cell>
          <cell r="E109" t="str">
            <v>MALAVE</v>
          </cell>
        </row>
        <row r="110">
          <cell r="C110" t="str">
            <v>238-19</v>
          </cell>
          <cell r="D110">
            <v>1290000</v>
          </cell>
          <cell r="E110" t="str">
            <v>COOLAHAN</v>
          </cell>
        </row>
        <row r="111">
          <cell r="C111" t="str">
            <v>118-19</v>
          </cell>
          <cell r="D111">
            <v>1480000</v>
          </cell>
          <cell r="E111" t="str">
            <v>STURGEON</v>
          </cell>
        </row>
        <row r="112">
          <cell r="C112" t="str">
            <v>236-19</v>
          </cell>
          <cell r="D112">
            <v>1280000</v>
          </cell>
          <cell r="E112" t="str">
            <v>BARTLETT</v>
          </cell>
        </row>
        <row r="113">
          <cell r="C113" t="str">
            <v>128-19</v>
          </cell>
          <cell r="D113">
            <v>1840000</v>
          </cell>
          <cell r="E113" t="str">
            <v>CANFIELD</v>
          </cell>
        </row>
        <row r="114">
          <cell r="C114" t="str">
            <v>228-19</v>
          </cell>
          <cell r="D114">
            <v>1280000</v>
          </cell>
          <cell r="E114" t="str">
            <v>BARTLETT</v>
          </cell>
        </row>
        <row r="115">
          <cell r="C115" t="str">
            <v>135-19</v>
          </cell>
          <cell r="D115">
            <v>1360000</v>
          </cell>
          <cell r="E115" t="str">
            <v>SANTIZO</v>
          </cell>
        </row>
        <row r="116">
          <cell r="C116" t="str">
            <v>231-19</v>
          </cell>
          <cell r="D116">
            <v>1140000</v>
          </cell>
          <cell r="E116" t="str">
            <v>YOUNG</v>
          </cell>
        </row>
        <row r="117">
          <cell r="C117" t="str">
            <v>137-19</v>
          </cell>
          <cell r="D117">
            <v>1310000</v>
          </cell>
          <cell r="E117" t="str">
            <v>MALAVE</v>
          </cell>
        </row>
        <row r="118">
          <cell r="C118" t="str">
            <v>222-19</v>
          </cell>
          <cell r="D118">
            <v>1290000</v>
          </cell>
          <cell r="E118" t="str">
            <v>COOLAHAN</v>
          </cell>
        </row>
        <row r="119">
          <cell r="C119" t="str">
            <v>132-19</v>
          </cell>
          <cell r="D119">
            <v>1480000</v>
          </cell>
          <cell r="E119" t="str">
            <v>STURGEON</v>
          </cell>
        </row>
        <row r="120">
          <cell r="C120" t="str">
            <v>210-19</v>
          </cell>
          <cell r="D120">
            <v>1290000</v>
          </cell>
          <cell r="E120" t="str">
            <v>COOLAHAN</v>
          </cell>
        </row>
        <row r="121">
          <cell r="C121" t="str">
            <v>143-19</v>
          </cell>
          <cell r="D121">
            <v>1460000</v>
          </cell>
          <cell r="E121" t="str">
            <v>NELSON</v>
          </cell>
        </row>
        <row r="122">
          <cell r="C122" t="str">
            <v>208-19</v>
          </cell>
          <cell r="D122">
            <v>940000</v>
          </cell>
          <cell r="E122" t="str">
            <v>BONDS</v>
          </cell>
        </row>
        <row r="123">
          <cell r="C123" t="str">
            <v>163-19</v>
          </cell>
          <cell r="D123">
            <v>940000</v>
          </cell>
          <cell r="E123" t="str">
            <v>BONDS</v>
          </cell>
        </row>
        <row r="124">
          <cell r="C124" t="str">
            <v>206-19</v>
          </cell>
          <cell r="D124">
            <v>1470000</v>
          </cell>
          <cell r="E124" t="str">
            <v>RIVERA</v>
          </cell>
        </row>
        <row r="125">
          <cell r="C125" t="str">
            <v>169-19</v>
          </cell>
          <cell r="D125">
            <v>880000</v>
          </cell>
          <cell r="E125" t="str">
            <v>STEWART</v>
          </cell>
        </row>
        <row r="126">
          <cell r="C126" t="str">
            <v>204-19</v>
          </cell>
          <cell r="D126">
            <v>950000</v>
          </cell>
          <cell r="E126" t="str">
            <v>WEBSTER</v>
          </cell>
        </row>
        <row r="127">
          <cell r="C127" t="str">
            <v>164-19</v>
          </cell>
          <cell r="D127">
            <v>940000</v>
          </cell>
          <cell r="E127" t="str">
            <v>BONDS</v>
          </cell>
        </row>
        <row r="128">
          <cell r="C128" t="str">
            <v>202-19</v>
          </cell>
          <cell r="D128">
            <v>880000</v>
          </cell>
          <cell r="E128" t="str">
            <v>STEWART</v>
          </cell>
        </row>
        <row r="129">
          <cell r="C129" t="str">
            <v>173-19</v>
          </cell>
          <cell r="D129">
            <v>950000</v>
          </cell>
          <cell r="E129" t="str">
            <v>WEBSTER</v>
          </cell>
        </row>
        <row r="130">
          <cell r="C130" t="str">
            <v>209-19</v>
          </cell>
          <cell r="D130">
            <v>1290000</v>
          </cell>
          <cell r="E130" t="str">
            <v>COOLAHAN</v>
          </cell>
        </row>
        <row r="131">
          <cell r="C131" t="str">
            <v>170-19</v>
          </cell>
          <cell r="D131">
            <v>880000</v>
          </cell>
          <cell r="E131" t="str">
            <v>STEWART</v>
          </cell>
        </row>
        <row r="132">
          <cell r="C132" t="str">
            <v>196-19</v>
          </cell>
          <cell r="D132">
            <v>1120000</v>
          </cell>
          <cell r="E132" t="str">
            <v>LOCKLEAR</v>
          </cell>
        </row>
        <row r="133">
          <cell r="C133" t="str">
            <v>172-19</v>
          </cell>
          <cell r="D133">
            <v>1190000</v>
          </cell>
          <cell r="E133" t="str">
            <v>BRANNON</v>
          </cell>
        </row>
        <row r="134">
          <cell r="C134" t="str">
            <v>197-19</v>
          </cell>
          <cell r="D134">
            <v>1260000</v>
          </cell>
          <cell r="E134" t="str">
            <v>ACKERMAN</v>
          </cell>
        </row>
        <row r="135">
          <cell r="C135" t="str">
            <v>179-19</v>
          </cell>
          <cell r="D135">
            <v>1120000</v>
          </cell>
          <cell r="E135" t="str">
            <v>LOCKLEAR</v>
          </cell>
        </row>
        <row r="136">
          <cell r="C136" t="str">
            <v>184-19</v>
          </cell>
          <cell r="D136">
            <v>880000</v>
          </cell>
          <cell r="E136" t="str">
            <v>STEWART</v>
          </cell>
        </row>
        <row r="137">
          <cell r="C137" t="str">
            <v>181-19</v>
          </cell>
          <cell r="D137">
            <v>1260000</v>
          </cell>
          <cell r="E137" t="str">
            <v>ACKERMAN</v>
          </cell>
        </row>
        <row r="138">
          <cell r="C138" t="str">
            <v>182-19</v>
          </cell>
          <cell r="D138">
            <v>1260000</v>
          </cell>
          <cell r="E138" t="str">
            <v>ACKERMAN</v>
          </cell>
        </row>
        <row r="139">
          <cell r="C139" t="str">
            <v>176-19</v>
          </cell>
          <cell r="D139">
            <v>1470000</v>
          </cell>
          <cell r="E139" t="str">
            <v>RIVERA</v>
          </cell>
        </row>
        <row r="140">
          <cell r="C140" t="str">
            <v>158-19</v>
          </cell>
          <cell r="D140">
            <v>1190000</v>
          </cell>
          <cell r="E140" t="str">
            <v>BRANNON</v>
          </cell>
        </row>
        <row r="141">
          <cell r="C141" t="str">
            <v>178-19</v>
          </cell>
          <cell r="D141">
            <v>940000</v>
          </cell>
          <cell r="E141" t="str">
            <v>BONDS</v>
          </cell>
        </row>
        <row r="142">
          <cell r="C142" t="str">
            <v>157-19</v>
          </cell>
          <cell r="D142">
            <v>1190000</v>
          </cell>
          <cell r="E142" t="str">
            <v>BRANNON</v>
          </cell>
        </row>
        <row r="143">
          <cell r="C143" t="str">
            <v>187-19</v>
          </cell>
          <cell r="D143">
            <v>950000</v>
          </cell>
          <cell r="E143" t="str">
            <v>WEBSTER</v>
          </cell>
        </row>
        <row r="144">
          <cell r="C144" t="str">
            <v>148-19</v>
          </cell>
          <cell r="D144">
            <v>1830000</v>
          </cell>
          <cell r="E144" t="str">
            <v>YORK</v>
          </cell>
        </row>
        <row r="145">
          <cell r="C145" t="str">
            <v>180-19</v>
          </cell>
          <cell r="D145">
            <v>1120000</v>
          </cell>
          <cell r="E145" t="str">
            <v>LOCKLEAR</v>
          </cell>
        </row>
        <row r="146">
          <cell r="C146" t="str">
            <v>145-19</v>
          </cell>
          <cell r="D146">
            <v>1480000</v>
          </cell>
          <cell r="E146" t="str">
            <v>STURGEON</v>
          </cell>
        </row>
        <row r="147">
          <cell r="C147" t="str">
            <v>192-19</v>
          </cell>
          <cell r="D147">
            <v>940000</v>
          </cell>
          <cell r="E147" t="str">
            <v>BONDS</v>
          </cell>
        </row>
        <row r="148">
          <cell r="C148" t="str">
            <v>141-19</v>
          </cell>
          <cell r="D148">
            <v>1840000</v>
          </cell>
          <cell r="E148" t="str">
            <v>CANFIELD</v>
          </cell>
        </row>
        <row r="149">
          <cell r="C149" t="str">
            <v>198-19</v>
          </cell>
          <cell r="D149">
            <v>1260000</v>
          </cell>
          <cell r="E149" t="str">
            <v>ACKERMAN</v>
          </cell>
        </row>
        <row r="150">
          <cell r="C150" t="str">
            <v>133-19</v>
          </cell>
          <cell r="D150">
            <v>1830000</v>
          </cell>
          <cell r="E150" t="str">
            <v>YORK</v>
          </cell>
        </row>
        <row r="151">
          <cell r="C151" t="str">
            <v>STRICKLAND-19</v>
          </cell>
          <cell r="D151">
            <v>1760000</v>
          </cell>
          <cell r="E151" t="str">
            <v>STRICKLAND</v>
          </cell>
        </row>
        <row r="152">
          <cell r="C152" t="str">
            <v>116-19</v>
          </cell>
          <cell r="D152">
            <v>1460000</v>
          </cell>
          <cell r="E152" t="str">
            <v>NELSON</v>
          </cell>
        </row>
        <row r="153">
          <cell r="C153" t="str">
            <v>216-19</v>
          </cell>
          <cell r="D153">
            <v>1760000</v>
          </cell>
          <cell r="E153" t="str">
            <v>STRICKLAND</v>
          </cell>
        </row>
        <row r="154">
          <cell r="C154" t="str">
            <v>167-19</v>
          </cell>
          <cell r="D154">
            <v>1260000</v>
          </cell>
          <cell r="E154" t="str">
            <v>ACKERMAN</v>
          </cell>
        </row>
        <row r="155">
          <cell r="C155" t="str">
            <v>234-19</v>
          </cell>
          <cell r="D155">
            <v>1770000</v>
          </cell>
          <cell r="E155" t="str">
            <v>BRUDER</v>
          </cell>
        </row>
        <row r="156">
          <cell r="C156" t="str">
            <v>130-19</v>
          </cell>
          <cell r="D156">
            <v>1460000</v>
          </cell>
          <cell r="E156" t="str">
            <v>NELSON</v>
          </cell>
        </row>
        <row r="157">
          <cell r="C157" t="str">
            <v>237-19</v>
          </cell>
          <cell r="D157">
            <v>1290000</v>
          </cell>
          <cell r="E157" t="str">
            <v>COOLAHAN</v>
          </cell>
        </row>
        <row r="158">
          <cell r="C158" t="str">
            <v>129-19</v>
          </cell>
          <cell r="D158">
            <v>1460000</v>
          </cell>
          <cell r="E158" t="str">
            <v>NELSON</v>
          </cell>
        </row>
        <row r="159">
          <cell r="C159" t="str">
            <v>244-19</v>
          </cell>
          <cell r="D159">
            <v>1280000</v>
          </cell>
          <cell r="E159" t="str">
            <v>BARTLETT</v>
          </cell>
        </row>
        <row r="160">
          <cell r="C160" t="str">
            <v>112-19</v>
          </cell>
          <cell r="D160">
            <v>1100000</v>
          </cell>
          <cell r="E160" t="str">
            <v>GEBRETEKLE</v>
          </cell>
        </row>
        <row r="161">
          <cell r="C161" t="str">
            <v>232-19</v>
          </cell>
          <cell r="D161">
            <v>1140000</v>
          </cell>
          <cell r="E161" t="str">
            <v>YOUNG</v>
          </cell>
        </row>
        <row r="162">
          <cell r="C162" t="str">
            <v>225-19</v>
          </cell>
          <cell r="D162">
            <v>1770000</v>
          </cell>
          <cell r="E162" t="str">
            <v>BRUDER</v>
          </cell>
        </row>
        <row r="163">
          <cell r="C163" t="str">
            <v>217-16</v>
          </cell>
          <cell r="D163">
            <v>2010000</v>
          </cell>
          <cell r="E163" t="str">
            <v>MAELZER</v>
          </cell>
        </row>
        <row r="164">
          <cell r="C164" t="str">
            <v>158-16</v>
          </cell>
          <cell r="D164">
            <v>880000</v>
          </cell>
          <cell r="E164" t="str">
            <v>STEWART</v>
          </cell>
        </row>
        <row r="165">
          <cell r="C165" t="str">
            <v>219-16</v>
          </cell>
          <cell r="D165">
            <v>1820000</v>
          </cell>
          <cell r="E165" t="str">
            <v>ADANE</v>
          </cell>
        </row>
        <row r="166">
          <cell r="C166" t="str">
            <v>146-16</v>
          </cell>
          <cell r="D166">
            <v>1110000</v>
          </cell>
          <cell r="E166" t="str">
            <v>STARKS</v>
          </cell>
        </row>
        <row r="167">
          <cell r="C167" t="str">
            <v>230-16</v>
          </cell>
          <cell r="D167">
            <v>1760000</v>
          </cell>
          <cell r="E167" t="str">
            <v>STRICKLAND</v>
          </cell>
        </row>
        <row r="168">
          <cell r="C168" t="str">
            <v>4005S-16</v>
          </cell>
          <cell r="D168">
            <v>1340000</v>
          </cell>
          <cell r="E168" t="str">
            <v>BEAM</v>
          </cell>
        </row>
        <row r="169">
          <cell r="C169" t="str">
            <v>188-15</v>
          </cell>
          <cell r="D169">
            <v>1340000</v>
          </cell>
          <cell r="E169" t="str">
            <v>BEAM</v>
          </cell>
        </row>
        <row r="170">
          <cell r="C170" t="str">
            <v>189-09</v>
          </cell>
          <cell r="D170">
            <v>1110000</v>
          </cell>
          <cell r="E170" t="str">
            <v>STARKS</v>
          </cell>
        </row>
        <row r="171">
          <cell r="C171" t="str">
            <v>189-15</v>
          </cell>
          <cell r="D171">
            <v>890000</v>
          </cell>
          <cell r="E171" t="str">
            <v>LOZA</v>
          </cell>
        </row>
        <row r="172">
          <cell r="C172" t="str">
            <v>190-09</v>
          </cell>
          <cell r="D172">
            <v>1110000</v>
          </cell>
          <cell r="E172" t="str">
            <v>STARKS</v>
          </cell>
        </row>
        <row r="173">
          <cell r="C173" t="str">
            <v>190-15</v>
          </cell>
          <cell r="D173">
            <v>890000</v>
          </cell>
          <cell r="E173" t="str">
            <v>LOZA</v>
          </cell>
        </row>
        <row r="174">
          <cell r="C174" t="str">
            <v>191-09</v>
          </cell>
          <cell r="D174">
            <v>890000</v>
          </cell>
          <cell r="E174" t="str">
            <v>LOZA</v>
          </cell>
        </row>
        <row r="175">
          <cell r="C175" t="str">
            <v>191-15</v>
          </cell>
          <cell r="D175">
            <v>940000</v>
          </cell>
          <cell r="E175" t="str">
            <v>BONDS</v>
          </cell>
        </row>
        <row r="176">
          <cell r="C176" t="str">
            <v>192-09</v>
          </cell>
          <cell r="D176">
            <v>890000</v>
          </cell>
          <cell r="E176" t="str">
            <v>LOZA</v>
          </cell>
        </row>
        <row r="177">
          <cell r="C177" t="str">
            <v>192-15</v>
          </cell>
          <cell r="D177">
            <v>940000</v>
          </cell>
          <cell r="E177" t="str">
            <v>BONDS</v>
          </cell>
        </row>
        <row r="178">
          <cell r="C178" t="str">
            <v>193-09</v>
          </cell>
          <cell r="D178">
            <v>1740000</v>
          </cell>
          <cell r="E178" t="str">
            <v>STORY</v>
          </cell>
        </row>
        <row r="179">
          <cell r="C179" t="str">
            <v>193-15</v>
          </cell>
          <cell r="D179">
            <v>1520000</v>
          </cell>
          <cell r="E179" t="str">
            <v>MAYBERRY</v>
          </cell>
        </row>
        <row r="180">
          <cell r="C180" t="str">
            <v>193-15</v>
          </cell>
          <cell r="D180">
            <v>1520000</v>
          </cell>
          <cell r="E180" t="str">
            <v>MAYBERRY</v>
          </cell>
        </row>
        <row r="181">
          <cell r="C181" t="str">
            <v>194-15</v>
          </cell>
          <cell r="D181">
            <v>1520000</v>
          </cell>
          <cell r="E181" t="str">
            <v>MAYBERRY</v>
          </cell>
        </row>
        <row r="182">
          <cell r="C182" t="str">
            <v>195-09</v>
          </cell>
          <cell r="D182">
            <v>900000</v>
          </cell>
          <cell r="E182" t="str">
            <v>ROCHA</v>
          </cell>
        </row>
        <row r="183">
          <cell r="C183" t="str">
            <v>195-09</v>
          </cell>
          <cell r="D183">
            <v>900000</v>
          </cell>
          <cell r="E183" t="str">
            <v>ROCHA</v>
          </cell>
        </row>
        <row r="184">
          <cell r="C184" t="str">
            <v>195-15</v>
          </cell>
          <cell r="D184">
            <v>1360000</v>
          </cell>
          <cell r="E184" t="str">
            <v>SANTIZO</v>
          </cell>
        </row>
        <row r="185">
          <cell r="C185" t="str">
            <v>196-09</v>
          </cell>
          <cell r="D185">
            <v>900000</v>
          </cell>
          <cell r="E185" t="str">
            <v>ROCHA</v>
          </cell>
        </row>
        <row r="186">
          <cell r="C186" t="str">
            <v>196-15</v>
          </cell>
          <cell r="D186">
            <v>1360000</v>
          </cell>
          <cell r="E186" t="str">
            <v>SANTIZO</v>
          </cell>
        </row>
        <row r="187">
          <cell r="C187" t="str">
            <v>197-09</v>
          </cell>
          <cell r="D187">
            <v>1140000</v>
          </cell>
          <cell r="E187" t="str">
            <v>YOUNG</v>
          </cell>
        </row>
        <row r="188">
          <cell r="C188" t="str">
            <v>197-15</v>
          </cell>
          <cell r="D188">
            <v>1450000</v>
          </cell>
          <cell r="E188" t="str">
            <v>BRABO</v>
          </cell>
        </row>
        <row r="189">
          <cell r="C189" t="str">
            <v>197-15</v>
          </cell>
          <cell r="D189">
            <v>1450000</v>
          </cell>
          <cell r="E189" t="str">
            <v>BRABO</v>
          </cell>
        </row>
        <row r="190">
          <cell r="C190" t="str">
            <v>198-15</v>
          </cell>
          <cell r="D190">
            <v>0</v>
          </cell>
          <cell r="E190" t="str">
            <v>HAUSER</v>
          </cell>
        </row>
        <row r="191">
          <cell r="C191" t="str">
            <v>198-15</v>
          </cell>
          <cell r="D191">
            <v>1450000</v>
          </cell>
          <cell r="E191" t="str">
            <v>BRABO</v>
          </cell>
        </row>
        <row r="192">
          <cell r="C192" t="str">
            <v>198-15</v>
          </cell>
          <cell r="D192">
            <v>1450000</v>
          </cell>
          <cell r="E192" t="str">
            <v>BRABO</v>
          </cell>
        </row>
        <row r="193">
          <cell r="C193" t="str">
            <v>199-15</v>
          </cell>
          <cell r="D193">
            <v>1470000</v>
          </cell>
          <cell r="E193" t="str">
            <v>RIVERA</v>
          </cell>
        </row>
        <row r="194">
          <cell r="C194" t="str">
            <v>200-09</v>
          </cell>
          <cell r="D194">
            <v>1520000</v>
          </cell>
          <cell r="E194" t="str">
            <v>MAYBERRY</v>
          </cell>
        </row>
        <row r="195">
          <cell r="C195" t="str">
            <v>200-15</v>
          </cell>
          <cell r="D195">
            <v>1470000</v>
          </cell>
          <cell r="E195" t="str">
            <v>RIVERA</v>
          </cell>
        </row>
        <row r="196">
          <cell r="C196" t="str">
            <v>201-09</v>
          </cell>
          <cell r="D196">
            <v>1280000</v>
          </cell>
          <cell r="E196" t="str">
            <v>BARTLETT</v>
          </cell>
        </row>
        <row r="197">
          <cell r="C197" t="str">
            <v>201-15</v>
          </cell>
          <cell r="D197">
            <v>1340000</v>
          </cell>
          <cell r="E197" t="str">
            <v>BEAM</v>
          </cell>
        </row>
        <row r="198">
          <cell r="C198" t="str">
            <v>202-09</v>
          </cell>
          <cell r="D198">
            <v>1280000</v>
          </cell>
          <cell r="E198" t="str">
            <v>BARTLETT</v>
          </cell>
        </row>
        <row r="199">
          <cell r="C199" t="str">
            <v>202-14</v>
          </cell>
          <cell r="D199">
            <v>1740000</v>
          </cell>
          <cell r="E199" t="str">
            <v>STORY</v>
          </cell>
        </row>
        <row r="200">
          <cell r="C200" t="str">
            <v>202-15</v>
          </cell>
          <cell r="D200">
            <v>1340000</v>
          </cell>
          <cell r="E200" t="str">
            <v>BEAM</v>
          </cell>
        </row>
        <row r="201">
          <cell r="C201" t="str">
            <v>203-09</v>
          </cell>
          <cell r="D201">
            <v>1110000</v>
          </cell>
          <cell r="E201" t="str">
            <v>STARKS</v>
          </cell>
        </row>
        <row r="202">
          <cell r="C202" t="str">
            <v>203-15</v>
          </cell>
          <cell r="D202">
            <v>890000</v>
          </cell>
          <cell r="E202" t="str">
            <v>LOZA</v>
          </cell>
        </row>
        <row r="203">
          <cell r="C203" t="str">
            <v>203-15</v>
          </cell>
          <cell r="D203">
            <v>890000</v>
          </cell>
          <cell r="E203" t="str">
            <v>LOZA</v>
          </cell>
        </row>
        <row r="204">
          <cell r="C204" t="str">
            <v>204-09</v>
          </cell>
          <cell r="D204">
            <v>1110000</v>
          </cell>
          <cell r="E204" t="str">
            <v>STARKS</v>
          </cell>
        </row>
        <row r="205">
          <cell r="C205" t="str">
            <v>205-15</v>
          </cell>
          <cell r="D205">
            <v>940000</v>
          </cell>
          <cell r="E205" t="str">
            <v>BONDS</v>
          </cell>
        </row>
        <row r="206">
          <cell r="C206" t="str">
            <v>206-09</v>
          </cell>
          <cell r="D206">
            <v>890000</v>
          </cell>
          <cell r="E206" t="str">
            <v>LOZA</v>
          </cell>
        </row>
        <row r="207">
          <cell r="C207" t="str">
            <v>207-09</v>
          </cell>
          <cell r="D207">
            <v>1740000</v>
          </cell>
          <cell r="E207" t="str">
            <v>STORY</v>
          </cell>
        </row>
        <row r="208">
          <cell r="C208" t="str">
            <v>207-09</v>
          </cell>
          <cell r="D208">
            <v>1740000</v>
          </cell>
          <cell r="E208" t="str">
            <v>STORY</v>
          </cell>
        </row>
        <row r="209">
          <cell r="C209" t="str">
            <v>208-09</v>
          </cell>
          <cell r="D209">
            <v>1740000</v>
          </cell>
          <cell r="E209" t="str">
            <v>STORY</v>
          </cell>
        </row>
        <row r="210">
          <cell r="C210" t="str">
            <v>208-15</v>
          </cell>
          <cell r="D210">
            <v>1520000</v>
          </cell>
          <cell r="E210" t="str">
            <v>MAYBERRY</v>
          </cell>
        </row>
        <row r="211">
          <cell r="C211" t="str">
            <v>209-09</v>
          </cell>
          <cell r="D211">
            <v>1440000</v>
          </cell>
          <cell r="E211" t="str">
            <v>HONTZ</v>
          </cell>
        </row>
        <row r="212">
          <cell r="C212" t="str">
            <v>209-15</v>
          </cell>
          <cell r="D212">
            <v>1740000</v>
          </cell>
          <cell r="E212" t="str">
            <v>STORY</v>
          </cell>
        </row>
        <row r="213">
          <cell r="C213" t="str">
            <v>210-09</v>
          </cell>
          <cell r="D213">
            <v>1440000</v>
          </cell>
          <cell r="E213" t="str">
            <v>HONTZ</v>
          </cell>
        </row>
        <row r="214">
          <cell r="C214" t="str">
            <v>211-09</v>
          </cell>
          <cell r="D214">
            <v>1140000</v>
          </cell>
          <cell r="E214" t="str">
            <v>YOUNG</v>
          </cell>
        </row>
        <row r="215">
          <cell r="C215" t="str">
            <v>211-15</v>
          </cell>
          <cell r="D215">
            <v>880000</v>
          </cell>
          <cell r="E215" t="str">
            <v>STEWART</v>
          </cell>
        </row>
        <row r="216">
          <cell r="C216" t="str">
            <v>211-15</v>
          </cell>
          <cell r="D216">
            <v>880000</v>
          </cell>
          <cell r="E216" t="str">
            <v>STEWART</v>
          </cell>
        </row>
        <row r="217">
          <cell r="C217" t="str">
            <v>211-15</v>
          </cell>
          <cell r="D217">
            <v>880000</v>
          </cell>
          <cell r="E217" t="str">
            <v>STEWART</v>
          </cell>
        </row>
        <row r="218">
          <cell r="C218" t="str">
            <v>211-15</v>
          </cell>
          <cell r="D218">
            <v>880000</v>
          </cell>
          <cell r="E218" t="str">
            <v>STEWART</v>
          </cell>
        </row>
        <row r="219">
          <cell r="C219" t="str">
            <v>212-09</v>
          </cell>
          <cell r="D219">
            <v>1140000</v>
          </cell>
          <cell r="E219" t="str">
            <v>YOUNG</v>
          </cell>
        </row>
        <row r="220">
          <cell r="C220" t="str">
            <v>213-09</v>
          </cell>
          <cell r="D220">
            <v>1180000</v>
          </cell>
          <cell r="E220" t="str">
            <v>LEVERE</v>
          </cell>
        </row>
        <row r="221">
          <cell r="C221" t="str">
            <v>213-09</v>
          </cell>
          <cell r="D221">
            <v>1180000</v>
          </cell>
          <cell r="E221" t="str">
            <v>LEVERE</v>
          </cell>
        </row>
        <row r="222">
          <cell r="C222" t="str">
            <v>213-09</v>
          </cell>
          <cell r="D222">
            <v>1180000</v>
          </cell>
          <cell r="E222" t="str">
            <v>LEVERE</v>
          </cell>
        </row>
        <row r="223">
          <cell r="C223" t="str">
            <v>213-15</v>
          </cell>
          <cell r="D223">
            <v>1180000</v>
          </cell>
          <cell r="E223" t="str">
            <v>LEVERE</v>
          </cell>
        </row>
        <row r="224">
          <cell r="C224" t="str">
            <v>214-15</v>
          </cell>
          <cell r="D224">
            <v>1520000</v>
          </cell>
          <cell r="E224" t="str">
            <v>MAYBERRY</v>
          </cell>
        </row>
        <row r="225">
          <cell r="C225" t="str">
            <v>214-15</v>
          </cell>
          <cell r="D225">
            <v>1520000</v>
          </cell>
          <cell r="E225" t="str">
            <v>MAYBERRY</v>
          </cell>
        </row>
        <row r="226">
          <cell r="C226" t="str">
            <v>214-15</v>
          </cell>
          <cell r="D226">
            <v>1520000</v>
          </cell>
          <cell r="E226" t="str">
            <v>MAYBERRY</v>
          </cell>
        </row>
        <row r="227">
          <cell r="C227" t="str">
            <v>215-09</v>
          </cell>
          <cell r="D227">
            <v>1280000</v>
          </cell>
          <cell r="E227" t="str">
            <v>BARTLETT</v>
          </cell>
        </row>
        <row r="228">
          <cell r="C228" t="str">
            <v>216-09</v>
          </cell>
          <cell r="D228">
            <v>1280000</v>
          </cell>
          <cell r="E228" t="str">
            <v>BARTLETT</v>
          </cell>
        </row>
        <row r="229">
          <cell r="C229" t="str">
            <v>217-09</v>
          </cell>
          <cell r="D229">
            <v>1820000</v>
          </cell>
          <cell r="E229" t="str">
            <v>ADANE</v>
          </cell>
        </row>
        <row r="230">
          <cell r="C230" t="str">
            <v>218-09</v>
          </cell>
          <cell r="D230">
            <v>1820000</v>
          </cell>
          <cell r="E230" t="str">
            <v>ADANE</v>
          </cell>
        </row>
        <row r="231">
          <cell r="C231" t="str">
            <v>220-15</v>
          </cell>
          <cell r="D231">
            <v>880000</v>
          </cell>
          <cell r="E231" t="str">
            <v>STEWART</v>
          </cell>
        </row>
        <row r="232">
          <cell r="C232" t="str">
            <v>221-15</v>
          </cell>
          <cell r="D232">
            <v>1820000</v>
          </cell>
          <cell r="E232" t="str">
            <v>ADANE</v>
          </cell>
        </row>
        <row r="233">
          <cell r="C233" t="str">
            <v>222-09</v>
          </cell>
          <cell r="D233">
            <v>1440000</v>
          </cell>
          <cell r="E233" t="str">
            <v>HONTZ</v>
          </cell>
        </row>
        <row r="234">
          <cell r="C234" t="str">
            <v>222-15</v>
          </cell>
          <cell r="D234">
            <v>1180000</v>
          </cell>
          <cell r="E234" t="str">
            <v>LEVERE</v>
          </cell>
        </row>
        <row r="235">
          <cell r="C235" t="str">
            <v>223-15</v>
          </cell>
          <cell r="D235">
            <v>1280000</v>
          </cell>
          <cell r="E235" t="str">
            <v>BARTLETT</v>
          </cell>
        </row>
        <row r="236">
          <cell r="C236" t="str">
            <v>224-09</v>
          </cell>
          <cell r="D236">
            <v>1180000</v>
          </cell>
          <cell r="E236" t="str">
            <v>LEVERE</v>
          </cell>
        </row>
        <row r="237">
          <cell r="C237" t="str">
            <v>224-15</v>
          </cell>
          <cell r="D237">
            <v>1820000</v>
          </cell>
          <cell r="E237" t="str">
            <v>ADANE</v>
          </cell>
        </row>
        <row r="238">
          <cell r="C238" t="str">
            <v>225-09</v>
          </cell>
          <cell r="D238">
            <v>1820000</v>
          </cell>
          <cell r="E238" t="str">
            <v>ADANE</v>
          </cell>
        </row>
        <row r="239">
          <cell r="C239" t="str">
            <v>226-09</v>
          </cell>
          <cell r="D239">
            <v>1820000</v>
          </cell>
          <cell r="E239" t="str">
            <v>ADANE</v>
          </cell>
        </row>
        <row r="240">
          <cell r="C240" t="str">
            <v>226-15</v>
          </cell>
          <cell r="D240">
            <v>1280000</v>
          </cell>
          <cell r="E240" t="str">
            <v>BARTLETT</v>
          </cell>
        </row>
        <row r="241">
          <cell r="C241" t="str">
            <v>227-09</v>
          </cell>
          <cell r="D241">
            <v>1240000</v>
          </cell>
          <cell r="E241" t="str">
            <v>GRASTON</v>
          </cell>
        </row>
        <row r="242">
          <cell r="C242" t="str">
            <v>227-15</v>
          </cell>
          <cell r="D242">
            <v>1760000</v>
          </cell>
          <cell r="E242" t="str">
            <v>STRICKLAND</v>
          </cell>
        </row>
        <row r="243">
          <cell r="C243" t="str">
            <v>227-15</v>
          </cell>
          <cell r="D243">
            <v>1760000</v>
          </cell>
          <cell r="E243" t="str">
            <v>STRICKLAND</v>
          </cell>
        </row>
        <row r="244">
          <cell r="C244" t="str">
            <v>228-15</v>
          </cell>
          <cell r="D244">
            <v>1760000</v>
          </cell>
          <cell r="E244" t="str">
            <v>STRICKLAND</v>
          </cell>
        </row>
        <row r="245">
          <cell r="C245" t="str">
            <v>229-09</v>
          </cell>
          <cell r="D245">
            <v>1440000</v>
          </cell>
          <cell r="E245" t="str">
            <v>HONTZ</v>
          </cell>
        </row>
        <row r="246">
          <cell r="C246" t="str">
            <v>229-09</v>
          </cell>
          <cell r="D246">
            <v>1440000</v>
          </cell>
          <cell r="E246" t="str">
            <v>HONTZ</v>
          </cell>
        </row>
        <row r="247">
          <cell r="C247" t="str">
            <v>229-15</v>
          </cell>
          <cell r="D247">
            <v>1180000</v>
          </cell>
          <cell r="E247" t="str">
            <v>LEVERE</v>
          </cell>
        </row>
        <row r="248">
          <cell r="C248" t="str">
            <v>229-15</v>
          </cell>
          <cell r="D248">
            <v>1180000</v>
          </cell>
          <cell r="E248" t="str">
            <v>LEVERE</v>
          </cell>
        </row>
        <row r="249">
          <cell r="C249" t="str">
            <v>230-09</v>
          </cell>
          <cell r="D249">
            <v>1440000</v>
          </cell>
          <cell r="E249" t="str">
            <v>HONTZ</v>
          </cell>
        </row>
        <row r="250">
          <cell r="C250" t="str">
            <v>230-09</v>
          </cell>
          <cell r="D250">
            <v>1440000</v>
          </cell>
          <cell r="E250" t="str">
            <v>HONTZ</v>
          </cell>
        </row>
        <row r="251">
          <cell r="C251" t="str">
            <v>230-15</v>
          </cell>
          <cell r="D251">
            <v>1180000</v>
          </cell>
          <cell r="E251" t="str">
            <v>LEVERE</v>
          </cell>
        </row>
        <row r="252">
          <cell r="C252" t="str">
            <v>231-12</v>
          </cell>
          <cell r="D252">
            <v>1140000</v>
          </cell>
          <cell r="E252" t="str">
            <v>YOUNG</v>
          </cell>
        </row>
        <row r="253">
          <cell r="C253" t="str">
            <v>231-15</v>
          </cell>
          <cell r="D253">
            <v>1820000</v>
          </cell>
          <cell r="E253" t="str">
            <v>ADANE</v>
          </cell>
        </row>
        <row r="254">
          <cell r="C254" t="str">
            <v>232-09</v>
          </cell>
          <cell r="D254">
            <v>1180000</v>
          </cell>
          <cell r="E254" t="str">
            <v>LEVERE</v>
          </cell>
        </row>
        <row r="255">
          <cell r="C255" t="str">
            <v>232-14</v>
          </cell>
          <cell r="D255">
            <v>1240000</v>
          </cell>
          <cell r="E255" t="str">
            <v>GRASTON</v>
          </cell>
        </row>
        <row r="256">
          <cell r="C256" t="str">
            <v>232-15</v>
          </cell>
          <cell r="D256">
            <v>1820000</v>
          </cell>
          <cell r="E256" t="str">
            <v>ADANE</v>
          </cell>
        </row>
        <row r="257">
          <cell r="C257" t="str">
            <v>233-09</v>
          </cell>
          <cell r="D257">
            <v>1820000</v>
          </cell>
          <cell r="E257" t="str">
            <v>ADANE</v>
          </cell>
        </row>
        <row r="258">
          <cell r="C258" t="str">
            <v>233-15</v>
          </cell>
          <cell r="D258">
            <v>1280000</v>
          </cell>
          <cell r="E258" t="str">
            <v>BARTLETT</v>
          </cell>
        </row>
        <row r="259">
          <cell r="C259" t="str">
            <v>234-09</v>
          </cell>
          <cell r="D259">
            <v>1820000</v>
          </cell>
          <cell r="E259" t="str">
            <v>ADANE</v>
          </cell>
        </row>
        <row r="260">
          <cell r="C260" t="str">
            <v>235-09</v>
          </cell>
          <cell r="D260">
            <v>1240000</v>
          </cell>
          <cell r="E260" t="str">
            <v>GRASTON</v>
          </cell>
        </row>
        <row r="261">
          <cell r="C261" t="str">
            <v>235-14</v>
          </cell>
          <cell r="D261">
            <v>1280000</v>
          </cell>
          <cell r="E261" t="str">
            <v>BARTLETT</v>
          </cell>
        </row>
        <row r="262">
          <cell r="C262" t="str">
            <v>235-15</v>
          </cell>
          <cell r="D262">
            <v>1760000</v>
          </cell>
          <cell r="E262" t="str">
            <v>STRICKLAND</v>
          </cell>
        </row>
        <row r="263">
          <cell r="C263" t="str">
            <v>236-09</v>
          </cell>
          <cell r="D263">
            <v>1240000</v>
          </cell>
          <cell r="E263" t="str">
            <v>GRASTON</v>
          </cell>
        </row>
        <row r="264">
          <cell r="C264" t="str">
            <v>236-15</v>
          </cell>
          <cell r="D264">
            <v>1760000</v>
          </cell>
          <cell r="E264" t="str">
            <v>STRICKLAND</v>
          </cell>
        </row>
        <row r="265">
          <cell r="C265" t="str">
            <v>237-09</v>
          </cell>
          <cell r="D265">
            <v>1440000</v>
          </cell>
          <cell r="E265" t="str">
            <v>HONTZ</v>
          </cell>
        </row>
        <row r="266">
          <cell r="C266" t="str">
            <v>237-15</v>
          </cell>
          <cell r="D266">
            <v>1180000</v>
          </cell>
          <cell r="E266" t="str">
            <v>LEVERE</v>
          </cell>
        </row>
        <row r="267">
          <cell r="C267" t="str">
            <v>238-09</v>
          </cell>
          <cell r="D267">
            <v>1440000</v>
          </cell>
          <cell r="E267" t="str">
            <v>HONTZ</v>
          </cell>
        </row>
        <row r="268">
          <cell r="C268" t="str">
            <v>238-09</v>
          </cell>
          <cell r="D268">
            <v>1440000</v>
          </cell>
          <cell r="E268" t="str">
            <v>HONTZ</v>
          </cell>
        </row>
        <row r="269">
          <cell r="C269" t="str">
            <v>238-15</v>
          </cell>
          <cell r="D269">
            <v>1180000</v>
          </cell>
          <cell r="E269" t="str">
            <v>LEVERE</v>
          </cell>
        </row>
        <row r="270">
          <cell r="C270" t="str">
            <v>238-15</v>
          </cell>
          <cell r="D270">
            <v>1180000</v>
          </cell>
          <cell r="E270" t="str">
            <v>LEVERE</v>
          </cell>
        </row>
        <row r="271">
          <cell r="C271" t="str">
            <v>239-09</v>
          </cell>
          <cell r="D271">
            <v>1810000</v>
          </cell>
          <cell r="E271" t="str">
            <v>NEWELL</v>
          </cell>
        </row>
        <row r="272">
          <cell r="C272" t="str">
            <v>239-15</v>
          </cell>
          <cell r="D272">
            <v>1820000</v>
          </cell>
          <cell r="E272" t="str">
            <v>ADANE</v>
          </cell>
        </row>
        <row r="273">
          <cell r="C273" t="str">
            <v>239-15</v>
          </cell>
          <cell r="D273">
            <v>1820000</v>
          </cell>
          <cell r="E273" t="str">
            <v>ADANE</v>
          </cell>
        </row>
        <row r="274">
          <cell r="C274" t="str">
            <v>240-09</v>
          </cell>
          <cell r="D274">
            <v>1810000</v>
          </cell>
          <cell r="E274" t="str">
            <v>NEWELL</v>
          </cell>
        </row>
        <row r="275">
          <cell r="C275" t="str">
            <v>240-14</v>
          </cell>
          <cell r="D275">
            <v>1240000</v>
          </cell>
          <cell r="E275" t="str">
            <v>GRASTON</v>
          </cell>
        </row>
        <row r="276">
          <cell r="C276" t="str">
            <v>240-15</v>
          </cell>
          <cell r="D276">
            <v>1820000</v>
          </cell>
          <cell r="E276" t="str">
            <v>ADANE</v>
          </cell>
        </row>
        <row r="277">
          <cell r="C277" t="str">
            <v>241-09</v>
          </cell>
          <cell r="D277">
            <v>1820000</v>
          </cell>
          <cell r="E277" t="str">
            <v>ADANE</v>
          </cell>
        </row>
        <row r="278">
          <cell r="C278" t="str">
            <v>241-15</v>
          </cell>
          <cell r="D278">
            <v>1240000</v>
          </cell>
          <cell r="E278" t="str">
            <v>GRASTON</v>
          </cell>
        </row>
        <row r="279">
          <cell r="C279" t="str">
            <v>242-15</v>
          </cell>
          <cell r="D279">
            <v>1240000</v>
          </cell>
          <cell r="E279" t="str">
            <v>GRASTON</v>
          </cell>
        </row>
        <row r="280">
          <cell r="C280" t="str">
            <v>243-09</v>
          </cell>
          <cell r="D280">
            <v>1240000</v>
          </cell>
          <cell r="E280" t="str">
            <v>GRASTON</v>
          </cell>
        </row>
        <row r="281">
          <cell r="C281" t="str">
            <v>243-14</v>
          </cell>
          <cell r="D281">
            <v>1280000</v>
          </cell>
          <cell r="E281" t="str">
            <v>BARTLETT</v>
          </cell>
        </row>
        <row r="282">
          <cell r="C282" t="str">
            <v>243-15</v>
          </cell>
          <cell r="D282">
            <v>1760000</v>
          </cell>
          <cell r="E282" t="str">
            <v>STRICKLAND</v>
          </cell>
        </row>
        <row r="283">
          <cell r="C283" t="str">
            <v>244-09</v>
          </cell>
          <cell r="D283">
            <v>1240000</v>
          </cell>
          <cell r="E283" t="str">
            <v>GRASTON</v>
          </cell>
        </row>
        <row r="284">
          <cell r="C284" t="str">
            <v>244-15</v>
          </cell>
          <cell r="D284">
            <v>1760000</v>
          </cell>
          <cell r="E284" t="str">
            <v>STRICKLAND</v>
          </cell>
        </row>
        <row r="285">
          <cell r="C285" t="str">
            <v>4056-09</v>
          </cell>
          <cell r="D285">
            <v>1500000</v>
          </cell>
          <cell r="E285" t="str">
            <v>GOODNIGHT</v>
          </cell>
        </row>
        <row r="286">
          <cell r="C286" t="str">
            <v>4056-09</v>
          </cell>
          <cell r="D286">
            <v>1500000</v>
          </cell>
          <cell r="E286" t="str">
            <v>GOODNIGHT</v>
          </cell>
        </row>
        <row r="287">
          <cell r="C287" t="str">
            <v>4056-09</v>
          </cell>
          <cell r="D287">
            <v>1500000</v>
          </cell>
          <cell r="E287" t="str">
            <v>GOODNIGHT</v>
          </cell>
        </row>
        <row r="288">
          <cell r="C288" t="str">
            <v>4056-09</v>
          </cell>
          <cell r="D288">
            <v>1500000</v>
          </cell>
          <cell r="E288" t="str">
            <v>GOODNIGHT</v>
          </cell>
        </row>
        <row r="289">
          <cell r="C289" t="str">
            <v>XO RAIL-15</v>
          </cell>
          <cell r="D289">
            <v>0</v>
          </cell>
          <cell r="E289" t="str">
            <v>HAUSER</v>
          </cell>
        </row>
        <row r="290">
          <cell r="C290" t="str">
            <v>XO RAIL-15</v>
          </cell>
          <cell r="D290">
            <v>0</v>
          </cell>
          <cell r="E290" t="str">
            <v>HAUSER</v>
          </cell>
        </row>
        <row r="291">
          <cell r="C291" t="str">
            <v>XO RAIL-15</v>
          </cell>
          <cell r="D291">
            <v>0</v>
          </cell>
          <cell r="E291" t="str">
            <v>HAUSER</v>
          </cell>
        </row>
        <row r="292">
          <cell r="C292" t="str">
            <v>YOUNG-09</v>
          </cell>
          <cell r="D292">
            <v>1140000</v>
          </cell>
          <cell r="E292" t="str">
            <v>YOUNG</v>
          </cell>
        </row>
      </sheetData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154-21</v>
          </cell>
          <cell r="D2">
            <v>1470000</v>
          </cell>
          <cell r="E2" t="str">
            <v>RIVERA</v>
          </cell>
        </row>
        <row r="3">
          <cell r="C3" t="str">
            <v>176-21</v>
          </cell>
          <cell r="D3">
            <v>1990000</v>
          </cell>
          <cell r="E3" t="str">
            <v>DAVIS</v>
          </cell>
        </row>
        <row r="4">
          <cell r="C4" t="str">
            <v>193-21</v>
          </cell>
          <cell r="D4">
            <v>1990000</v>
          </cell>
          <cell r="E4" t="str">
            <v>DAVIS</v>
          </cell>
        </row>
        <row r="5">
          <cell r="C5" t="str">
            <v>816-21</v>
          </cell>
          <cell r="D5">
            <v>1540000</v>
          </cell>
          <cell r="E5" t="str">
            <v>HELVIE</v>
          </cell>
        </row>
        <row r="6">
          <cell r="C6" t="str">
            <v>122-21</v>
          </cell>
          <cell r="D6">
            <v>2030000</v>
          </cell>
          <cell r="E6" t="str">
            <v>KILLION</v>
          </cell>
        </row>
        <row r="7">
          <cell r="C7" t="str">
            <v>173-21</v>
          </cell>
          <cell r="D7">
            <v>1290000</v>
          </cell>
          <cell r="E7" t="str">
            <v>COOLAHAN</v>
          </cell>
        </row>
        <row r="8">
          <cell r="C8" t="str">
            <v>175-21</v>
          </cell>
          <cell r="D8">
            <v>1990000</v>
          </cell>
          <cell r="E8" t="str">
            <v>DAVIS</v>
          </cell>
        </row>
        <row r="9">
          <cell r="C9" t="str">
            <v>175-21</v>
          </cell>
          <cell r="D9">
            <v>1990000</v>
          </cell>
          <cell r="E9" t="str">
            <v>DAVIS</v>
          </cell>
        </row>
        <row r="10">
          <cell r="C10" t="str">
            <v>822-21</v>
          </cell>
          <cell r="D10">
            <v>1540000</v>
          </cell>
          <cell r="E10" t="str">
            <v>HELVIE</v>
          </cell>
        </row>
        <row r="11">
          <cell r="C11" t="str">
            <v>148-21</v>
          </cell>
          <cell r="D11">
            <v>900000</v>
          </cell>
          <cell r="E11" t="str">
            <v>ROCHA</v>
          </cell>
        </row>
        <row r="12">
          <cell r="C12" t="str">
            <v>180-21</v>
          </cell>
          <cell r="D12">
            <v>1120000</v>
          </cell>
          <cell r="E12" t="str">
            <v>LOCKLEAR</v>
          </cell>
        </row>
        <row r="13">
          <cell r="C13" t="str">
            <v>815-21</v>
          </cell>
          <cell r="D13">
            <v>1540000</v>
          </cell>
          <cell r="E13" t="str">
            <v>HELVIE</v>
          </cell>
        </row>
        <row r="14">
          <cell r="C14" t="str">
            <v>194-21</v>
          </cell>
          <cell r="D14">
            <v>1990000</v>
          </cell>
          <cell r="E14" t="str">
            <v>DAVIS</v>
          </cell>
        </row>
        <row r="15">
          <cell r="C15" t="str">
            <v>142-21</v>
          </cell>
          <cell r="D15">
            <v>2000000</v>
          </cell>
          <cell r="E15" t="str">
            <v>STAMBAUGH</v>
          </cell>
        </row>
        <row r="16">
          <cell r="C16" t="str">
            <v>196-21</v>
          </cell>
          <cell r="D16">
            <v>1120000</v>
          </cell>
          <cell r="E16" t="str">
            <v>LOCKLEAR</v>
          </cell>
        </row>
        <row r="17">
          <cell r="C17" t="str">
            <v>136-21</v>
          </cell>
          <cell r="D17">
            <v>2030000</v>
          </cell>
          <cell r="E17" t="str">
            <v>KILLION</v>
          </cell>
        </row>
        <row r="18">
          <cell r="C18" t="str">
            <v>133-21</v>
          </cell>
          <cell r="D18">
            <v>900000</v>
          </cell>
          <cell r="E18" t="str">
            <v>ROCHA</v>
          </cell>
        </row>
        <row r="19">
          <cell r="C19" t="str">
            <v>123-21</v>
          </cell>
          <cell r="D19">
            <v>1260000</v>
          </cell>
          <cell r="E19" t="str">
            <v>ACKERMAN</v>
          </cell>
        </row>
        <row r="20">
          <cell r="C20" t="str">
            <v>812-21</v>
          </cell>
          <cell r="D20">
            <v>1540000</v>
          </cell>
          <cell r="E20" t="str">
            <v>HELVIE</v>
          </cell>
        </row>
        <row r="21">
          <cell r="C21" t="str">
            <v>804-21</v>
          </cell>
          <cell r="D21">
            <v>1540000</v>
          </cell>
          <cell r="E21" t="str">
            <v>HELVIE</v>
          </cell>
        </row>
        <row r="22">
          <cell r="C22" t="str">
            <v>141-21</v>
          </cell>
          <cell r="D22">
            <v>2000000</v>
          </cell>
          <cell r="E22" t="str">
            <v>STAMBAUGH</v>
          </cell>
        </row>
        <row r="23">
          <cell r="C23" t="str">
            <v>114-21</v>
          </cell>
          <cell r="D23">
            <v>2000000</v>
          </cell>
          <cell r="E23" t="str">
            <v>STAMBAUGH</v>
          </cell>
        </row>
        <row r="24">
          <cell r="C24" t="str">
            <v>149-21</v>
          </cell>
          <cell r="D24">
            <v>2030000</v>
          </cell>
          <cell r="E24" t="str">
            <v>KILLION</v>
          </cell>
        </row>
        <row r="25">
          <cell r="C25" t="str">
            <v>110-21</v>
          </cell>
          <cell r="D25">
            <v>1260000</v>
          </cell>
          <cell r="E25" t="str">
            <v>ACKERMAN</v>
          </cell>
        </row>
        <row r="26">
          <cell r="C26" t="str">
            <v>144-21</v>
          </cell>
          <cell r="D26">
            <v>1090000</v>
          </cell>
          <cell r="E26" t="str">
            <v>SPECTOR</v>
          </cell>
        </row>
        <row r="27">
          <cell r="C27" t="str">
            <v>105-21</v>
          </cell>
          <cell r="D27">
            <v>900000</v>
          </cell>
          <cell r="E27" t="str">
            <v>ROCHA</v>
          </cell>
        </row>
        <row r="28">
          <cell r="C28" t="str">
            <v>138-21</v>
          </cell>
          <cell r="D28">
            <v>1260000</v>
          </cell>
          <cell r="E28" t="str">
            <v>ACKERMAN</v>
          </cell>
        </row>
        <row r="29">
          <cell r="C29" t="str">
            <v>800-21</v>
          </cell>
          <cell r="D29">
            <v>1500000</v>
          </cell>
          <cell r="E29" t="str">
            <v>GOODNIGHT</v>
          </cell>
        </row>
        <row r="30">
          <cell r="C30" t="str">
            <v>152-21</v>
          </cell>
          <cell r="D30">
            <v>1260000</v>
          </cell>
          <cell r="E30" t="str">
            <v>ACKERMAN</v>
          </cell>
        </row>
        <row r="31">
          <cell r="C31" t="str">
            <v>102-21</v>
          </cell>
          <cell r="D31">
            <v>1480000</v>
          </cell>
          <cell r="E31" t="str">
            <v>STURGEON</v>
          </cell>
        </row>
        <row r="32">
          <cell r="C32" t="str">
            <v>158-21</v>
          </cell>
          <cell r="D32">
            <v>1750000</v>
          </cell>
          <cell r="E32" t="str">
            <v>REBOLETTI</v>
          </cell>
        </row>
        <row r="33">
          <cell r="C33" t="str">
            <v>103-21</v>
          </cell>
          <cell r="D33">
            <v>1110000</v>
          </cell>
          <cell r="E33" t="str">
            <v>STARKS</v>
          </cell>
        </row>
        <row r="34">
          <cell r="C34" t="str">
            <v>175-21</v>
          </cell>
          <cell r="D34">
            <v>1990000</v>
          </cell>
          <cell r="E34" t="str">
            <v>DAVIS</v>
          </cell>
        </row>
        <row r="35">
          <cell r="C35" t="str">
            <v>220-21</v>
          </cell>
          <cell r="D35">
            <v>1810000</v>
          </cell>
          <cell r="E35" t="str">
            <v>NEWELL</v>
          </cell>
        </row>
        <row r="36">
          <cell r="C36" t="str">
            <v>834-21</v>
          </cell>
          <cell r="D36">
            <v>1740000</v>
          </cell>
          <cell r="E36" t="str">
            <v>STORY</v>
          </cell>
        </row>
        <row r="37">
          <cell r="C37" t="str">
            <v>216-21</v>
          </cell>
          <cell r="D37">
            <v>1780000</v>
          </cell>
          <cell r="E37" t="str">
            <v>DE LA ROSA</v>
          </cell>
        </row>
        <row r="38">
          <cell r="C38" t="str">
            <v>837-21</v>
          </cell>
          <cell r="D38">
            <v>1740000</v>
          </cell>
          <cell r="E38" t="str">
            <v>STORY</v>
          </cell>
        </row>
        <row r="39">
          <cell r="C39" t="str">
            <v>234-21</v>
          </cell>
          <cell r="D39">
            <v>1820000</v>
          </cell>
          <cell r="E39" t="str">
            <v>ADANE</v>
          </cell>
        </row>
        <row r="40">
          <cell r="C40" t="str">
            <v>212-21</v>
          </cell>
          <cell r="D40">
            <v>1120000</v>
          </cell>
          <cell r="E40" t="str">
            <v>LOCKLEAR</v>
          </cell>
        </row>
        <row r="41">
          <cell r="C41" t="str">
            <v>217-21</v>
          </cell>
          <cell r="D41">
            <v>1820000</v>
          </cell>
          <cell r="E41" t="str">
            <v>ADANE</v>
          </cell>
        </row>
        <row r="42">
          <cell r="C42" t="str">
            <v>217-21</v>
          </cell>
          <cell r="D42">
            <v>1820000</v>
          </cell>
          <cell r="E42" t="str">
            <v>ADANE</v>
          </cell>
        </row>
        <row r="43">
          <cell r="C43" t="str">
            <v>222-21</v>
          </cell>
          <cell r="D43">
            <v>1180000</v>
          </cell>
          <cell r="E43" t="str">
            <v>LEVERE</v>
          </cell>
        </row>
        <row r="44">
          <cell r="C44" t="str">
            <v>221-21</v>
          </cell>
          <cell r="D44">
            <v>1180000</v>
          </cell>
          <cell r="E44" t="str">
            <v>LEVERE</v>
          </cell>
        </row>
        <row r="45">
          <cell r="C45" t="str">
            <v>838-21</v>
          </cell>
          <cell r="D45">
            <v>1740000</v>
          </cell>
          <cell r="E45" t="str">
            <v>STORY</v>
          </cell>
        </row>
        <row r="46">
          <cell r="C46" t="str">
            <v>218-21</v>
          </cell>
          <cell r="D46">
            <v>1820000</v>
          </cell>
          <cell r="E46" t="str">
            <v>ADANE</v>
          </cell>
        </row>
        <row r="47">
          <cell r="C47" t="str">
            <v>213-21</v>
          </cell>
          <cell r="D47">
            <v>2010000</v>
          </cell>
          <cell r="E47" t="str">
            <v>MAELZER</v>
          </cell>
        </row>
        <row r="48">
          <cell r="C48" t="str">
            <v>224-21</v>
          </cell>
          <cell r="D48">
            <v>2010000</v>
          </cell>
          <cell r="E48" t="str">
            <v>MAELZER</v>
          </cell>
        </row>
        <row r="49">
          <cell r="C49" t="str">
            <v>207-21</v>
          </cell>
          <cell r="D49">
            <v>750000</v>
          </cell>
          <cell r="E49" t="str">
            <v>NATION</v>
          </cell>
        </row>
        <row r="50">
          <cell r="C50" t="str">
            <v>234-21</v>
          </cell>
          <cell r="D50">
            <v>1820000</v>
          </cell>
          <cell r="E50" t="str">
            <v>ADANE</v>
          </cell>
        </row>
        <row r="51">
          <cell r="C51" t="str">
            <v>203-21</v>
          </cell>
          <cell r="D51">
            <v>1750000</v>
          </cell>
          <cell r="E51" t="str">
            <v>REBOLETTI</v>
          </cell>
        </row>
        <row r="52">
          <cell r="C52" t="str">
            <v>210-21</v>
          </cell>
          <cell r="D52">
            <v>1990000</v>
          </cell>
          <cell r="E52" t="str">
            <v>DAVIS</v>
          </cell>
        </row>
        <row r="53">
          <cell r="C53" t="str">
            <v>829-21</v>
          </cell>
          <cell r="D53">
            <v>1740000</v>
          </cell>
          <cell r="E53" t="str">
            <v>STORY</v>
          </cell>
        </row>
        <row r="54">
          <cell r="C54" t="str">
            <v>225-21</v>
          </cell>
          <cell r="D54">
            <v>1820000</v>
          </cell>
          <cell r="E54" t="str">
            <v>ADANE</v>
          </cell>
        </row>
        <row r="55">
          <cell r="C55" t="str">
            <v>231-21</v>
          </cell>
          <cell r="D55">
            <v>2010000</v>
          </cell>
          <cell r="E55" t="str">
            <v>MAELZER</v>
          </cell>
        </row>
        <row r="56">
          <cell r="C56" t="str">
            <v>236-21</v>
          </cell>
          <cell r="D56">
            <v>1810000</v>
          </cell>
          <cell r="E56" t="str">
            <v>NEWELL</v>
          </cell>
        </row>
        <row r="57">
          <cell r="C57" t="str">
            <v>232-21</v>
          </cell>
          <cell r="D57">
            <v>2010000</v>
          </cell>
          <cell r="E57" t="str">
            <v>MAELZER</v>
          </cell>
        </row>
        <row r="58">
          <cell r="C58" t="str">
            <v>101-21</v>
          </cell>
          <cell r="D58">
            <v>1480000</v>
          </cell>
          <cell r="E58" t="str">
            <v>STURGEON</v>
          </cell>
        </row>
        <row r="59">
          <cell r="C59" t="str">
            <v>217-21</v>
          </cell>
          <cell r="D59">
            <v>1820000</v>
          </cell>
          <cell r="E59" t="str">
            <v>ADANE</v>
          </cell>
        </row>
        <row r="60">
          <cell r="C60" t="str">
            <v>109-21</v>
          </cell>
          <cell r="D60">
            <v>1260000</v>
          </cell>
          <cell r="E60" t="str">
            <v>ACKERMAN</v>
          </cell>
        </row>
        <row r="61">
          <cell r="C61" t="str">
            <v>237-21</v>
          </cell>
          <cell r="D61">
            <v>1180000</v>
          </cell>
          <cell r="E61" t="str">
            <v>LEVERE</v>
          </cell>
        </row>
        <row r="62">
          <cell r="C62" t="str">
            <v>109-21</v>
          </cell>
          <cell r="D62">
            <v>1260000</v>
          </cell>
          <cell r="E62" t="str">
            <v>ACKERMAN</v>
          </cell>
        </row>
        <row r="63">
          <cell r="C63" t="str">
            <v>202-21</v>
          </cell>
          <cell r="D63">
            <v>1470000</v>
          </cell>
          <cell r="E63" t="str">
            <v>RIVERA</v>
          </cell>
        </row>
        <row r="64">
          <cell r="C64" t="str">
            <v>104-21</v>
          </cell>
          <cell r="D64">
            <v>1110000</v>
          </cell>
          <cell r="E64" t="str">
            <v>STARKS</v>
          </cell>
        </row>
        <row r="65">
          <cell r="C65" t="str">
            <v>181-21</v>
          </cell>
          <cell r="D65">
            <v>2040000</v>
          </cell>
          <cell r="E65" t="str">
            <v>MOSES</v>
          </cell>
        </row>
        <row r="66">
          <cell r="C66" t="str">
            <v>106-21</v>
          </cell>
          <cell r="D66">
            <v>900000</v>
          </cell>
          <cell r="E66" t="str">
            <v>ROCHA</v>
          </cell>
        </row>
        <row r="67">
          <cell r="C67" t="str">
            <v>177-21</v>
          </cell>
          <cell r="D67">
            <v>1120000</v>
          </cell>
          <cell r="E67" t="str">
            <v>LOCKLEAR</v>
          </cell>
        </row>
        <row r="68">
          <cell r="C68" t="str">
            <v>803-21</v>
          </cell>
          <cell r="D68">
            <v>1540000</v>
          </cell>
          <cell r="E68" t="str">
            <v>HELVIE</v>
          </cell>
        </row>
        <row r="69">
          <cell r="C69" t="str">
            <v>821-21</v>
          </cell>
          <cell r="D69">
            <v>1540000</v>
          </cell>
          <cell r="E69" t="str">
            <v>HELVIE</v>
          </cell>
        </row>
        <row r="70">
          <cell r="C70" t="str">
            <v>118-21</v>
          </cell>
          <cell r="D70">
            <v>1110000</v>
          </cell>
          <cell r="E70" t="str">
            <v>STARKS</v>
          </cell>
        </row>
        <row r="71">
          <cell r="C71" t="str">
            <v>170-21</v>
          </cell>
          <cell r="D71">
            <v>1140000</v>
          </cell>
          <cell r="E71" t="str">
            <v>YOUNG</v>
          </cell>
        </row>
        <row r="72">
          <cell r="C72" t="str">
            <v>805-21</v>
          </cell>
          <cell r="D72">
            <v>1500000</v>
          </cell>
          <cell r="E72" t="str">
            <v>GOODNIGHT</v>
          </cell>
        </row>
        <row r="73">
          <cell r="C73" t="str">
            <v>168-21</v>
          </cell>
          <cell r="D73">
            <v>1470000</v>
          </cell>
          <cell r="E73" t="str">
            <v>RIVERA</v>
          </cell>
        </row>
        <row r="74">
          <cell r="C74" t="str">
            <v>120-21</v>
          </cell>
          <cell r="D74">
            <v>900000</v>
          </cell>
          <cell r="E74" t="str">
            <v>ROCHA</v>
          </cell>
        </row>
        <row r="75">
          <cell r="C75" t="str">
            <v>820-21</v>
          </cell>
          <cell r="D75">
            <v>1540000</v>
          </cell>
          <cell r="E75" t="str">
            <v>HELVIE</v>
          </cell>
        </row>
        <row r="76">
          <cell r="C76" t="str">
            <v>127-21</v>
          </cell>
          <cell r="D76">
            <v>2000000</v>
          </cell>
          <cell r="E76" t="str">
            <v>STAMBAUGH</v>
          </cell>
        </row>
        <row r="77">
          <cell r="C77" t="str">
            <v>164-21</v>
          </cell>
          <cell r="D77">
            <v>1120000</v>
          </cell>
          <cell r="E77" t="str">
            <v>LOCKLEAR</v>
          </cell>
        </row>
        <row r="78">
          <cell r="C78" t="str">
            <v>137-21</v>
          </cell>
          <cell r="D78">
            <v>1260000</v>
          </cell>
          <cell r="E78" t="str">
            <v>ACKERMAN</v>
          </cell>
        </row>
        <row r="79">
          <cell r="C79" t="str">
            <v>160-21</v>
          </cell>
          <cell r="D79">
            <v>1090000</v>
          </cell>
          <cell r="E79" t="str">
            <v>SPECTOR</v>
          </cell>
        </row>
        <row r="80">
          <cell r="C80" t="str">
            <v>145-21</v>
          </cell>
          <cell r="D80">
            <v>1110000</v>
          </cell>
          <cell r="E80" t="str">
            <v>STARKS</v>
          </cell>
        </row>
        <row r="81">
          <cell r="C81" t="str">
            <v>163-21</v>
          </cell>
          <cell r="D81">
            <v>1120000</v>
          </cell>
          <cell r="E81" t="str">
            <v>LOCKLEAR</v>
          </cell>
        </row>
        <row r="82">
          <cell r="C82" t="str">
            <v>151-21</v>
          </cell>
          <cell r="D82">
            <v>1260000</v>
          </cell>
          <cell r="E82" t="str">
            <v>ACKERMAN</v>
          </cell>
        </row>
        <row r="83">
          <cell r="C83" t="str">
            <v>161-21</v>
          </cell>
          <cell r="D83">
            <v>1990000</v>
          </cell>
          <cell r="E83" t="str">
            <v>DAVIS</v>
          </cell>
        </row>
        <row r="84">
          <cell r="C84" t="str">
            <v>150-21</v>
          </cell>
          <cell r="D84">
            <v>2030000</v>
          </cell>
          <cell r="E84" t="str">
            <v>KILLION</v>
          </cell>
        </row>
        <row r="85">
          <cell r="C85" t="str">
            <v>143-21</v>
          </cell>
          <cell r="D85">
            <v>1090000</v>
          </cell>
          <cell r="E85" t="str">
            <v>SPECTOR</v>
          </cell>
        </row>
        <row r="86">
          <cell r="C86" t="str">
            <v>164-21</v>
          </cell>
          <cell r="D86">
            <v>1120000</v>
          </cell>
          <cell r="E86" t="str">
            <v>LOCKLEAR</v>
          </cell>
        </row>
        <row r="87">
          <cell r="C87" t="str">
            <v>132-21</v>
          </cell>
          <cell r="D87">
            <v>1110000</v>
          </cell>
          <cell r="E87" t="str">
            <v>STARKS</v>
          </cell>
        </row>
        <row r="88">
          <cell r="C88" t="str">
            <v>164-21</v>
          </cell>
          <cell r="D88">
            <v>1120000</v>
          </cell>
          <cell r="E88" t="str">
            <v>LOCKLEAR</v>
          </cell>
        </row>
        <row r="89">
          <cell r="C89" t="str">
            <v>811-21</v>
          </cell>
          <cell r="D89">
            <v>1540000</v>
          </cell>
          <cell r="E89" t="str">
            <v>HELVIE</v>
          </cell>
        </row>
        <row r="90">
          <cell r="C90" t="str">
            <v>166-21</v>
          </cell>
          <cell r="D90">
            <v>2040000</v>
          </cell>
          <cell r="E90" t="str">
            <v>MOSES</v>
          </cell>
        </row>
        <row r="91">
          <cell r="C91" t="str">
            <v>808-21</v>
          </cell>
          <cell r="D91">
            <v>1540000</v>
          </cell>
          <cell r="E91" t="str">
            <v>HELVIE</v>
          </cell>
        </row>
        <row r="92">
          <cell r="C92" t="str">
            <v>172-21</v>
          </cell>
          <cell r="D92">
            <v>940000</v>
          </cell>
          <cell r="E92" t="str">
            <v>BONDS</v>
          </cell>
        </row>
        <row r="93">
          <cell r="C93" t="str">
            <v>807-21</v>
          </cell>
          <cell r="D93">
            <v>1540000</v>
          </cell>
          <cell r="E93" t="str">
            <v>HELVIE</v>
          </cell>
        </row>
        <row r="94">
          <cell r="C94" t="str">
            <v>824-21</v>
          </cell>
          <cell r="D94">
            <v>1740000</v>
          </cell>
          <cell r="E94" t="str">
            <v>STORY</v>
          </cell>
        </row>
        <row r="95">
          <cell r="C95" t="str">
            <v>129-21</v>
          </cell>
          <cell r="D95">
            <v>1090000</v>
          </cell>
          <cell r="E95" t="str">
            <v>SPECTOR</v>
          </cell>
        </row>
        <row r="96">
          <cell r="C96" t="str">
            <v>189-21</v>
          </cell>
          <cell r="D96">
            <v>940000</v>
          </cell>
          <cell r="E96" t="str">
            <v>BONDS</v>
          </cell>
        </row>
        <row r="97">
          <cell r="C97" t="str">
            <v>806-21</v>
          </cell>
          <cell r="D97">
            <v>1500000</v>
          </cell>
          <cell r="E97" t="str">
            <v>GOODNIGHT</v>
          </cell>
        </row>
        <row r="98">
          <cell r="C98" t="str">
            <v>186-21</v>
          </cell>
          <cell r="D98">
            <v>1470000</v>
          </cell>
          <cell r="E98" t="str">
            <v>RIVERA</v>
          </cell>
        </row>
        <row r="99">
          <cell r="C99" t="str">
            <v>131-21</v>
          </cell>
          <cell r="D99">
            <v>1110000</v>
          </cell>
          <cell r="E99" t="str">
            <v>STARKS</v>
          </cell>
        </row>
        <row r="100">
          <cell r="C100" t="str">
            <v>195-21</v>
          </cell>
          <cell r="D100">
            <v>1120000</v>
          </cell>
          <cell r="E100" t="str">
            <v>LOCKLEAR</v>
          </cell>
        </row>
        <row r="101">
          <cell r="C101" t="str">
            <v>123-21</v>
          </cell>
          <cell r="D101">
            <v>1260000</v>
          </cell>
          <cell r="E101" t="str">
            <v>ACKERMAN</v>
          </cell>
        </row>
        <row r="102">
          <cell r="C102" t="str">
            <v>188-21</v>
          </cell>
          <cell r="D102">
            <v>1140000</v>
          </cell>
          <cell r="E102" t="str">
            <v>YOUNG</v>
          </cell>
        </row>
        <row r="103">
          <cell r="C103" t="str">
            <v>123-21</v>
          </cell>
          <cell r="D103">
            <v>1260000</v>
          </cell>
          <cell r="E103" t="str">
            <v>ACKERMAN</v>
          </cell>
        </row>
        <row r="104">
          <cell r="C104" t="str">
            <v>197-21</v>
          </cell>
          <cell r="D104">
            <v>2040000</v>
          </cell>
          <cell r="E104" t="str">
            <v>MOSES</v>
          </cell>
        </row>
        <row r="105">
          <cell r="C105" t="str">
            <v>116-21</v>
          </cell>
          <cell r="D105">
            <v>1090000</v>
          </cell>
          <cell r="E105" t="str">
            <v>SPECTOR</v>
          </cell>
        </row>
        <row r="106">
          <cell r="C106" t="str">
            <v>826-21</v>
          </cell>
          <cell r="D106">
            <v>1740000</v>
          </cell>
          <cell r="E106" t="str">
            <v>STORY</v>
          </cell>
        </row>
        <row r="107">
          <cell r="C107" t="str">
            <v>121-21</v>
          </cell>
          <cell r="D107">
            <v>2030000</v>
          </cell>
          <cell r="E107" t="str">
            <v>KILLION</v>
          </cell>
        </row>
        <row r="108">
          <cell r="C108" t="str">
            <v>829-21</v>
          </cell>
          <cell r="D108">
            <v>1740000</v>
          </cell>
          <cell r="E108" t="str">
            <v>STORY</v>
          </cell>
        </row>
        <row r="109">
          <cell r="C109" t="str">
            <v>121-21</v>
          </cell>
          <cell r="D109">
            <v>2030000</v>
          </cell>
          <cell r="E109" t="str">
            <v>KILLION</v>
          </cell>
        </row>
        <row r="110">
          <cell r="C110" t="str">
            <v>830-21</v>
          </cell>
          <cell r="D110">
            <v>1740000</v>
          </cell>
          <cell r="E110" t="str">
            <v>STORY</v>
          </cell>
        </row>
        <row r="111">
          <cell r="C111" t="str">
            <v>112-21</v>
          </cell>
          <cell r="D111">
            <v>1100000</v>
          </cell>
          <cell r="E111" t="str">
            <v>GEBRETEKLE</v>
          </cell>
        </row>
        <row r="112">
          <cell r="C112" t="str">
            <v>830-21</v>
          </cell>
          <cell r="D112">
            <v>1740000</v>
          </cell>
          <cell r="E112" t="str">
            <v>STORY</v>
          </cell>
        </row>
        <row r="113">
          <cell r="C113" t="str">
            <v>801-21</v>
          </cell>
          <cell r="D113">
            <v>1500000</v>
          </cell>
          <cell r="E113" t="str">
            <v>GOODNIGHT</v>
          </cell>
        </row>
        <row r="114">
          <cell r="C114" t="str">
            <v>202-21</v>
          </cell>
          <cell r="D114">
            <v>1470000</v>
          </cell>
          <cell r="E114" t="str">
            <v>RIVERA</v>
          </cell>
        </row>
        <row r="115">
          <cell r="C115" t="str">
            <v>108-21</v>
          </cell>
          <cell r="D115">
            <v>2030000</v>
          </cell>
          <cell r="E115" t="str">
            <v>KILLION</v>
          </cell>
        </row>
        <row r="116">
          <cell r="C116" t="str">
            <v>207-21</v>
          </cell>
          <cell r="D116">
            <v>1180000</v>
          </cell>
          <cell r="E116" t="str">
            <v>LEVERE</v>
          </cell>
        </row>
        <row r="117">
          <cell r="C117" t="str">
            <v>108-21</v>
          </cell>
          <cell r="D117">
            <v>2030000</v>
          </cell>
          <cell r="E117" t="str">
            <v>KILLION</v>
          </cell>
        </row>
        <row r="118">
          <cell r="C118" t="str">
            <v>204-21</v>
          </cell>
          <cell r="D118">
            <v>740000</v>
          </cell>
          <cell r="E118" t="str">
            <v>ALONZO</v>
          </cell>
        </row>
        <row r="119">
          <cell r="C119" t="str">
            <v>107-21</v>
          </cell>
          <cell r="D119">
            <v>2030000</v>
          </cell>
          <cell r="E119" t="str">
            <v>KILLION</v>
          </cell>
        </row>
        <row r="120">
          <cell r="C120" t="str">
            <v>215-21</v>
          </cell>
          <cell r="D120">
            <v>1780000</v>
          </cell>
          <cell r="E120" t="str">
            <v>DE LA ROSA</v>
          </cell>
        </row>
        <row r="121">
          <cell r="C121" t="str">
            <v>102-21</v>
          </cell>
          <cell r="D121">
            <v>1480000</v>
          </cell>
          <cell r="E121" t="str">
            <v>STURGEON</v>
          </cell>
        </row>
        <row r="122">
          <cell r="C122" t="str">
            <v>217-21</v>
          </cell>
          <cell r="D122">
            <v>1820000</v>
          </cell>
          <cell r="E122" t="str">
            <v>ADANE</v>
          </cell>
        </row>
        <row r="123">
          <cell r="C123" t="str">
            <v>229-21</v>
          </cell>
          <cell r="D123">
            <v>1180000</v>
          </cell>
          <cell r="E123" t="str">
            <v>LEVERE</v>
          </cell>
        </row>
        <row r="124">
          <cell r="C124" t="str">
            <v>212-21</v>
          </cell>
          <cell r="D124">
            <v>1120000</v>
          </cell>
          <cell r="E124" t="str">
            <v>LOCKLEAR</v>
          </cell>
        </row>
        <row r="125">
          <cell r="C125" t="str">
            <v>224-21</v>
          </cell>
          <cell r="D125">
            <v>2010000</v>
          </cell>
          <cell r="E125" t="str">
            <v>MAELZER</v>
          </cell>
        </row>
        <row r="126">
          <cell r="C126" t="str">
            <v>227-21</v>
          </cell>
          <cell r="D126">
            <v>1810000</v>
          </cell>
          <cell r="E126" t="str">
            <v>NEWELL</v>
          </cell>
        </row>
        <row r="127">
          <cell r="C127" t="str">
            <v>218-21</v>
          </cell>
          <cell r="D127">
            <v>1820000</v>
          </cell>
          <cell r="E127" t="str">
            <v>ADANE</v>
          </cell>
        </row>
        <row r="128">
          <cell r="C128" t="str">
            <v>226-21</v>
          </cell>
          <cell r="D128">
            <v>1820000</v>
          </cell>
          <cell r="E128" t="str">
            <v>ADANE</v>
          </cell>
        </row>
        <row r="129">
          <cell r="C129" t="str">
            <v>209-21</v>
          </cell>
          <cell r="D129">
            <v>1990000</v>
          </cell>
          <cell r="E129" t="str">
            <v>DAVIS</v>
          </cell>
        </row>
        <row r="130">
          <cell r="C130" t="str">
            <v>226-21</v>
          </cell>
          <cell r="D130">
            <v>1820000</v>
          </cell>
          <cell r="E130" t="str">
            <v>ADANE</v>
          </cell>
        </row>
        <row r="131">
          <cell r="C131" t="str">
            <v>243-21</v>
          </cell>
          <cell r="D131">
            <v>1810000</v>
          </cell>
          <cell r="E131" t="str">
            <v>NEWELL</v>
          </cell>
        </row>
        <row r="132">
          <cell r="C132" t="str">
            <v>230-21</v>
          </cell>
          <cell r="D132">
            <v>1180000</v>
          </cell>
          <cell r="E132" t="str">
            <v>LEVERE</v>
          </cell>
        </row>
        <row r="133">
          <cell r="C133" t="str">
            <v>232-21</v>
          </cell>
          <cell r="D133">
            <v>2010000</v>
          </cell>
          <cell r="E133" t="str">
            <v>MAELZER</v>
          </cell>
        </row>
        <row r="134">
          <cell r="C134" t="str">
            <v>230-21</v>
          </cell>
          <cell r="D134">
            <v>1180000</v>
          </cell>
          <cell r="E134" t="str">
            <v>LEVERE</v>
          </cell>
        </row>
        <row r="135">
          <cell r="C135" t="str">
            <v>214-21</v>
          </cell>
          <cell r="D135">
            <v>2010000</v>
          </cell>
          <cell r="E135" t="str">
            <v>MAELZER</v>
          </cell>
        </row>
        <row r="136">
          <cell r="C136" t="str">
            <v>233-21</v>
          </cell>
          <cell r="D136">
            <v>1820000</v>
          </cell>
          <cell r="E136" t="str">
            <v>ADANE</v>
          </cell>
        </row>
        <row r="137">
          <cell r="C137" t="str">
            <v>833-21</v>
          </cell>
          <cell r="D137">
            <v>1740000</v>
          </cell>
          <cell r="E137" t="str">
            <v>STORY</v>
          </cell>
        </row>
        <row r="138">
          <cell r="C138" t="str">
            <v>238-21</v>
          </cell>
          <cell r="D138">
            <v>1180000</v>
          </cell>
          <cell r="E138" t="str">
            <v>LEVERE</v>
          </cell>
        </row>
        <row r="139">
          <cell r="C139" t="str">
            <v>207-21</v>
          </cell>
          <cell r="D139">
            <v>1180000</v>
          </cell>
          <cell r="E139" t="str">
            <v>LEVERE</v>
          </cell>
        </row>
        <row r="140">
          <cell r="C140" t="str">
            <v>240-21</v>
          </cell>
          <cell r="D140">
            <v>2010000</v>
          </cell>
          <cell r="E140" t="str">
            <v>MAELZER</v>
          </cell>
        </row>
        <row r="141">
          <cell r="C141" t="str">
            <v>244-21</v>
          </cell>
          <cell r="D141">
            <v>1810000</v>
          </cell>
          <cell r="E141" t="str">
            <v>NEWELL</v>
          </cell>
        </row>
        <row r="142">
          <cell r="C142" t="str">
            <v>124-21</v>
          </cell>
          <cell r="D142">
            <v>1260000</v>
          </cell>
          <cell r="E142" t="str">
            <v>ACKERMAN</v>
          </cell>
        </row>
        <row r="143">
          <cell r="C143" t="str">
            <v>830-21</v>
          </cell>
          <cell r="D143">
            <v>1740000</v>
          </cell>
          <cell r="E143" t="str">
            <v>STORY</v>
          </cell>
        </row>
        <row r="144">
          <cell r="C144" t="str">
            <v>169-21</v>
          </cell>
          <cell r="D144">
            <v>1140000</v>
          </cell>
          <cell r="E144" t="str">
            <v>YOUNG</v>
          </cell>
        </row>
        <row r="145">
          <cell r="C145" t="str">
            <v>214-21</v>
          </cell>
          <cell r="D145">
            <v>2010000</v>
          </cell>
          <cell r="E145" t="str">
            <v>MAELZER</v>
          </cell>
        </row>
        <row r="146">
          <cell r="C146" t="str">
            <v>181-21</v>
          </cell>
          <cell r="D146">
            <v>2040000</v>
          </cell>
          <cell r="E146" t="str">
            <v>MOSES</v>
          </cell>
        </row>
        <row r="147">
          <cell r="C147" t="str">
            <v>224-21</v>
          </cell>
          <cell r="D147">
            <v>2010000</v>
          </cell>
          <cell r="E147" t="str">
            <v>MAELZER</v>
          </cell>
        </row>
        <row r="148">
          <cell r="C148" t="str">
            <v>228-21</v>
          </cell>
          <cell r="D148">
            <v>1810000</v>
          </cell>
          <cell r="E148" t="str">
            <v>NEWELL</v>
          </cell>
        </row>
        <row r="149">
          <cell r="C149" t="str">
            <v>223-21</v>
          </cell>
          <cell r="D149">
            <v>2010000</v>
          </cell>
          <cell r="E149" t="str">
            <v>MAELZER</v>
          </cell>
        </row>
        <row r="150">
          <cell r="C150" t="str">
            <v>121-21</v>
          </cell>
          <cell r="D150">
            <v>2030000</v>
          </cell>
          <cell r="E150" t="str">
            <v>KILLION</v>
          </cell>
        </row>
        <row r="151">
          <cell r="C151" t="str">
            <v>218-21</v>
          </cell>
          <cell r="D151">
            <v>1820000</v>
          </cell>
          <cell r="E151" t="str">
            <v>ADANE</v>
          </cell>
        </row>
        <row r="152">
          <cell r="C152" t="str">
            <v>137-21</v>
          </cell>
          <cell r="D152">
            <v>1260000</v>
          </cell>
          <cell r="E152" t="str">
            <v>ACKERMAN</v>
          </cell>
        </row>
        <row r="153">
          <cell r="C153" t="str">
            <v>829-21</v>
          </cell>
          <cell r="D153">
            <v>1740000</v>
          </cell>
          <cell r="E153" t="str">
            <v>STORY</v>
          </cell>
        </row>
        <row r="154">
          <cell r="C154" t="str">
            <v>139-21</v>
          </cell>
          <cell r="D154">
            <v>1100000</v>
          </cell>
          <cell r="E154" t="str">
            <v>GEBRETEKLE</v>
          </cell>
        </row>
        <row r="155">
          <cell r="C155" t="str">
            <v>239-21</v>
          </cell>
          <cell r="D155">
            <v>2010000</v>
          </cell>
          <cell r="E155" t="str">
            <v>MAELZER</v>
          </cell>
        </row>
        <row r="156">
          <cell r="C156" t="str">
            <v>157-21</v>
          </cell>
          <cell r="D156">
            <v>1750000</v>
          </cell>
          <cell r="E156" t="str">
            <v>REBOLETTI</v>
          </cell>
        </row>
        <row r="157">
          <cell r="C157" t="str">
            <v>237-21</v>
          </cell>
          <cell r="D157">
            <v>1180000</v>
          </cell>
          <cell r="E157" t="str">
            <v>LEVERE</v>
          </cell>
        </row>
        <row r="158">
          <cell r="C158" t="str">
            <v>186-21</v>
          </cell>
          <cell r="D158">
            <v>1470000</v>
          </cell>
          <cell r="E158" t="str">
            <v>RIVERA</v>
          </cell>
        </row>
        <row r="159">
          <cell r="C159" t="str">
            <v>235-21</v>
          </cell>
          <cell r="D159">
            <v>1810000</v>
          </cell>
          <cell r="E159" t="str">
            <v>NEWELL</v>
          </cell>
        </row>
        <row r="160">
          <cell r="C160" t="str">
            <v>199-21</v>
          </cell>
          <cell r="D160">
            <v>1470000</v>
          </cell>
          <cell r="E160" t="str">
            <v>RIVERA</v>
          </cell>
        </row>
        <row r="161">
          <cell r="C161" t="str">
            <v>228-21</v>
          </cell>
          <cell r="D161">
            <v>1810000</v>
          </cell>
          <cell r="E161" t="str">
            <v>NEWELL</v>
          </cell>
        </row>
        <row r="162">
          <cell r="C162" t="str">
            <v>211-21</v>
          </cell>
          <cell r="D162">
            <v>1120000</v>
          </cell>
          <cell r="E162" t="str">
            <v>LOCKLEAR</v>
          </cell>
        </row>
        <row r="163">
          <cell r="C163" t="str">
            <v>201-21</v>
          </cell>
          <cell r="D163">
            <v>740000</v>
          </cell>
          <cell r="E163" t="str">
            <v>ALONZO</v>
          </cell>
        </row>
        <row r="164">
          <cell r="C164" t="str">
            <v>117-21</v>
          </cell>
          <cell r="D164">
            <v>1110000</v>
          </cell>
          <cell r="E164" t="str">
            <v>STARKS</v>
          </cell>
        </row>
        <row r="165">
          <cell r="C165" t="str">
            <v>153-21</v>
          </cell>
          <cell r="D165">
            <v>1470000</v>
          </cell>
          <cell r="E165" t="str">
            <v>RIVERA</v>
          </cell>
        </row>
        <row r="166">
          <cell r="C166" t="str">
            <v>119-21</v>
          </cell>
          <cell r="D166">
            <v>900000</v>
          </cell>
          <cell r="E166" t="str">
            <v>ROCHA</v>
          </cell>
        </row>
        <row r="167">
          <cell r="C167" t="str">
            <v>136-21</v>
          </cell>
          <cell r="D167">
            <v>2030000</v>
          </cell>
          <cell r="E167" t="str">
            <v>KILLION</v>
          </cell>
        </row>
        <row r="168">
          <cell r="C168" t="str">
            <v>128-21</v>
          </cell>
          <cell r="D168">
            <v>2000000</v>
          </cell>
          <cell r="E168" t="str">
            <v>STAMBAUGH</v>
          </cell>
        </row>
        <row r="169">
          <cell r="C169" t="str">
            <v>137-21</v>
          </cell>
          <cell r="D169">
            <v>1260000</v>
          </cell>
          <cell r="E169" t="str">
            <v>ACKERMAN</v>
          </cell>
        </row>
        <row r="170">
          <cell r="C170" t="str">
            <v>174-21</v>
          </cell>
          <cell r="D170">
            <v>1290000</v>
          </cell>
          <cell r="E170" t="str">
            <v>COOLAHAN</v>
          </cell>
        </row>
        <row r="171">
          <cell r="C171" t="str">
            <v>809-21</v>
          </cell>
          <cell r="D171">
            <v>1500000</v>
          </cell>
          <cell r="E171" t="str">
            <v>GOODNIGHT</v>
          </cell>
        </row>
        <row r="172">
          <cell r="C172" t="str">
            <v>234-21</v>
          </cell>
          <cell r="D172">
            <v>1820000</v>
          </cell>
          <cell r="E172" t="str">
            <v>ADANE</v>
          </cell>
        </row>
        <row r="173">
          <cell r="C173" t="str">
            <v>115-21</v>
          </cell>
          <cell r="D173">
            <v>1090000</v>
          </cell>
          <cell r="E173" t="str">
            <v>SPECTOR</v>
          </cell>
        </row>
        <row r="174">
          <cell r="C174" t="str">
            <v>130-21</v>
          </cell>
          <cell r="D174">
            <v>1090000</v>
          </cell>
          <cell r="E174" t="str">
            <v>SPECTOR</v>
          </cell>
        </row>
        <row r="175">
          <cell r="C175" t="str">
            <v>106-21</v>
          </cell>
          <cell r="D175">
            <v>900000</v>
          </cell>
          <cell r="E175" t="str">
            <v>ROCHA</v>
          </cell>
        </row>
        <row r="176">
          <cell r="C176" t="str">
            <v>810-21</v>
          </cell>
          <cell r="D176">
            <v>1500000</v>
          </cell>
          <cell r="E176" t="str">
            <v>GOODNIGHT</v>
          </cell>
        </row>
        <row r="177">
          <cell r="C177" t="str">
            <v>159-21</v>
          </cell>
          <cell r="D177">
            <v>1090000</v>
          </cell>
          <cell r="E177" t="str">
            <v>SPECTOR</v>
          </cell>
        </row>
        <row r="178">
          <cell r="C178" t="str">
            <v>139-21</v>
          </cell>
          <cell r="D178">
            <v>1100000</v>
          </cell>
          <cell r="E178" t="str">
            <v>GEBRETEKLE</v>
          </cell>
        </row>
        <row r="179">
          <cell r="C179" t="str">
            <v>813-21</v>
          </cell>
          <cell r="D179">
            <v>1540000</v>
          </cell>
          <cell r="E179" t="str">
            <v>HELVIE</v>
          </cell>
        </row>
        <row r="180">
          <cell r="C180" t="str">
            <v>185-21</v>
          </cell>
          <cell r="D180">
            <v>1470000</v>
          </cell>
          <cell r="E180" t="str">
            <v>RIVERA</v>
          </cell>
        </row>
        <row r="181">
          <cell r="C181" t="str">
            <v>134-21</v>
          </cell>
          <cell r="D181">
            <v>900000</v>
          </cell>
          <cell r="E181" t="str">
            <v>ROCHA</v>
          </cell>
        </row>
        <row r="182">
          <cell r="C182" t="str">
            <v>190-21</v>
          </cell>
          <cell r="D182">
            <v>940000</v>
          </cell>
          <cell r="E182" t="str">
            <v>BONDS</v>
          </cell>
        </row>
        <row r="183">
          <cell r="C183" t="str">
            <v>819-21</v>
          </cell>
          <cell r="D183">
            <v>1540000</v>
          </cell>
          <cell r="E183" t="str">
            <v>HELVIE</v>
          </cell>
        </row>
        <row r="184">
          <cell r="C184" t="str">
            <v>206-21</v>
          </cell>
          <cell r="D184">
            <v>1750000</v>
          </cell>
          <cell r="E184" t="str">
            <v>REBOLETTI</v>
          </cell>
        </row>
        <row r="185">
          <cell r="C185" t="str">
            <v>126-21</v>
          </cell>
          <cell r="D185">
            <v>1100000</v>
          </cell>
          <cell r="E185" t="str">
            <v>GEBRETEKLE</v>
          </cell>
        </row>
        <row r="186">
          <cell r="C186" t="str">
            <v>208-21</v>
          </cell>
          <cell r="D186">
            <v>1180000</v>
          </cell>
          <cell r="E186" t="str">
            <v>LEVERE</v>
          </cell>
        </row>
        <row r="187">
          <cell r="C187" t="str">
            <v>165-21</v>
          </cell>
          <cell r="D187">
            <v>2040000</v>
          </cell>
          <cell r="E187" t="str">
            <v>MOSES</v>
          </cell>
        </row>
        <row r="188">
          <cell r="C188" t="str">
            <v>242-21</v>
          </cell>
          <cell r="D188">
            <v>1820000</v>
          </cell>
          <cell r="E188" t="str">
            <v>ADANE</v>
          </cell>
        </row>
        <row r="189">
          <cell r="C189" t="str">
            <v>138-21</v>
          </cell>
          <cell r="D189">
            <v>1260000</v>
          </cell>
          <cell r="E189" t="str">
            <v>ACKERMAN</v>
          </cell>
        </row>
        <row r="190">
          <cell r="C190" t="str">
            <v>113-21</v>
          </cell>
          <cell r="D190">
            <v>2000000</v>
          </cell>
          <cell r="E190" t="str">
            <v>STAMBAUGH</v>
          </cell>
        </row>
        <row r="191">
          <cell r="C191" t="str">
            <v>135-21</v>
          </cell>
          <cell r="D191">
            <v>2030000</v>
          </cell>
          <cell r="E191" t="str">
            <v>KILLION</v>
          </cell>
        </row>
        <row r="192">
          <cell r="C192" t="str">
            <v>131-21</v>
          </cell>
          <cell r="D192">
            <v>1110000</v>
          </cell>
          <cell r="E192" t="str">
            <v>STARKS</v>
          </cell>
        </row>
        <row r="193">
          <cell r="C193" t="str">
            <v>802-21</v>
          </cell>
          <cell r="D193">
            <v>1500000</v>
          </cell>
          <cell r="E193" t="str">
            <v>GOODNIGHT</v>
          </cell>
        </row>
        <row r="194">
          <cell r="C194" t="str">
            <v>165-21</v>
          </cell>
          <cell r="D194">
            <v>2040000</v>
          </cell>
          <cell r="E194" t="str">
            <v>MOSES</v>
          </cell>
        </row>
        <row r="195">
          <cell r="C195" t="str">
            <v>190-21</v>
          </cell>
          <cell r="D195">
            <v>940000</v>
          </cell>
          <cell r="E195" t="str">
            <v>BONDS</v>
          </cell>
        </row>
        <row r="196">
          <cell r="C196" t="str">
            <v>162-21</v>
          </cell>
          <cell r="D196">
            <v>1990000</v>
          </cell>
          <cell r="E196" t="str">
            <v>DAVIS</v>
          </cell>
        </row>
        <row r="197">
          <cell r="C197" t="str">
            <v>188-21</v>
          </cell>
          <cell r="D197">
            <v>1140000</v>
          </cell>
          <cell r="E197" t="str">
            <v>YOUNG</v>
          </cell>
        </row>
        <row r="198">
          <cell r="C198" t="str">
            <v>180-21</v>
          </cell>
          <cell r="D198">
            <v>1120000</v>
          </cell>
          <cell r="E198" t="str">
            <v>LOCKLEAR</v>
          </cell>
        </row>
        <row r="199">
          <cell r="C199" t="str">
            <v>825-21</v>
          </cell>
          <cell r="D199">
            <v>1740000</v>
          </cell>
          <cell r="E199" t="str">
            <v>STORY</v>
          </cell>
        </row>
        <row r="200">
          <cell r="C200" t="str">
            <v>192-21</v>
          </cell>
          <cell r="D200">
            <v>1290000</v>
          </cell>
          <cell r="E200" t="str">
            <v>COOLAHAN</v>
          </cell>
        </row>
        <row r="201">
          <cell r="C201" t="str">
            <v>191-21</v>
          </cell>
          <cell r="D201">
            <v>1290000</v>
          </cell>
          <cell r="E201" t="str">
            <v>COOLAHAN</v>
          </cell>
        </row>
        <row r="202">
          <cell r="C202" t="str">
            <v>829-21</v>
          </cell>
          <cell r="D202">
            <v>1740000</v>
          </cell>
          <cell r="E202" t="str">
            <v>STORY</v>
          </cell>
        </row>
        <row r="203">
          <cell r="C203" t="str">
            <v>182-21</v>
          </cell>
          <cell r="D203">
            <v>2040000</v>
          </cell>
          <cell r="E203" t="str">
            <v>MOSES</v>
          </cell>
        </row>
        <row r="204">
          <cell r="C204" t="str">
            <v>219-21</v>
          </cell>
          <cell r="D204">
            <v>1810000</v>
          </cell>
          <cell r="E204" t="str">
            <v>NEWELL</v>
          </cell>
        </row>
        <row r="205">
          <cell r="C205" t="str">
            <v>189-21</v>
          </cell>
          <cell r="D205">
            <v>940000</v>
          </cell>
          <cell r="E205" t="str">
            <v>BONDS</v>
          </cell>
        </row>
        <row r="206">
          <cell r="C206" t="str">
            <v>220-21</v>
          </cell>
          <cell r="D206">
            <v>1810000</v>
          </cell>
          <cell r="E206" t="str">
            <v>NEWELL</v>
          </cell>
        </row>
        <row r="207">
          <cell r="C207" t="str">
            <v>185-21</v>
          </cell>
          <cell r="D207">
            <v>1470000</v>
          </cell>
          <cell r="E207" t="str">
            <v>RIVERA</v>
          </cell>
        </row>
        <row r="208">
          <cell r="C208" t="str">
            <v>241-21</v>
          </cell>
          <cell r="D208">
            <v>1820000</v>
          </cell>
          <cell r="E208" t="str">
            <v>ADANE</v>
          </cell>
        </row>
        <row r="209">
          <cell r="C209" t="str">
            <v>823-21</v>
          </cell>
          <cell r="D209">
            <v>1740000</v>
          </cell>
          <cell r="E209" t="str">
            <v>STORY</v>
          </cell>
        </row>
        <row r="210">
          <cell r="C210" t="str">
            <v>109-21</v>
          </cell>
          <cell r="D210">
            <v>1260000</v>
          </cell>
          <cell r="E210" t="str">
            <v>ACKERMAN</v>
          </cell>
        </row>
        <row r="211">
          <cell r="C211" t="str">
            <v>181-21</v>
          </cell>
          <cell r="D211">
            <v>2040000</v>
          </cell>
          <cell r="E211" t="str">
            <v>MOSES</v>
          </cell>
        </row>
        <row r="212">
          <cell r="C212" t="str">
            <v>814-21</v>
          </cell>
          <cell r="D212">
            <v>1540000</v>
          </cell>
          <cell r="E212" t="str">
            <v>HELVIE</v>
          </cell>
        </row>
        <row r="213">
          <cell r="C213" t="str">
            <v>167-21</v>
          </cell>
          <cell r="D213">
            <v>1470000</v>
          </cell>
          <cell r="E213" t="str">
            <v>RIVERA</v>
          </cell>
        </row>
        <row r="214">
          <cell r="C214" t="str">
            <v>146-21</v>
          </cell>
          <cell r="D214">
            <v>1110000</v>
          </cell>
          <cell r="E214" t="str">
            <v>STARKS</v>
          </cell>
        </row>
        <row r="215">
          <cell r="C215" t="str">
            <v>156-21</v>
          </cell>
          <cell r="D215">
            <v>1100000</v>
          </cell>
          <cell r="E215" t="str">
            <v>GEBRETEKLE</v>
          </cell>
        </row>
        <row r="216">
          <cell r="C216" t="str">
            <v>171-21</v>
          </cell>
          <cell r="D216">
            <v>940000</v>
          </cell>
          <cell r="E216" t="str">
            <v>BONDS</v>
          </cell>
        </row>
        <row r="217">
          <cell r="C217" t="str">
            <v>150-21</v>
          </cell>
          <cell r="D217">
            <v>2030000</v>
          </cell>
          <cell r="E217" t="str">
            <v>KILLION</v>
          </cell>
        </row>
        <row r="218">
          <cell r="C218" t="str">
            <v>183-21</v>
          </cell>
          <cell r="D218">
            <v>1140000</v>
          </cell>
          <cell r="E218" t="str">
            <v>YOUNG</v>
          </cell>
        </row>
        <row r="219">
          <cell r="C219" t="str">
            <v>147-21</v>
          </cell>
          <cell r="D219">
            <v>900000</v>
          </cell>
          <cell r="E219" t="str">
            <v>ROCHA</v>
          </cell>
        </row>
        <row r="220">
          <cell r="C220" t="str">
            <v>198-21</v>
          </cell>
          <cell r="D220">
            <v>2040000</v>
          </cell>
          <cell r="E220" t="str">
            <v>MOSES</v>
          </cell>
        </row>
        <row r="221">
          <cell r="C221" t="str">
            <v>140-21</v>
          </cell>
          <cell r="D221">
            <v>1100000</v>
          </cell>
          <cell r="E221" t="str">
            <v>GEBRETEKLE</v>
          </cell>
        </row>
        <row r="222">
          <cell r="C222" t="str">
            <v>218-21</v>
          </cell>
          <cell r="D222">
            <v>1820000</v>
          </cell>
          <cell r="E222" t="str">
            <v>ADANE</v>
          </cell>
        </row>
        <row r="223">
          <cell r="C223" t="str">
            <v>125-21</v>
          </cell>
          <cell r="D223">
            <v>1100000</v>
          </cell>
          <cell r="E223" t="str">
            <v>GEBRETEKLE</v>
          </cell>
        </row>
      </sheetData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152-22</v>
          </cell>
          <cell r="D2">
            <v>1260000</v>
          </cell>
          <cell r="E2" t="str">
            <v>ACKERMAN</v>
          </cell>
        </row>
        <row r="3">
          <cell r="C3" t="str">
            <v>156-22</v>
          </cell>
          <cell r="D3">
            <v>1520000</v>
          </cell>
          <cell r="E3" t="str">
            <v>MAYBERRY</v>
          </cell>
        </row>
        <row r="4">
          <cell r="C4" t="str">
            <v>157-22</v>
          </cell>
          <cell r="D4">
            <v>1470000</v>
          </cell>
          <cell r="E4" t="str">
            <v>RIVERA</v>
          </cell>
        </row>
        <row r="5">
          <cell r="C5" t="str">
            <v>161-22</v>
          </cell>
          <cell r="D5">
            <v>1360000</v>
          </cell>
          <cell r="E5" t="str">
            <v>SANTIZO</v>
          </cell>
        </row>
        <row r="6">
          <cell r="C6" t="str">
            <v>807-22</v>
          </cell>
          <cell r="D6">
            <v>1480000</v>
          </cell>
          <cell r="E6" t="str">
            <v>STURGEON</v>
          </cell>
        </row>
        <row r="7">
          <cell r="C7" t="str">
            <v>164-22</v>
          </cell>
          <cell r="D7">
            <v>940000</v>
          </cell>
          <cell r="E7" t="str">
            <v>BONDS</v>
          </cell>
        </row>
        <row r="8">
          <cell r="C8" t="str">
            <v>177-22</v>
          </cell>
          <cell r="D8">
            <v>940000</v>
          </cell>
          <cell r="E8" t="str">
            <v>BONDS</v>
          </cell>
        </row>
        <row r="9">
          <cell r="C9" t="str">
            <v>189-22</v>
          </cell>
          <cell r="D9">
            <v>890000</v>
          </cell>
          <cell r="E9" t="str">
            <v>LOZA</v>
          </cell>
        </row>
        <row r="10">
          <cell r="C10" t="str">
            <v>195-22</v>
          </cell>
          <cell r="D10">
            <v>1090000</v>
          </cell>
          <cell r="E10" t="str">
            <v>SPECTOR</v>
          </cell>
        </row>
        <row r="11">
          <cell r="C11" t="str">
            <v>199-22</v>
          </cell>
          <cell r="D11">
            <v>1470000</v>
          </cell>
          <cell r="E11" t="str">
            <v>RIVERA</v>
          </cell>
        </row>
        <row r="12">
          <cell r="C12" t="str">
            <v>806-22</v>
          </cell>
          <cell r="D12">
            <v>1540000</v>
          </cell>
          <cell r="E12" t="str">
            <v>HELVIE</v>
          </cell>
        </row>
        <row r="13">
          <cell r="C13" t="str">
            <v>203-22</v>
          </cell>
          <cell r="D13">
            <v>890000</v>
          </cell>
          <cell r="E13" t="str">
            <v>LOZA</v>
          </cell>
        </row>
        <row r="14">
          <cell r="C14" t="str">
            <v>120-22</v>
          </cell>
          <cell r="D14">
            <v>2000000</v>
          </cell>
          <cell r="E14" t="str">
            <v>STAMBAUGH</v>
          </cell>
        </row>
        <row r="15">
          <cell r="C15" t="str">
            <v>198-22</v>
          </cell>
          <cell r="D15">
            <v>880000</v>
          </cell>
          <cell r="E15" t="str">
            <v>STEWART</v>
          </cell>
        </row>
        <row r="16">
          <cell r="C16" t="str">
            <v>116-22</v>
          </cell>
          <cell r="D16">
            <v>900000</v>
          </cell>
          <cell r="E16" t="str">
            <v>ROCHA</v>
          </cell>
        </row>
        <row r="17">
          <cell r="C17" t="str">
            <v>204-22</v>
          </cell>
          <cell r="D17">
            <v>890000</v>
          </cell>
          <cell r="E17" t="str">
            <v>LOZA</v>
          </cell>
        </row>
        <row r="18">
          <cell r="C18" t="str">
            <v>802-22</v>
          </cell>
          <cell r="D18">
            <v>1540000</v>
          </cell>
          <cell r="E18" t="str">
            <v>HELVIE</v>
          </cell>
        </row>
        <row r="19">
          <cell r="C19" t="str">
            <v>212-22</v>
          </cell>
          <cell r="D19">
            <v>880000</v>
          </cell>
          <cell r="E19" t="str">
            <v>STEWART</v>
          </cell>
        </row>
        <row r="20">
          <cell r="C20" t="str">
            <v>105-22</v>
          </cell>
          <cell r="D20">
            <v>2000000</v>
          </cell>
          <cell r="E20" t="str">
            <v>STAMBAUGH</v>
          </cell>
        </row>
        <row r="21">
          <cell r="C21" t="str">
            <v>222-22</v>
          </cell>
          <cell r="D21">
            <v>1760000</v>
          </cell>
          <cell r="E21" t="str">
            <v>STRICKLAND</v>
          </cell>
        </row>
        <row r="22">
          <cell r="C22" t="str">
            <v>118-22</v>
          </cell>
          <cell r="D22">
            <v>1110000</v>
          </cell>
          <cell r="E22" t="str">
            <v>STARKS</v>
          </cell>
        </row>
        <row r="23">
          <cell r="C23" t="str">
            <v>229-22</v>
          </cell>
          <cell r="D23">
            <v>1760000</v>
          </cell>
          <cell r="E23" t="str">
            <v>STRICKLAND</v>
          </cell>
        </row>
        <row r="24">
          <cell r="C24" t="str">
            <v>805-22</v>
          </cell>
          <cell r="D24">
            <v>1540000</v>
          </cell>
          <cell r="E24" t="str">
            <v>HELVIE</v>
          </cell>
        </row>
        <row r="25">
          <cell r="C25" t="str">
            <v>231-22</v>
          </cell>
          <cell r="D25">
            <v>2010000</v>
          </cell>
          <cell r="E25" t="str">
            <v>MAELZER</v>
          </cell>
        </row>
        <row r="26">
          <cell r="C26" t="str">
            <v>803-22</v>
          </cell>
          <cell r="D26">
            <v>1480000</v>
          </cell>
          <cell r="E26" t="str">
            <v>STURGEON</v>
          </cell>
        </row>
        <row r="27">
          <cell r="C27" t="str">
            <v>230-22</v>
          </cell>
          <cell r="D27">
            <v>1760000</v>
          </cell>
          <cell r="E27" t="str">
            <v>STRICKLAND</v>
          </cell>
        </row>
        <row r="28">
          <cell r="C28" t="str">
            <v>102-22</v>
          </cell>
          <cell r="D28">
            <v>1830000</v>
          </cell>
          <cell r="E28" t="str">
            <v>YORK</v>
          </cell>
        </row>
        <row r="29">
          <cell r="C29" t="str">
            <v>242-22</v>
          </cell>
          <cell r="D29">
            <v>1820000</v>
          </cell>
          <cell r="E29" t="str">
            <v>ADANE</v>
          </cell>
        </row>
        <row r="30">
          <cell r="C30" t="str">
            <v>206-22</v>
          </cell>
          <cell r="D30">
            <v>940000</v>
          </cell>
          <cell r="E30" t="str">
            <v>BONDS</v>
          </cell>
        </row>
        <row r="31">
          <cell r="C31" t="str">
            <v>111-22</v>
          </cell>
          <cell r="D31">
            <v>1520000</v>
          </cell>
          <cell r="E31" t="str">
            <v>MAYBERRY</v>
          </cell>
        </row>
        <row r="32">
          <cell r="C32" t="str">
            <v>173-22</v>
          </cell>
          <cell r="D32">
            <v>890000</v>
          </cell>
          <cell r="E32" t="str">
            <v>LOZA</v>
          </cell>
        </row>
        <row r="33">
          <cell r="C33" t="str">
            <v>113-22</v>
          </cell>
          <cell r="D33">
            <v>1830000</v>
          </cell>
          <cell r="E33" t="str">
            <v>YORK</v>
          </cell>
        </row>
        <row r="34">
          <cell r="C34" t="str">
            <v>812-22</v>
          </cell>
          <cell r="D34">
            <v>1480000</v>
          </cell>
          <cell r="E34" t="str">
            <v>STURGEON</v>
          </cell>
        </row>
        <row r="35">
          <cell r="C35" t="str">
            <v>108-22</v>
          </cell>
          <cell r="D35">
            <v>2030000</v>
          </cell>
          <cell r="E35" t="str">
            <v>KILLION</v>
          </cell>
        </row>
        <row r="36">
          <cell r="C36" t="str">
            <v>132-22</v>
          </cell>
          <cell r="D36">
            <v>1110000</v>
          </cell>
          <cell r="E36" t="str">
            <v>STARKS</v>
          </cell>
        </row>
        <row r="37">
          <cell r="C37" t="str">
            <v>115-22</v>
          </cell>
          <cell r="D37">
            <v>900000</v>
          </cell>
          <cell r="E37" t="str">
            <v>ROCHA</v>
          </cell>
        </row>
        <row r="38">
          <cell r="C38" t="str">
            <v>123-22</v>
          </cell>
          <cell r="D38">
            <v>1260000</v>
          </cell>
          <cell r="E38" t="str">
            <v>ACKERMAN</v>
          </cell>
        </row>
        <row r="39">
          <cell r="C39" t="str">
            <v>117-22</v>
          </cell>
          <cell r="D39">
            <v>1110000</v>
          </cell>
          <cell r="E39" t="str">
            <v>STARKS</v>
          </cell>
        </row>
        <row r="40">
          <cell r="C40" t="str">
            <v>106-22</v>
          </cell>
          <cell r="D40">
            <v>2000000</v>
          </cell>
          <cell r="E40" t="str">
            <v>STAMBAUGH</v>
          </cell>
        </row>
        <row r="41">
          <cell r="C41" t="str">
            <v>801-22</v>
          </cell>
          <cell r="D41">
            <v>1540000</v>
          </cell>
          <cell r="E41" t="str">
            <v>HELVIE</v>
          </cell>
        </row>
        <row r="42">
          <cell r="C42" t="str">
            <v>158-22</v>
          </cell>
          <cell r="D42">
            <v>1470000</v>
          </cell>
          <cell r="E42" t="str">
            <v>RIVERA</v>
          </cell>
        </row>
        <row r="43">
          <cell r="C43" t="str">
            <v>112-22</v>
          </cell>
          <cell r="D43">
            <v>1520000</v>
          </cell>
          <cell r="E43" t="str">
            <v>MAYBERRY</v>
          </cell>
        </row>
        <row r="44">
          <cell r="C44" t="str">
            <v>817-22</v>
          </cell>
          <cell r="D44">
            <v>1480000</v>
          </cell>
          <cell r="E44" t="str">
            <v>STURGEON</v>
          </cell>
        </row>
        <row r="45">
          <cell r="C45" t="str">
            <v>122-22</v>
          </cell>
          <cell r="D45">
            <v>2030000</v>
          </cell>
          <cell r="E45" t="str">
            <v>KILLION</v>
          </cell>
        </row>
        <row r="46">
          <cell r="C46" t="str">
            <v>800-22</v>
          </cell>
          <cell r="D46">
            <v>1540000</v>
          </cell>
          <cell r="E46" t="str">
            <v>HELVIE</v>
          </cell>
        </row>
        <row r="47">
          <cell r="C47" t="str">
            <v>129-22</v>
          </cell>
          <cell r="D47">
            <v>900000</v>
          </cell>
          <cell r="E47" t="str">
            <v>ROCHA</v>
          </cell>
        </row>
        <row r="48">
          <cell r="C48" t="str">
            <v>240-22</v>
          </cell>
          <cell r="D48">
            <v>2010000</v>
          </cell>
          <cell r="E48" t="str">
            <v>MAELZER</v>
          </cell>
        </row>
        <row r="49">
          <cell r="C49" t="str">
            <v>809-22</v>
          </cell>
          <cell r="D49">
            <v>1540000</v>
          </cell>
          <cell r="E49" t="str">
            <v>HELVIE</v>
          </cell>
        </row>
        <row r="50">
          <cell r="C50" t="str">
            <v>213-22</v>
          </cell>
          <cell r="D50">
            <v>2010000</v>
          </cell>
          <cell r="E50" t="str">
            <v>MAELZER</v>
          </cell>
        </row>
        <row r="51">
          <cell r="C51" t="str">
            <v>130-22</v>
          </cell>
          <cell r="D51">
            <v>900000</v>
          </cell>
          <cell r="E51" t="str">
            <v>ROCHA</v>
          </cell>
        </row>
        <row r="52">
          <cell r="C52" t="str">
            <v>182-22</v>
          </cell>
          <cell r="D52">
            <v>1090000</v>
          </cell>
          <cell r="E52" t="str">
            <v>SPECTOR</v>
          </cell>
        </row>
        <row r="53">
          <cell r="C53" t="str">
            <v>811-22</v>
          </cell>
          <cell r="D53">
            <v>1480000</v>
          </cell>
          <cell r="E53" t="str">
            <v>STURGEON</v>
          </cell>
        </row>
        <row r="54">
          <cell r="C54" t="str">
            <v>131-22</v>
          </cell>
          <cell r="D54">
            <v>1110000</v>
          </cell>
          <cell r="E54" t="str">
            <v>STARKS</v>
          </cell>
        </row>
        <row r="55">
          <cell r="C55" t="str">
            <v>136-22</v>
          </cell>
          <cell r="D55">
            <v>2030000</v>
          </cell>
          <cell r="E55" t="str">
            <v>KILLION</v>
          </cell>
        </row>
        <row r="56">
          <cell r="C56" t="str">
            <v>219-22</v>
          </cell>
          <cell r="D56">
            <v>2040000</v>
          </cell>
          <cell r="E56" t="str">
            <v>MOSES</v>
          </cell>
        </row>
        <row r="57">
          <cell r="C57" t="str">
            <v>140-22</v>
          </cell>
          <cell r="D57">
            <v>1520000</v>
          </cell>
          <cell r="E57" t="str">
            <v>MAYBERRY</v>
          </cell>
        </row>
        <row r="58">
          <cell r="C58" t="str">
            <v>209-22</v>
          </cell>
          <cell r="D58">
            <v>1760000</v>
          </cell>
          <cell r="E58" t="str">
            <v>STRICKLAND</v>
          </cell>
        </row>
        <row r="59">
          <cell r="C59" t="str">
            <v>147-22</v>
          </cell>
          <cell r="D59">
            <v>2000000</v>
          </cell>
          <cell r="E59" t="str">
            <v>STAMBAUGH</v>
          </cell>
        </row>
        <row r="60">
          <cell r="C60" t="str">
            <v>807-22</v>
          </cell>
          <cell r="D60">
            <v>1480000</v>
          </cell>
          <cell r="E60" t="str">
            <v>STURGEON</v>
          </cell>
        </row>
        <row r="61">
          <cell r="C61" t="str">
            <v>153-22</v>
          </cell>
          <cell r="D61">
            <v>1090000</v>
          </cell>
          <cell r="E61" t="str">
            <v>SPECTOR</v>
          </cell>
        </row>
        <row r="62">
          <cell r="C62" t="str">
            <v>820-22</v>
          </cell>
          <cell r="D62">
            <v>1480000</v>
          </cell>
          <cell r="E62" t="str">
            <v>STURGEON</v>
          </cell>
        </row>
        <row r="63">
          <cell r="C63" t="str">
            <v>148-22</v>
          </cell>
          <cell r="D63">
            <v>2000000</v>
          </cell>
          <cell r="E63" t="str">
            <v>STAMBAUGH</v>
          </cell>
        </row>
        <row r="64">
          <cell r="C64" t="str">
            <v>813-22</v>
          </cell>
          <cell r="D64">
            <v>1480000</v>
          </cell>
          <cell r="E64" t="str">
            <v>STURGEON</v>
          </cell>
        </row>
        <row r="65">
          <cell r="C65" t="str">
            <v>224-22</v>
          </cell>
          <cell r="D65">
            <v>2010000</v>
          </cell>
          <cell r="E65" t="str">
            <v>MAELZER</v>
          </cell>
        </row>
        <row r="66">
          <cell r="C66" t="str">
            <v>124-22</v>
          </cell>
          <cell r="D66">
            <v>1260000</v>
          </cell>
          <cell r="E66" t="str">
            <v>ACKERMAN</v>
          </cell>
        </row>
        <row r="67">
          <cell r="C67" t="str">
            <v>226-22</v>
          </cell>
          <cell r="D67">
            <v>1820000</v>
          </cell>
          <cell r="E67" t="str">
            <v>ADANE</v>
          </cell>
        </row>
        <row r="68">
          <cell r="C68" t="str">
            <v>125-22</v>
          </cell>
          <cell r="D68">
            <v>1520000</v>
          </cell>
          <cell r="E68" t="str">
            <v>MAYBERRY</v>
          </cell>
        </row>
        <row r="69">
          <cell r="C69" t="str">
            <v>228-22</v>
          </cell>
          <cell r="D69">
            <v>2040000</v>
          </cell>
          <cell r="E69" t="str">
            <v>MOSES</v>
          </cell>
        </row>
        <row r="70">
          <cell r="C70" t="str">
            <v>243-22</v>
          </cell>
          <cell r="D70">
            <v>2040000</v>
          </cell>
          <cell r="E70" t="str">
            <v>MOSES</v>
          </cell>
        </row>
        <row r="71">
          <cell r="C71" t="str">
            <v>205-22</v>
          </cell>
          <cell r="D71">
            <v>940000</v>
          </cell>
          <cell r="E71" t="str">
            <v>BONDS</v>
          </cell>
        </row>
        <row r="72">
          <cell r="C72" t="str">
            <v>178-22</v>
          </cell>
          <cell r="D72">
            <v>940000</v>
          </cell>
          <cell r="E72" t="str">
            <v>BONDS</v>
          </cell>
        </row>
        <row r="73">
          <cell r="C73" t="str">
            <v>208-22</v>
          </cell>
          <cell r="D73">
            <v>1290000</v>
          </cell>
          <cell r="E73" t="str">
            <v>COOLAHAN</v>
          </cell>
        </row>
        <row r="74">
          <cell r="C74" t="str">
            <v>821-22</v>
          </cell>
          <cell r="D74">
            <v>1480000</v>
          </cell>
          <cell r="E74" t="str">
            <v>STURGEON</v>
          </cell>
        </row>
        <row r="75">
          <cell r="C75" t="str">
            <v>213-22</v>
          </cell>
          <cell r="D75">
            <v>2010000</v>
          </cell>
          <cell r="E75" t="str">
            <v>MAELZER</v>
          </cell>
        </row>
        <row r="76">
          <cell r="C76" t="str">
            <v>169-22</v>
          </cell>
          <cell r="D76">
            <v>880000</v>
          </cell>
          <cell r="E76" t="str">
            <v>STEWART</v>
          </cell>
        </row>
        <row r="77">
          <cell r="C77" t="str">
            <v>221-22</v>
          </cell>
          <cell r="D77">
            <v>1760000</v>
          </cell>
          <cell r="E77" t="str">
            <v>STRICKLAND</v>
          </cell>
        </row>
        <row r="78">
          <cell r="C78" t="str">
            <v>819-22</v>
          </cell>
          <cell r="D78">
            <v>1480000</v>
          </cell>
          <cell r="E78" t="str">
            <v>STURGEON</v>
          </cell>
        </row>
        <row r="79">
          <cell r="C79" t="str">
            <v>220-22</v>
          </cell>
          <cell r="D79">
            <v>2040000</v>
          </cell>
          <cell r="E79" t="str">
            <v>MOSES</v>
          </cell>
        </row>
        <row r="80">
          <cell r="C80" t="str">
            <v>236-22</v>
          </cell>
          <cell r="D80">
            <v>2040000</v>
          </cell>
          <cell r="E80" t="str">
            <v>MOSES</v>
          </cell>
        </row>
        <row r="81">
          <cell r="C81" t="str">
            <v>239-22</v>
          </cell>
          <cell r="D81">
            <v>2010000</v>
          </cell>
          <cell r="E81" t="str">
            <v>MAELZER</v>
          </cell>
        </row>
        <row r="82">
          <cell r="C82" t="str">
            <v>809-22</v>
          </cell>
          <cell r="D82">
            <v>1540000</v>
          </cell>
          <cell r="E82" t="str">
            <v>HELVIE</v>
          </cell>
        </row>
        <row r="83">
          <cell r="C83" t="str">
            <v>238-22</v>
          </cell>
          <cell r="D83">
            <v>1760000</v>
          </cell>
          <cell r="E83" t="str">
            <v>STRICKLAND</v>
          </cell>
        </row>
        <row r="84">
          <cell r="C84" t="str">
            <v>170-22</v>
          </cell>
          <cell r="D84">
            <v>880000</v>
          </cell>
          <cell r="E84" t="str">
            <v>STEWART</v>
          </cell>
        </row>
        <row r="85">
          <cell r="C85" t="str">
            <v>184-22</v>
          </cell>
          <cell r="D85">
            <v>880000</v>
          </cell>
          <cell r="E85" t="str">
            <v>STEWART</v>
          </cell>
        </row>
        <row r="86">
          <cell r="C86" t="str">
            <v>169-22</v>
          </cell>
          <cell r="D86">
            <v>880000</v>
          </cell>
          <cell r="E86" t="str">
            <v>STEWART</v>
          </cell>
        </row>
        <row r="87">
          <cell r="C87" t="str">
            <v>190-22</v>
          </cell>
          <cell r="D87">
            <v>890000</v>
          </cell>
          <cell r="E87" t="str">
            <v>LOZA</v>
          </cell>
        </row>
        <row r="88">
          <cell r="C88" t="str">
            <v>154-22</v>
          </cell>
          <cell r="D88">
            <v>1090000</v>
          </cell>
          <cell r="E88" t="str">
            <v>SPECTOR</v>
          </cell>
        </row>
        <row r="89">
          <cell r="C89" t="str">
            <v>197-22</v>
          </cell>
          <cell r="D89">
            <v>880000</v>
          </cell>
          <cell r="E89" t="str">
            <v>STEWART</v>
          </cell>
        </row>
        <row r="90">
          <cell r="C90" t="str">
            <v>804-22</v>
          </cell>
          <cell r="D90">
            <v>1480000</v>
          </cell>
          <cell r="E90" t="str">
            <v>STURGEON</v>
          </cell>
        </row>
        <row r="91">
          <cell r="C91" t="str">
            <v>214-22</v>
          </cell>
          <cell r="D91">
            <v>2010000</v>
          </cell>
          <cell r="E91" t="str">
            <v>MAELZER</v>
          </cell>
        </row>
        <row r="92">
          <cell r="C92" t="str">
            <v>119-22</v>
          </cell>
          <cell r="D92">
            <v>2000000</v>
          </cell>
          <cell r="E92" t="str">
            <v>STAMBAUGH</v>
          </cell>
        </row>
        <row r="93">
          <cell r="C93" t="str">
            <v>180-22</v>
          </cell>
          <cell r="D93">
            <v>1290000</v>
          </cell>
          <cell r="E93" t="str">
            <v>COOLAHAN</v>
          </cell>
        </row>
        <row r="94">
          <cell r="C94" t="str">
            <v>103-22</v>
          </cell>
          <cell r="D94">
            <v>1110000</v>
          </cell>
          <cell r="E94" t="str">
            <v>STARKS</v>
          </cell>
        </row>
        <row r="95">
          <cell r="C95" t="str">
            <v>186-22</v>
          </cell>
          <cell r="D95">
            <v>1470000</v>
          </cell>
          <cell r="E95" t="str">
            <v>RIVERA</v>
          </cell>
        </row>
        <row r="96">
          <cell r="C96" t="str">
            <v>239-22</v>
          </cell>
          <cell r="D96">
            <v>2010000</v>
          </cell>
          <cell r="E96" t="str">
            <v>MAELZER</v>
          </cell>
        </row>
        <row r="97">
          <cell r="C97" t="str">
            <v>201-22</v>
          </cell>
          <cell r="D97">
            <v>1780000</v>
          </cell>
          <cell r="E97" t="str">
            <v>DE LA ROSA</v>
          </cell>
        </row>
        <row r="98">
          <cell r="C98" t="str">
            <v>154-22</v>
          </cell>
          <cell r="D98">
            <v>1090000</v>
          </cell>
          <cell r="E98" t="str">
            <v>SPECTOR</v>
          </cell>
        </row>
        <row r="99">
          <cell r="C99" t="str">
            <v>225-22</v>
          </cell>
          <cell r="D99">
            <v>1820000</v>
          </cell>
          <cell r="E99" t="str">
            <v>ADANE</v>
          </cell>
        </row>
        <row r="100">
          <cell r="C100" t="str">
            <v>219-22</v>
          </cell>
          <cell r="D100">
            <v>2040000</v>
          </cell>
          <cell r="E100" t="str">
            <v>MOSES</v>
          </cell>
        </row>
        <row r="101">
          <cell r="C101" t="str">
            <v>232-22</v>
          </cell>
          <cell r="D101">
            <v>2010000</v>
          </cell>
          <cell r="E101" t="str">
            <v>MAELZER</v>
          </cell>
        </row>
        <row r="102">
          <cell r="C102" t="str">
            <v>192-22</v>
          </cell>
          <cell r="D102">
            <v>940000</v>
          </cell>
          <cell r="E102" t="str">
            <v>BONDS</v>
          </cell>
        </row>
        <row r="103">
          <cell r="C103" t="str">
            <v>163-22</v>
          </cell>
          <cell r="D103">
            <v>940000</v>
          </cell>
          <cell r="E103" t="str">
            <v>BONDS</v>
          </cell>
        </row>
        <row r="104">
          <cell r="C104" t="str">
            <v>155-22</v>
          </cell>
          <cell r="D104">
            <v>1520000</v>
          </cell>
          <cell r="E104" t="str">
            <v>MAYBERRY</v>
          </cell>
        </row>
        <row r="105">
          <cell r="C105" t="str">
            <v>196-22</v>
          </cell>
          <cell r="D105">
            <v>1090000</v>
          </cell>
          <cell r="E105" t="str">
            <v>SPECTOR</v>
          </cell>
        </row>
        <row r="106">
          <cell r="C106" t="str">
            <v>104-22</v>
          </cell>
          <cell r="D106">
            <v>1110000</v>
          </cell>
          <cell r="E106" t="str">
            <v>STARKS</v>
          </cell>
        </row>
        <row r="107">
          <cell r="C107" t="str">
            <v>210-22</v>
          </cell>
          <cell r="D107">
            <v>1760000</v>
          </cell>
          <cell r="E107" t="str">
            <v>STRICKLAND</v>
          </cell>
        </row>
        <row r="108">
          <cell r="C108" t="str">
            <v>101-22</v>
          </cell>
          <cell r="D108">
            <v>1830000</v>
          </cell>
          <cell r="E108" t="str">
            <v>YORK</v>
          </cell>
        </row>
        <row r="109">
          <cell r="C109" t="str">
            <v>244-22</v>
          </cell>
          <cell r="D109">
            <v>2040000</v>
          </cell>
          <cell r="E109" t="str">
            <v>MOSES</v>
          </cell>
        </row>
        <row r="110">
          <cell r="C110" t="str">
            <v>235-22</v>
          </cell>
          <cell r="D110">
            <v>2040000</v>
          </cell>
          <cell r="E110" t="str">
            <v>MOSES</v>
          </cell>
        </row>
        <row r="111">
          <cell r="C111" t="str">
            <v>109-22</v>
          </cell>
          <cell r="D111">
            <v>1260000</v>
          </cell>
          <cell r="E111" t="str">
            <v>ACKERMAN</v>
          </cell>
        </row>
        <row r="112">
          <cell r="C112" t="str">
            <v>223-22</v>
          </cell>
          <cell r="D112">
            <v>2010000</v>
          </cell>
          <cell r="E112" t="str">
            <v>MAELZER</v>
          </cell>
        </row>
        <row r="113">
          <cell r="C113" t="str">
            <v>105-22</v>
          </cell>
          <cell r="D113">
            <v>2000000</v>
          </cell>
          <cell r="E113" t="str">
            <v>STAMBAUGH</v>
          </cell>
        </row>
        <row r="114">
          <cell r="C114" t="str">
            <v>241-22</v>
          </cell>
          <cell r="D114">
            <v>1820000</v>
          </cell>
          <cell r="E114" t="str">
            <v>ADANE</v>
          </cell>
        </row>
        <row r="115">
          <cell r="C115" t="str">
            <v>107-22</v>
          </cell>
          <cell r="D115">
            <v>2030000</v>
          </cell>
          <cell r="E115" t="str">
            <v>KILLION</v>
          </cell>
        </row>
        <row r="116">
          <cell r="C116" t="str">
            <v>239-22</v>
          </cell>
          <cell r="D116">
            <v>2010000</v>
          </cell>
          <cell r="E116" t="str">
            <v>MAELZER</v>
          </cell>
        </row>
        <row r="117">
          <cell r="C117" t="str">
            <v>121-22</v>
          </cell>
          <cell r="D117">
            <v>2030000</v>
          </cell>
          <cell r="E117" t="str">
            <v>KILLION</v>
          </cell>
        </row>
        <row r="118">
          <cell r="C118" t="str">
            <v>234-22</v>
          </cell>
          <cell r="D118">
            <v>1820000</v>
          </cell>
          <cell r="E118" t="str">
            <v>ADANE</v>
          </cell>
        </row>
        <row r="119">
          <cell r="C119" t="str">
            <v>135-22</v>
          </cell>
          <cell r="D119">
            <v>2030000</v>
          </cell>
          <cell r="E119" t="str">
            <v>KILLION</v>
          </cell>
        </row>
        <row r="120">
          <cell r="C120" t="str">
            <v>237-22</v>
          </cell>
          <cell r="D120">
            <v>1760000</v>
          </cell>
          <cell r="E120" t="str">
            <v>STRICKLAND</v>
          </cell>
        </row>
        <row r="121">
          <cell r="C121" t="str">
            <v>137-22</v>
          </cell>
          <cell r="D121">
            <v>1200000</v>
          </cell>
          <cell r="E121" t="str">
            <v>CUSHING</v>
          </cell>
        </row>
        <row r="122">
          <cell r="C122" t="str">
            <v>233-22</v>
          </cell>
          <cell r="D122">
            <v>1820000</v>
          </cell>
          <cell r="E122" t="str">
            <v>ADANE</v>
          </cell>
        </row>
        <row r="123">
          <cell r="C123" t="str">
            <v>814-22</v>
          </cell>
          <cell r="D123">
            <v>1480000</v>
          </cell>
          <cell r="E123" t="str">
            <v>STURGEON</v>
          </cell>
        </row>
        <row r="124">
          <cell r="C124" t="str">
            <v>218-22</v>
          </cell>
          <cell r="D124">
            <v>1820000</v>
          </cell>
          <cell r="E124" t="str">
            <v>ADANE</v>
          </cell>
        </row>
        <row r="125">
          <cell r="C125" t="str">
            <v>160-22</v>
          </cell>
          <cell r="D125">
            <v>900000</v>
          </cell>
          <cell r="E125" t="str">
            <v>ROCHA</v>
          </cell>
        </row>
        <row r="126">
          <cell r="C126" t="str">
            <v>221-22</v>
          </cell>
          <cell r="D126">
            <v>1760000</v>
          </cell>
          <cell r="E126" t="str">
            <v>STRICKLAND</v>
          </cell>
        </row>
        <row r="127">
          <cell r="C127" t="str">
            <v>162-22</v>
          </cell>
          <cell r="D127">
            <v>1360000</v>
          </cell>
          <cell r="E127" t="str">
            <v>SANTIZO</v>
          </cell>
        </row>
        <row r="128">
          <cell r="C128" t="str">
            <v>207-22</v>
          </cell>
          <cell r="D128">
            <v>1290000</v>
          </cell>
          <cell r="E128" t="str">
            <v>COOLAHAN</v>
          </cell>
        </row>
        <row r="129">
          <cell r="C129" t="str">
            <v>822-22</v>
          </cell>
          <cell r="D129">
            <v>1480000</v>
          </cell>
          <cell r="E129" t="str">
            <v>STURGEON</v>
          </cell>
        </row>
        <row r="130">
          <cell r="C130" t="str">
            <v>824-22</v>
          </cell>
          <cell r="D130">
            <v>1750000</v>
          </cell>
          <cell r="E130" t="str">
            <v>REBOLETTI</v>
          </cell>
        </row>
        <row r="131">
          <cell r="C131" t="str">
            <v>187-22</v>
          </cell>
          <cell r="D131">
            <v>1360000</v>
          </cell>
          <cell r="E131" t="str">
            <v>SANTIZO</v>
          </cell>
        </row>
        <row r="132">
          <cell r="C132" t="str">
            <v>187-22</v>
          </cell>
          <cell r="D132">
            <v>1360000</v>
          </cell>
          <cell r="E132" t="str">
            <v>SANTIZO</v>
          </cell>
        </row>
        <row r="133">
          <cell r="C133" t="str">
            <v>188-22</v>
          </cell>
          <cell r="D133">
            <v>1360000</v>
          </cell>
          <cell r="E133" t="str">
            <v>SANTIZO</v>
          </cell>
        </row>
        <row r="134">
          <cell r="C134" t="str">
            <v>182-22</v>
          </cell>
          <cell r="D134">
            <v>1090000</v>
          </cell>
          <cell r="E134" t="str">
            <v>SPECTOR</v>
          </cell>
        </row>
        <row r="135">
          <cell r="C135" t="str">
            <v>211-22</v>
          </cell>
          <cell r="D135">
            <v>880000</v>
          </cell>
          <cell r="E135" t="str">
            <v>STEWART</v>
          </cell>
        </row>
        <row r="136">
          <cell r="C136" t="str">
            <v>176-22</v>
          </cell>
          <cell r="D136">
            <v>890000</v>
          </cell>
          <cell r="E136" t="str">
            <v>LOZA</v>
          </cell>
        </row>
        <row r="137">
          <cell r="C137" t="str">
            <v>215-22</v>
          </cell>
          <cell r="D137">
            <v>1780000</v>
          </cell>
          <cell r="E137" t="str">
            <v>DE LA ROSA</v>
          </cell>
        </row>
        <row r="138">
          <cell r="C138" t="str">
            <v>167-22</v>
          </cell>
          <cell r="D138">
            <v>1090000</v>
          </cell>
          <cell r="E138" t="str">
            <v>SPECTOR</v>
          </cell>
        </row>
        <row r="139">
          <cell r="C139" t="str">
            <v>139-22</v>
          </cell>
          <cell r="D139">
            <v>1520000</v>
          </cell>
          <cell r="E139" t="str">
            <v>MAYBERRY</v>
          </cell>
        </row>
        <row r="140">
          <cell r="C140" t="str">
            <v>816-22</v>
          </cell>
          <cell r="D140">
            <v>1480000</v>
          </cell>
          <cell r="E140" t="str">
            <v>STURGEON</v>
          </cell>
        </row>
        <row r="141">
          <cell r="C141" t="str">
            <v>134-22</v>
          </cell>
          <cell r="D141">
            <v>2000000</v>
          </cell>
          <cell r="E141" t="str">
            <v>STAMBAUGH</v>
          </cell>
        </row>
        <row r="142">
          <cell r="C142" t="str">
            <v>808-22</v>
          </cell>
          <cell r="D142">
            <v>1480000</v>
          </cell>
          <cell r="E142" t="str">
            <v>STURGEON</v>
          </cell>
        </row>
        <row r="143">
          <cell r="C143" t="str">
            <v>145-22</v>
          </cell>
          <cell r="D143">
            <v>1110000</v>
          </cell>
          <cell r="E143" t="str">
            <v>STARKS</v>
          </cell>
        </row>
        <row r="144">
          <cell r="C144" t="str">
            <v>803-22</v>
          </cell>
          <cell r="D144">
            <v>1480000</v>
          </cell>
          <cell r="E144" t="str">
            <v>STURGEON</v>
          </cell>
        </row>
        <row r="145">
          <cell r="C145" t="str">
            <v>165-22</v>
          </cell>
          <cell r="D145">
            <v>1290000</v>
          </cell>
          <cell r="E145" t="str">
            <v>COOLAHAN</v>
          </cell>
        </row>
        <row r="146">
          <cell r="C146" t="str">
            <v>802-22</v>
          </cell>
          <cell r="D146">
            <v>1540000</v>
          </cell>
          <cell r="E146" t="str">
            <v>HELVIE</v>
          </cell>
        </row>
        <row r="147">
          <cell r="C147" t="str">
            <v>171-22</v>
          </cell>
          <cell r="D147">
            <v>1470000</v>
          </cell>
          <cell r="E147" t="str">
            <v>RIVERA</v>
          </cell>
        </row>
        <row r="148">
          <cell r="C148" t="str">
            <v>110-22</v>
          </cell>
          <cell r="D148">
            <v>1260000</v>
          </cell>
          <cell r="E148" t="str">
            <v>ACKERMAN</v>
          </cell>
        </row>
        <row r="149">
          <cell r="C149" t="str">
            <v>179-22</v>
          </cell>
          <cell r="D149">
            <v>1290000</v>
          </cell>
          <cell r="E149" t="str">
            <v>COOLAHAN</v>
          </cell>
        </row>
        <row r="150">
          <cell r="C150" t="str">
            <v>185-22</v>
          </cell>
          <cell r="D150">
            <v>1470000</v>
          </cell>
          <cell r="E150" t="str">
            <v>RIVERA</v>
          </cell>
        </row>
        <row r="151">
          <cell r="C151" t="str">
            <v>181-22</v>
          </cell>
          <cell r="D151">
            <v>1090000</v>
          </cell>
          <cell r="E151" t="str">
            <v>SPECTOR</v>
          </cell>
        </row>
        <row r="152">
          <cell r="C152" t="str">
            <v>168-22</v>
          </cell>
          <cell r="D152">
            <v>1090000</v>
          </cell>
          <cell r="E152" t="str">
            <v>SPECTOR</v>
          </cell>
        </row>
        <row r="153">
          <cell r="C153" t="str">
            <v>826-22</v>
          </cell>
          <cell r="D153">
            <v>1750000</v>
          </cell>
          <cell r="E153" t="str">
            <v>REBOLETTI</v>
          </cell>
        </row>
        <row r="154">
          <cell r="C154" t="str">
            <v>150-22</v>
          </cell>
          <cell r="D154">
            <v>2030000</v>
          </cell>
          <cell r="E154" t="str">
            <v>KILLION</v>
          </cell>
        </row>
        <row r="155">
          <cell r="C155" t="str">
            <v>200-22</v>
          </cell>
          <cell r="D155">
            <v>1470000</v>
          </cell>
          <cell r="E155" t="str">
            <v>RIVERA</v>
          </cell>
        </row>
        <row r="156">
          <cell r="C156" t="str">
            <v>151-22</v>
          </cell>
          <cell r="D156">
            <v>1260000</v>
          </cell>
          <cell r="E156" t="str">
            <v>ACKERMAN</v>
          </cell>
        </row>
        <row r="157">
          <cell r="C157" t="str">
            <v>133-22</v>
          </cell>
          <cell r="D157">
            <v>2000000</v>
          </cell>
          <cell r="E157" t="str">
            <v>STAMBAUGH</v>
          </cell>
        </row>
        <row r="158">
          <cell r="C158" t="str">
            <v>149-22</v>
          </cell>
          <cell r="D158">
            <v>2030000</v>
          </cell>
          <cell r="E158" t="str">
            <v>KILLION</v>
          </cell>
        </row>
        <row r="159">
          <cell r="C159" t="str">
            <v>140-22</v>
          </cell>
          <cell r="D159">
            <v>1520000</v>
          </cell>
          <cell r="E159" t="str">
            <v>MAYBERRY</v>
          </cell>
        </row>
        <row r="160">
          <cell r="C160" t="str">
            <v>141-22</v>
          </cell>
          <cell r="D160">
            <v>1830000</v>
          </cell>
          <cell r="E160" t="str">
            <v>YORK</v>
          </cell>
        </row>
        <row r="161">
          <cell r="C161" t="str">
            <v>166-22</v>
          </cell>
          <cell r="D161">
            <v>1290000</v>
          </cell>
          <cell r="E161" t="str">
            <v>COOLAHAN</v>
          </cell>
        </row>
        <row r="162">
          <cell r="C162" t="str">
            <v>811-22</v>
          </cell>
          <cell r="D162">
            <v>1480000</v>
          </cell>
          <cell r="E162" t="str">
            <v>STURGEON</v>
          </cell>
        </row>
        <row r="163">
          <cell r="C163" t="str">
            <v>175-22</v>
          </cell>
          <cell r="D163">
            <v>1360000</v>
          </cell>
          <cell r="E163" t="str">
            <v>SANTIZO</v>
          </cell>
        </row>
        <row r="164">
          <cell r="C164" t="str">
            <v>807-22</v>
          </cell>
          <cell r="D164">
            <v>1480000</v>
          </cell>
          <cell r="E164" t="str">
            <v>STURGEON</v>
          </cell>
        </row>
        <row r="165">
          <cell r="C165" t="str">
            <v>172-22</v>
          </cell>
          <cell r="D165">
            <v>1470000</v>
          </cell>
          <cell r="E165" t="str">
            <v>RIVERA</v>
          </cell>
        </row>
        <row r="166">
          <cell r="C166" t="str">
            <v>802-22</v>
          </cell>
          <cell r="D166">
            <v>1540000</v>
          </cell>
          <cell r="E166" t="str">
            <v>HELVIE</v>
          </cell>
        </row>
        <row r="167">
          <cell r="C167" t="str">
            <v>193-22</v>
          </cell>
          <cell r="D167">
            <v>1290000</v>
          </cell>
          <cell r="E167" t="str">
            <v>COOLAHAN</v>
          </cell>
        </row>
        <row r="168">
          <cell r="C168" t="str">
            <v>202-22</v>
          </cell>
          <cell r="D168">
            <v>1790000</v>
          </cell>
          <cell r="E168" t="str">
            <v>LYNN</v>
          </cell>
        </row>
        <row r="169">
          <cell r="C169" t="str">
            <v>217-22</v>
          </cell>
          <cell r="D169">
            <v>1820000</v>
          </cell>
          <cell r="E169" t="str">
            <v>ADANE</v>
          </cell>
        </row>
        <row r="170">
          <cell r="C170" t="str">
            <v>825-22</v>
          </cell>
          <cell r="D170">
            <v>1750000</v>
          </cell>
          <cell r="E170" t="str">
            <v>REBOLETTI</v>
          </cell>
        </row>
        <row r="171">
          <cell r="C171" t="str">
            <v>216-22</v>
          </cell>
          <cell r="D171">
            <v>1790000</v>
          </cell>
          <cell r="E171" t="str">
            <v>LYNN</v>
          </cell>
        </row>
        <row r="172">
          <cell r="C172" t="str">
            <v>127-22</v>
          </cell>
          <cell r="D172">
            <v>1830000</v>
          </cell>
          <cell r="E172" t="str">
            <v>YORK</v>
          </cell>
        </row>
        <row r="173">
          <cell r="C173" t="str">
            <v>126-22</v>
          </cell>
          <cell r="D173">
            <v>1520000</v>
          </cell>
          <cell r="E173" t="str">
            <v>MAYBERRY</v>
          </cell>
        </row>
        <row r="174">
          <cell r="C174" t="str">
            <v>183-22</v>
          </cell>
          <cell r="D174">
            <v>880000</v>
          </cell>
          <cell r="E174" t="str">
            <v>STEWART</v>
          </cell>
        </row>
        <row r="175">
          <cell r="C175" t="str">
            <v>131-22</v>
          </cell>
          <cell r="D175">
            <v>1110000</v>
          </cell>
          <cell r="E175" t="str">
            <v>STARKS</v>
          </cell>
        </row>
        <row r="176">
          <cell r="C176" t="str">
            <v>149-22</v>
          </cell>
          <cell r="D176">
            <v>2030000</v>
          </cell>
          <cell r="E176" t="str">
            <v>KILLION</v>
          </cell>
        </row>
        <row r="177">
          <cell r="C177" t="str">
            <v>128-22</v>
          </cell>
          <cell r="D177">
            <v>1830000</v>
          </cell>
          <cell r="E177" t="str">
            <v>YORK</v>
          </cell>
        </row>
        <row r="178">
          <cell r="C178" t="str">
            <v>114-22</v>
          </cell>
          <cell r="D178">
            <v>1830000</v>
          </cell>
          <cell r="E178" t="str">
            <v>YORK</v>
          </cell>
        </row>
        <row r="179">
          <cell r="C179" t="str">
            <v>810-22</v>
          </cell>
          <cell r="D179">
            <v>1540000</v>
          </cell>
          <cell r="E179" t="str">
            <v>HELVIE</v>
          </cell>
        </row>
        <row r="180">
          <cell r="C180" t="str">
            <v>191-22</v>
          </cell>
          <cell r="D180">
            <v>940000</v>
          </cell>
          <cell r="E180" t="str">
            <v>BONDS</v>
          </cell>
        </row>
        <row r="181">
          <cell r="C181" t="str">
            <v>142-22</v>
          </cell>
          <cell r="D181">
            <v>1830000</v>
          </cell>
          <cell r="E181" t="str">
            <v>YORK</v>
          </cell>
        </row>
        <row r="182">
          <cell r="C182" t="str">
            <v>159-22</v>
          </cell>
          <cell r="D182">
            <v>900000</v>
          </cell>
          <cell r="E182" t="str">
            <v>ROCHA</v>
          </cell>
        </row>
        <row r="183">
          <cell r="C183" t="str">
            <v>823-22</v>
          </cell>
          <cell r="D183">
            <v>1750000</v>
          </cell>
          <cell r="E183" t="str">
            <v>REBOLETTI</v>
          </cell>
        </row>
        <row r="184">
          <cell r="C184" t="str">
            <v>146-22</v>
          </cell>
          <cell r="D184">
            <v>1110000</v>
          </cell>
          <cell r="E184" t="str">
            <v>STARKS</v>
          </cell>
        </row>
        <row r="185">
          <cell r="C185" t="str">
            <v>824-22</v>
          </cell>
          <cell r="D185">
            <v>1750000</v>
          </cell>
          <cell r="E185" t="str">
            <v>REBOLETTI</v>
          </cell>
        </row>
        <row r="186">
          <cell r="C186" t="str">
            <v>815-22</v>
          </cell>
          <cell r="D186">
            <v>1480000</v>
          </cell>
          <cell r="E186" t="str">
            <v>STURGEON</v>
          </cell>
        </row>
        <row r="187">
          <cell r="C187" t="str">
            <v>194-22</v>
          </cell>
          <cell r="D187">
            <v>1290000</v>
          </cell>
          <cell r="E187" t="str">
            <v>COOLAHAN</v>
          </cell>
        </row>
        <row r="188">
          <cell r="C188" t="str">
            <v>144-22</v>
          </cell>
          <cell r="D188">
            <v>900000</v>
          </cell>
          <cell r="E188" t="str">
            <v>ROCHA</v>
          </cell>
        </row>
        <row r="189">
          <cell r="C189" t="str">
            <v>227-22</v>
          </cell>
          <cell r="D189">
            <v>2040000</v>
          </cell>
          <cell r="E189" t="str">
            <v>MOSES</v>
          </cell>
        </row>
        <row r="190">
          <cell r="C190" t="str">
            <v>818-22</v>
          </cell>
          <cell r="D190">
            <v>1480000</v>
          </cell>
          <cell r="E190" t="str">
            <v>STURGEON</v>
          </cell>
        </row>
        <row r="191">
          <cell r="C191" t="str">
            <v>135-21</v>
          </cell>
          <cell r="D191">
            <v>2030000</v>
          </cell>
          <cell r="E191" t="str">
            <v>KILLION</v>
          </cell>
        </row>
        <row r="192">
          <cell r="C192" t="str">
            <v>131-21</v>
          </cell>
          <cell r="D192">
            <v>1110000</v>
          </cell>
          <cell r="E192" t="str">
            <v>STARKS</v>
          </cell>
        </row>
        <row r="193">
          <cell r="C193" t="str">
            <v>802-21</v>
          </cell>
          <cell r="D193">
            <v>1500000</v>
          </cell>
          <cell r="E193" t="str">
            <v>GOODNIGHT</v>
          </cell>
        </row>
        <row r="194">
          <cell r="C194" t="str">
            <v>165-21</v>
          </cell>
          <cell r="D194">
            <v>2040000</v>
          </cell>
          <cell r="E194" t="str">
            <v>MOSES</v>
          </cell>
        </row>
        <row r="195">
          <cell r="C195" t="str">
            <v>190-21</v>
          </cell>
          <cell r="D195">
            <v>940000</v>
          </cell>
          <cell r="E195" t="str">
            <v>BONDS</v>
          </cell>
        </row>
        <row r="196">
          <cell r="C196" t="str">
            <v>162-21</v>
          </cell>
          <cell r="D196">
            <v>1990000</v>
          </cell>
          <cell r="E196" t="str">
            <v>DAVIS</v>
          </cell>
        </row>
        <row r="197">
          <cell r="C197" t="str">
            <v>188-21</v>
          </cell>
          <cell r="D197">
            <v>1140000</v>
          </cell>
          <cell r="E197" t="str">
            <v>YOUNG</v>
          </cell>
        </row>
        <row r="198">
          <cell r="C198" t="str">
            <v>180-21</v>
          </cell>
          <cell r="D198">
            <v>1120000</v>
          </cell>
          <cell r="E198" t="str">
            <v>LOCKLEAR</v>
          </cell>
        </row>
        <row r="199">
          <cell r="C199" t="str">
            <v>825-21</v>
          </cell>
          <cell r="D199">
            <v>1740000</v>
          </cell>
          <cell r="E199" t="str">
            <v>STORY</v>
          </cell>
        </row>
        <row r="200">
          <cell r="C200" t="str">
            <v>192-21</v>
          </cell>
          <cell r="D200">
            <v>1290000</v>
          </cell>
          <cell r="E200" t="str">
            <v>COOLAHAN</v>
          </cell>
        </row>
        <row r="201">
          <cell r="C201" t="str">
            <v>191-21</v>
          </cell>
          <cell r="D201">
            <v>1290000</v>
          </cell>
          <cell r="E201" t="str">
            <v>COOLAHAN</v>
          </cell>
        </row>
        <row r="202">
          <cell r="C202" t="str">
            <v>829-21</v>
          </cell>
          <cell r="D202">
            <v>1740000</v>
          </cell>
          <cell r="E202" t="str">
            <v>STORY</v>
          </cell>
        </row>
        <row r="203">
          <cell r="C203" t="str">
            <v>182-21</v>
          </cell>
          <cell r="D203">
            <v>2040000</v>
          </cell>
          <cell r="E203" t="str">
            <v>MOSES</v>
          </cell>
        </row>
        <row r="204">
          <cell r="C204" t="str">
            <v>219-21</v>
          </cell>
          <cell r="D204">
            <v>1810000</v>
          </cell>
          <cell r="E204" t="str">
            <v>NEWELL</v>
          </cell>
        </row>
        <row r="205">
          <cell r="C205" t="str">
            <v>189-21</v>
          </cell>
          <cell r="D205">
            <v>940000</v>
          </cell>
          <cell r="E205" t="str">
            <v>BONDS</v>
          </cell>
        </row>
        <row r="206">
          <cell r="C206" t="str">
            <v>220-21</v>
          </cell>
          <cell r="D206">
            <v>1810000</v>
          </cell>
          <cell r="E206" t="str">
            <v>NEWELL</v>
          </cell>
        </row>
        <row r="207">
          <cell r="C207" t="str">
            <v>185-21</v>
          </cell>
          <cell r="D207">
            <v>1470000</v>
          </cell>
          <cell r="E207" t="str">
            <v>RIVERA</v>
          </cell>
        </row>
        <row r="208">
          <cell r="C208" t="str">
            <v>241-21</v>
          </cell>
          <cell r="D208">
            <v>1820000</v>
          </cell>
          <cell r="E208" t="str">
            <v>ADANE</v>
          </cell>
        </row>
        <row r="209">
          <cell r="C209" t="str">
            <v>823-21</v>
          </cell>
          <cell r="D209">
            <v>1740000</v>
          </cell>
          <cell r="E209" t="str">
            <v>STORY</v>
          </cell>
        </row>
        <row r="210">
          <cell r="C210" t="str">
            <v>109-21</v>
          </cell>
          <cell r="D210">
            <v>1260000</v>
          </cell>
          <cell r="E210" t="str">
            <v>ACKERMAN</v>
          </cell>
        </row>
        <row r="211">
          <cell r="C211" t="str">
            <v>181-21</v>
          </cell>
          <cell r="D211">
            <v>2040000</v>
          </cell>
          <cell r="E211" t="str">
            <v>MOSES</v>
          </cell>
        </row>
        <row r="212">
          <cell r="C212" t="str">
            <v>814-21</v>
          </cell>
          <cell r="D212">
            <v>1540000</v>
          </cell>
          <cell r="E212" t="str">
            <v>HELVIE</v>
          </cell>
        </row>
        <row r="213">
          <cell r="C213" t="str">
            <v>167-21</v>
          </cell>
          <cell r="D213">
            <v>1470000</v>
          </cell>
          <cell r="E213" t="str">
            <v>RIVERA</v>
          </cell>
        </row>
        <row r="214">
          <cell r="C214" t="str">
            <v>146-21</v>
          </cell>
          <cell r="D214">
            <v>1110000</v>
          </cell>
          <cell r="E214" t="str">
            <v>STARKS</v>
          </cell>
        </row>
        <row r="215">
          <cell r="C215" t="str">
            <v>156-21</v>
          </cell>
          <cell r="D215">
            <v>1100000</v>
          </cell>
          <cell r="E215" t="str">
            <v>GEBRETEKLE</v>
          </cell>
        </row>
        <row r="216">
          <cell r="C216" t="str">
            <v>171-21</v>
          </cell>
          <cell r="D216">
            <v>940000</v>
          </cell>
          <cell r="E216" t="str">
            <v>BONDS</v>
          </cell>
        </row>
        <row r="217">
          <cell r="C217" t="str">
            <v>150-21</v>
          </cell>
          <cell r="D217">
            <v>2030000</v>
          </cell>
          <cell r="E217" t="str">
            <v>KILLION</v>
          </cell>
        </row>
        <row r="218">
          <cell r="C218" t="str">
            <v>183-21</v>
          </cell>
          <cell r="D218">
            <v>1140000</v>
          </cell>
          <cell r="E218" t="str">
            <v>YOUNG</v>
          </cell>
        </row>
        <row r="219">
          <cell r="C219" t="str">
            <v>147-21</v>
          </cell>
          <cell r="D219">
            <v>900000</v>
          </cell>
          <cell r="E219" t="str">
            <v>ROCHA</v>
          </cell>
        </row>
        <row r="220">
          <cell r="C220" t="str">
            <v>198-21</v>
          </cell>
          <cell r="D220">
            <v>2040000</v>
          </cell>
          <cell r="E220" t="str">
            <v>MOSES</v>
          </cell>
        </row>
        <row r="221">
          <cell r="C221" t="str">
            <v>140-21</v>
          </cell>
          <cell r="D221">
            <v>1100000</v>
          </cell>
          <cell r="E221" t="str">
            <v>GEBRETEKLE</v>
          </cell>
        </row>
        <row r="222">
          <cell r="C222" t="str">
            <v>218-21</v>
          </cell>
          <cell r="D222">
            <v>1820000</v>
          </cell>
          <cell r="E222" t="str">
            <v>ADANE</v>
          </cell>
        </row>
        <row r="223">
          <cell r="C223" t="str">
            <v>125-21</v>
          </cell>
          <cell r="D223">
            <v>1100000</v>
          </cell>
          <cell r="E223" t="str">
            <v>GEBRETEKLE</v>
          </cell>
        </row>
      </sheetData>
      <sheetData sheetId="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818-23</v>
          </cell>
          <cell r="D2">
            <v>1460000</v>
          </cell>
          <cell r="E2" t="str">
            <v>NELSON</v>
          </cell>
        </row>
        <row r="3">
          <cell r="C3" t="str">
            <v>813-23</v>
          </cell>
          <cell r="D3">
            <v>1460000</v>
          </cell>
          <cell r="E3" t="str">
            <v>NELSON</v>
          </cell>
        </row>
        <row r="4">
          <cell r="C4" t="str">
            <v>164-23</v>
          </cell>
          <cell r="D4">
            <v>1990000</v>
          </cell>
          <cell r="E4" t="str">
            <v>DAVIS</v>
          </cell>
        </row>
        <row r="5">
          <cell r="C5" t="str">
            <v>158-23</v>
          </cell>
          <cell r="D5">
            <v>880000</v>
          </cell>
          <cell r="E5" t="str">
            <v>STEWART</v>
          </cell>
        </row>
        <row r="6">
          <cell r="C6" t="str">
            <v>175-23</v>
          </cell>
          <cell r="D6">
            <v>1090000</v>
          </cell>
          <cell r="E6" t="str">
            <v>SPECTOR</v>
          </cell>
        </row>
        <row r="7">
          <cell r="C7" t="str">
            <v>176-23</v>
          </cell>
          <cell r="D7">
            <v>1090000</v>
          </cell>
          <cell r="E7" t="str">
            <v>SPECTOR</v>
          </cell>
        </row>
        <row r="8">
          <cell r="C8" t="str">
            <v>183-23</v>
          </cell>
          <cell r="D8">
            <v>1140000</v>
          </cell>
          <cell r="E8" t="str">
            <v>YOUNG</v>
          </cell>
        </row>
        <row r="9">
          <cell r="C9" t="str">
            <v>178-23</v>
          </cell>
          <cell r="D9">
            <v>1990000</v>
          </cell>
          <cell r="E9" t="str">
            <v>DAVIS</v>
          </cell>
        </row>
        <row r="10">
          <cell r="C10" t="str">
            <v>827-23</v>
          </cell>
          <cell r="D10">
            <v>1740000</v>
          </cell>
          <cell r="E10" t="str">
            <v>STORY</v>
          </cell>
        </row>
        <row r="11">
          <cell r="C11" t="str">
            <v>161-23</v>
          </cell>
          <cell r="D11">
            <v>1090000</v>
          </cell>
          <cell r="E11" t="str">
            <v>SPECTOR</v>
          </cell>
        </row>
        <row r="12">
          <cell r="C12" t="str">
            <v>829-23</v>
          </cell>
          <cell r="D12">
            <v>1520000</v>
          </cell>
          <cell r="E12" t="str">
            <v>MAYBERRY</v>
          </cell>
        </row>
        <row r="13">
          <cell r="C13" t="str">
            <v>159-23</v>
          </cell>
          <cell r="D13">
            <v>1310000</v>
          </cell>
          <cell r="E13" t="str">
            <v>MALAVE</v>
          </cell>
        </row>
        <row r="14">
          <cell r="C14" t="str">
            <v>201-23</v>
          </cell>
          <cell r="D14">
            <v>1780000</v>
          </cell>
          <cell r="E14" t="str">
            <v>DE LA ROSA</v>
          </cell>
        </row>
        <row r="15">
          <cell r="C15" t="str">
            <v>150-23</v>
          </cell>
          <cell r="D15">
            <v>1360000</v>
          </cell>
          <cell r="E15" t="str">
            <v>SANTIZO</v>
          </cell>
        </row>
        <row r="16">
          <cell r="C16" t="str">
            <v>198-23</v>
          </cell>
          <cell r="D16">
            <v>1140000</v>
          </cell>
          <cell r="E16" t="str">
            <v>YOUNG</v>
          </cell>
        </row>
        <row r="17">
          <cell r="C17" t="str">
            <v>149-23</v>
          </cell>
          <cell r="D17">
            <v>1360000</v>
          </cell>
          <cell r="E17" t="str">
            <v>SANTIZO</v>
          </cell>
        </row>
        <row r="18">
          <cell r="C18" t="str">
            <v>209-23</v>
          </cell>
          <cell r="D18">
            <v>1770000</v>
          </cell>
          <cell r="E18" t="str">
            <v>BRUDER</v>
          </cell>
        </row>
        <row r="19">
          <cell r="C19" t="str">
            <v>147-23</v>
          </cell>
          <cell r="D19">
            <v>1830000</v>
          </cell>
          <cell r="E19" t="str">
            <v>YORK</v>
          </cell>
        </row>
        <row r="20">
          <cell r="C20" t="str">
            <v>208-23</v>
          </cell>
          <cell r="D20">
            <v>1290000</v>
          </cell>
          <cell r="E20" t="str">
            <v>COOLAHAN</v>
          </cell>
        </row>
        <row r="21">
          <cell r="C21" t="str">
            <v>139-23</v>
          </cell>
          <cell r="D21">
            <v>2000000</v>
          </cell>
          <cell r="E21" t="str">
            <v>STAMBAUGH</v>
          </cell>
        </row>
        <row r="22">
          <cell r="C22" t="str">
            <v>215-23</v>
          </cell>
          <cell r="D22">
            <v>1780000</v>
          </cell>
          <cell r="E22" t="str">
            <v>DE LA ROSA</v>
          </cell>
        </row>
        <row r="23">
          <cell r="C23" t="str">
            <v>135-23</v>
          </cell>
          <cell r="D23">
            <v>1360000</v>
          </cell>
          <cell r="E23" t="str">
            <v>SANTIZO</v>
          </cell>
        </row>
        <row r="24">
          <cell r="C24" t="str">
            <v>217-23</v>
          </cell>
          <cell r="D24">
            <v>1820000</v>
          </cell>
          <cell r="E24" t="str">
            <v>ADANE</v>
          </cell>
        </row>
        <row r="25">
          <cell r="C25" t="str">
            <v>801-23</v>
          </cell>
          <cell r="D25">
            <v>1340000</v>
          </cell>
          <cell r="E25" t="str">
            <v>BEAM</v>
          </cell>
        </row>
        <row r="26">
          <cell r="C26" t="str">
            <v>838-23</v>
          </cell>
          <cell r="D26">
            <v>1520000</v>
          </cell>
          <cell r="E26" t="str">
            <v>MAYBERRY</v>
          </cell>
        </row>
        <row r="27">
          <cell r="C27" t="str">
            <v>106-23</v>
          </cell>
          <cell r="D27">
            <v>1830000</v>
          </cell>
          <cell r="E27" t="str">
            <v>YORK</v>
          </cell>
        </row>
        <row r="28">
          <cell r="C28" t="str">
            <v>839-23</v>
          </cell>
          <cell r="D28">
            <v>1740000</v>
          </cell>
          <cell r="E28" t="str">
            <v>STORY</v>
          </cell>
        </row>
        <row r="29">
          <cell r="C29" t="str">
            <v>813-23</v>
          </cell>
          <cell r="D29">
            <v>1460000</v>
          </cell>
          <cell r="E29" t="str">
            <v>NELSON</v>
          </cell>
        </row>
        <row r="30">
          <cell r="C30" t="str">
            <v>224-23</v>
          </cell>
          <cell r="D30">
            <v>2010000</v>
          </cell>
          <cell r="E30" t="str">
            <v>MAELZER</v>
          </cell>
        </row>
        <row r="31">
          <cell r="C31" t="str">
            <v>138-23</v>
          </cell>
          <cell r="D31">
            <v>2030000</v>
          </cell>
          <cell r="E31" t="str">
            <v>KILLION</v>
          </cell>
        </row>
        <row r="32">
          <cell r="C32" t="str">
            <v>231-23</v>
          </cell>
          <cell r="D32">
            <v>2010000</v>
          </cell>
          <cell r="E32" t="str">
            <v>MAELZER</v>
          </cell>
        </row>
        <row r="33">
          <cell r="C33" t="str">
            <v>810-23</v>
          </cell>
          <cell r="D33">
            <v>1340000</v>
          </cell>
          <cell r="E33" t="str">
            <v>BEAM</v>
          </cell>
        </row>
        <row r="34">
          <cell r="C34" t="str">
            <v>847-23</v>
          </cell>
          <cell r="D34">
            <v>1520000</v>
          </cell>
          <cell r="E34" t="str">
            <v>MAYBERRY</v>
          </cell>
        </row>
        <row r="35">
          <cell r="C35" t="str">
            <v>129-23</v>
          </cell>
          <cell r="D35">
            <v>1310000</v>
          </cell>
          <cell r="E35" t="str">
            <v>MALAVE</v>
          </cell>
        </row>
        <row r="36">
          <cell r="C36" t="str">
            <v>234-23</v>
          </cell>
          <cell r="D36">
            <v>1820000</v>
          </cell>
          <cell r="E36" t="str">
            <v>ADANE</v>
          </cell>
        </row>
        <row r="37">
          <cell r="C37" t="str">
            <v>124-23</v>
          </cell>
          <cell r="D37">
            <v>2030000</v>
          </cell>
          <cell r="E37" t="str">
            <v>KILLION</v>
          </cell>
        </row>
        <row r="38">
          <cell r="C38" t="str">
            <v>107-23</v>
          </cell>
          <cell r="D38">
            <v>1360000</v>
          </cell>
          <cell r="E38" t="str">
            <v>SANTIZO</v>
          </cell>
        </row>
        <row r="39">
          <cell r="C39" t="str">
            <v>114-23</v>
          </cell>
          <cell r="D39">
            <v>1840000</v>
          </cell>
          <cell r="E39" t="str">
            <v>CANFIELD</v>
          </cell>
        </row>
        <row r="40">
          <cell r="C40" t="str">
            <v>120-23</v>
          </cell>
          <cell r="D40">
            <v>1830000</v>
          </cell>
          <cell r="E40" t="str">
            <v>YORK</v>
          </cell>
        </row>
        <row r="41">
          <cell r="C41" t="str">
            <v>800-23</v>
          </cell>
          <cell r="D41">
            <v>1340000</v>
          </cell>
          <cell r="E41" t="str">
            <v>BEAM</v>
          </cell>
        </row>
        <row r="42">
          <cell r="C42" t="str">
            <v>114-23</v>
          </cell>
          <cell r="D42">
            <v>1840000</v>
          </cell>
          <cell r="E42" t="str">
            <v>CANFIELD</v>
          </cell>
        </row>
        <row r="43">
          <cell r="C43" t="str">
            <v>210-23</v>
          </cell>
          <cell r="D43">
            <v>1770000</v>
          </cell>
          <cell r="E43" t="str">
            <v>BRUDER</v>
          </cell>
        </row>
        <row r="44">
          <cell r="C44" t="str">
            <v>125-23</v>
          </cell>
          <cell r="D44">
            <v>2000000</v>
          </cell>
          <cell r="E44" t="str">
            <v>STAMBAUGH</v>
          </cell>
        </row>
        <row r="45">
          <cell r="C45" t="str">
            <v>163-23</v>
          </cell>
          <cell r="D45">
            <v>1990000</v>
          </cell>
          <cell r="E45" t="str">
            <v>DAVIS</v>
          </cell>
        </row>
        <row r="46">
          <cell r="C46" t="str">
            <v>804-23</v>
          </cell>
          <cell r="D46">
            <v>1460000</v>
          </cell>
          <cell r="E46" t="str">
            <v>NELSON</v>
          </cell>
        </row>
        <row r="47">
          <cell r="C47" t="str">
            <v>156-23</v>
          </cell>
          <cell r="D47">
            <v>2000000</v>
          </cell>
          <cell r="E47" t="str">
            <v>STAMBAUGH</v>
          </cell>
        </row>
        <row r="48">
          <cell r="C48" t="str">
            <v>104-23</v>
          </cell>
          <cell r="D48">
            <v>1110000</v>
          </cell>
          <cell r="E48" t="str">
            <v>STARKS</v>
          </cell>
        </row>
        <row r="49">
          <cell r="C49" t="str">
            <v>817-23</v>
          </cell>
          <cell r="D49">
            <v>1460000</v>
          </cell>
          <cell r="E49" t="str">
            <v>NELSON</v>
          </cell>
        </row>
        <row r="50">
          <cell r="C50" t="str">
            <v>803-23</v>
          </cell>
          <cell r="D50">
            <v>1460000</v>
          </cell>
          <cell r="E50" t="str">
            <v>NELSON</v>
          </cell>
        </row>
        <row r="51">
          <cell r="C51" t="str">
            <v>242-23</v>
          </cell>
          <cell r="D51">
            <v>1820000</v>
          </cell>
          <cell r="E51" t="str">
            <v>ADANE</v>
          </cell>
        </row>
        <row r="52">
          <cell r="C52" t="str">
            <v>806-23</v>
          </cell>
          <cell r="D52">
            <v>1340000</v>
          </cell>
          <cell r="E52" t="str">
            <v>BEAM</v>
          </cell>
        </row>
        <row r="53">
          <cell r="C53" t="str">
            <v>179-23</v>
          </cell>
          <cell r="D53">
            <v>1290000</v>
          </cell>
          <cell r="E53" t="str">
            <v>COOLAHAN</v>
          </cell>
        </row>
        <row r="54">
          <cell r="C54" t="str">
            <v>113-23</v>
          </cell>
          <cell r="D54">
            <v>1840000</v>
          </cell>
          <cell r="E54" t="str">
            <v>CANFIELD</v>
          </cell>
        </row>
        <row r="55">
          <cell r="C55" t="str">
            <v>153-23</v>
          </cell>
          <cell r="D55">
            <v>900000</v>
          </cell>
          <cell r="E55" t="str">
            <v>ROCHA</v>
          </cell>
        </row>
        <row r="56">
          <cell r="C56" t="str">
            <v>117-23</v>
          </cell>
          <cell r="D56">
            <v>1110000</v>
          </cell>
          <cell r="E56" t="str">
            <v>STARKS</v>
          </cell>
        </row>
        <row r="57">
          <cell r="C57" t="str">
            <v>226-23</v>
          </cell>
          <cell r="D57">
            <v>1820000</v>
          </cell>
          <cell r="E57" t="str">
            <v>ADANE</v>
          </cell>
        </row>
        <row r="58">
          <cell r="C58" t="str">
            <v>814-23</v>
          </cell>
          <cell r="D58">
            <v>1460000</v>
          </cell>
          <cell r="E58" t="str">
            <v>NELSON</v>
          </cell>
        </row>
        <row r="59">
          <cell r="C59" t="str">
            <v>842-23</v>
          </cell>
          <cell r="D59">
            <v>1520000</v>
          </cell>
          <cell r="E59" t="str">
            <v>MAYBERRY</v>
          </cell>
        </row>
        <row r="60">
          <cell r="C60" t="str">
            <v>166-23</v>
          </cell>
          <cell r="D60">
            <v>1500000</v>
          </cell>
          <cell r="E60" t="str">
            <v>GOODNIGHT</v>
          </cell>
        </row>
        <row r="61">
          <cell r="C61" t="str">
            <v>187-23</v>
          </cell>
          <cell r="D61">
            <v>400000</v>
          </cell>
          <cell r="E61" t="str">
            <v>BARTELL</v>
          </cell>
        </row>
        <row r="62">
          <cell r="C62" t="str">
            <v>170-23</v>
          </cell>
          <cell r="D62">
            <v>1140000</v>
          </cell>
          <cell r="E62" t="str">
            <v>YOUNG</v>
          </cell>
        </row>
        <row r="63">
          <cell r="C63" t="str">
            <v>147-23</v>
          </cell>
          <cell r="D63">
            <v>1830000</v>
          </cell>
          <cell r="E63" t="str">
            <v>YORK</v>
          </cell>
        </row>
        <row r="64">
          <cell r="C64" t="str">
            <v>823-23</v>
          </cell>
          <cell r="D64">
            <v>1460000</v>
          </cell>
          <cell r="E64" t="str">
            <v>NELSON</v>
          </cell>
        </row>
        <row r="65">
          <cell r="C65" t="str">
            <v>136-23</v>
          </cell>
          <cell r="D65">
            <v>1360000</v>
          </cell>
          <cell r="E65" t="str">
            <v>SANTIZO</v>
          </cell>
        </row>
        <row r="66">
          <cell r="C66" t="str">
            <v>826-23</v>
          </cell>
          <cell r="D66">
            <v>1520000</v>
          </cell>
          <cell r="E66" t="str">
            <v>MAYBERRY</v>
          </cell>
        </row>
        <row r="67">
          <cell r="C67" t="str">
            <v>207-23</v>
          </cell>
          <cell r="D67">
            <v>1290000</v>
          </cell>
          <cell r="E67" t="str">
            <v>COOLAHAN</v>
          </cell>
        </row>
        <row r="68">
          <cell r="C68" t="str">
            <v>220-23</v>
          </cell>
          <cell r="D68">
            <v>2040000</v>
          </cell>
          <cell r="E68" t="str">
            <v>MOSES</v>
          </cell>
        </row>
        <row r="69">
          <cell r="C69" t="str">
            <v>203-23</v>
          </cell>
          <cell r="D69">
            <v>1090000</v>
          </cell>
          <cell r="E69" t="str">
            <v>SPECTOR</v>
          </cell>
        </row>
        <row r="70">
          <cell r="C70" t="str">
            <v>225-23</v>
          </cell>
          <cell r="D70">
            <v>1820000</v>
          </cell>
          <cell r="E70" t="str">
            <v>ADANE</v>
          </cell>
        </row>
        <row r="71">
          <cell r="C71" t="str">
            <v>182-23</v>
          </cell>
          <cell r="D71">
            <v>900000</v>
          </cell>
          <cell r="E71" t="str">
            <v>ROCHA</v>
          </cell>
        </row>
        <row r="72">
          <cell r="C72" t="str">
            <v>228-23</v>
          </cell>
          <cell r="D72">
            <v>2040000</v>
          </cell>
          <cell r="E72" t="str">
            <v>MOSES</v>
          </cell>
        </row>
        <row r="73">
          <cell r="C73" t="str">
            <v>232-23</v>
          </cell>
          <cell r="D73">
            <v>2010000</v>
          </cell>
          <cell r="E73" t="str">
            <v>MAELZER</v>
          </cell>
        </row>
        <row r="74">
          <cell r="C74" t="str">
            <v>844-23</v>
          </cell>
          <cell r="D74">
            <v>1520000</v>
          </cell>
          <cell r="E74" t="str">
            <v>MAYBERRY</v>
          </cell>
        </row>
        <row r="75">
          <cell r="C75" t="str">
            <v>834-23</v>
          </cell>
          <cell r="D75">
            <v>1520000</v>
          </cell>
          <cell r="E75" t="str">
            <v>MAYBERRY</v>
          </cell>
        </row>
        <row r="76">
          <cell r="C76" t="str">
            <v>230-23</v>
          </cell>
          <cell r="D76">
            <v>1770000</v>
          </cell>
          <cell r="E76" t="str">
            <v>BRUDER</v>
          </cell>
        </row>
        <row r="77">
          <cell r="C77" t="str">
            <v>206-23</v>
          </cell>
          <cell r="D77">
            <v>1990000</v>
          </cell>
          <cell r="E77" t="str">
            <v>DAVIS</v>
          </cell>
        </row>
        <row r="78">
          <cell r="C78" t="str">
            <v>141-23</v>
          </cell>
          <cell r="D78">
            <v>1840000</v>
          </cell>
          <cell r="E78" t="str">
            <v>CANFIELD</v>
          </cell>
        </row>
        <row r="79">
          <cell r="C79" t="str">
            <v>186-23</v>
          </cell>
          <cell r="D79">
            <v>880000</v>
          </cell>
          <cell r="E79" t="str">
            <v>STEWART</v>
          </cell>
        </row>
        <row r="80">
          <cell r="C80" t="str">
            <v>143-23</v>
          </cell>
          <cell r="D80">
            <v>1310000</v>
          </cell>
          <cell r="E80" t="str">
            <v>MALAVE</v>
          </cell>
        </row>
        <row r="81">
          <cell r="C81" t="str">
            <v>244-23</v>
          </cell>
          <cell r="D81">
            <v>1760000</v>
          </cell>
          <cell r="E81" t="str">
            <v>STRICKLAND</v>
          </cell>
        </row>
        <row r="82">
          <cell r="C82" t="str">
            <v>145-23</v>
          </cell>
          <cell r="D82">
            <v>1110000</v>
          </cell>
          <cell r="E82" t="str">
            <v>STARKS</v>
          </cell>
        </row>
        <row r="83">
          <cell r="C83" t="str">
            <v>244-23</v>
          </cell>
          <cell r="D83">
            <v>1760000</v>
          </cell>
          <cell r="E83" t="str">
            <v>STRICKLAND</v>
          </cell>
        </row>
        <row r="84">
          <cell r="C84" t="str">
            <v>165-23</v>
          </cell>
          <cell r="D84">
            <v>1500000</v>
          </cell>
          <cell r="E84" t="str">
            <v>GOODNIGHT</v>
          </cell>
        </row>
        <row r="85">
          <cell r="C85" t="str">
            <v>142-23</v>
          </cell>
          <cell r="D85">
            <v>1840000</v>
          </cell>
          <cell r="E85" t="str">
            <v>CANFIELD</v>
          </cell>
        </row>
        <row r="86">
          <cell r="C86" t="str">
            <v>185-23</v>
          </cell>
          <cell r="D86">
            <v>880000</v>
          </cell>
          <cell r="E86" t="str">
            <v>STEWART</v>
          </cell>
        </row>
        <row r="87">
          <cell r="C87" t="str">
            <v>238-23</v>
          </cell>
          <cell r="D87">
            <v>1770000</v>
          </cell>
          <cell r="E87" t="str">
            <v>BRUDER</v>
          </cell>
        </row>
        <row r="88">
          <cell r="C88" t="str">
            <v>184-23</v>
          </cell>
          <cell r="D88">
            <v>1140000</v>
          </cell>
          <cell r="E88" t="str">
            <v>YOUNG</v>
          </cell>
        </row>
        <row r="89">
          <cell r="C89" t="str">
            <v>227-23</v>
          </cell>
          <cell r="D89">
            <v>2040000</v>
          </cell>
          <cell r="E89" t="str">
            <v>MOSES</v>
          </cell>
        </row>
        <row r="90">
          <cell r="C90" t="str">
            <v>200-23</v>
          </cell>
          <cell r="D90">
            <v>880000</v>
          </cell>
          <cell r="E90" t="str">
            <v>STEWART</v>
          </cell>
        </row>
        <row r="91">
          <cell r="C91" t="str">
            <v>229-23</v>
          </cell>
          <cell r="D91">
            <v>1770000</v>
          </cell>
          <cell r="E91" t="str">
            <v>BRUDER</v>
          </cell>
        </row>
        <row r="92">
          <cell r="C92" t="str">
            <v>202-23</v>
          </cell>
          <cell r="D92">
            <v>1780000</v>
          </cell>
          <cell r="E92" t="str">
            <v>DE LA ROSA</v>
          </cell>
        </row>
        <row r="93">
          <cell r="C93" t="str">
            <v>GOODNIGHT-23</v>
          </cell>
          <cell r="D93">
            <v>1500000</v>
          </cell>
          <cell r="E93" t="str">
            <v>GOODNIGHT</v>
          </cell>
        </row>
        <row r="94">
          <cell r="C94" t="str">
            <v>211-23</v>
          </cell>
          <cell r="D94">
            <v>1140000</v>
          </cell>
          <cell r="E94" t="str">
            <v>YOUNG</v>
          </cell>
        </row>
        <row r="95">
          <cell r="C95" t="str">
            <v>836-23</v>
          </cell>
          <cell r="D95">
            <v>1740000</v>
          </cell>
          <cell r="E95" t="str">
            <v>STORY</v>
          </cell>
        </row>
        <row r="96">
          <cell r="C96" t="str">
            <v>837-23</v>
          </cell>
          <cell r="D96">
            <v>1520000</v>
          </cell>
          <cell r="E96" t="str">
            <v>MAYBERRY</v>
          </cell>
        </row>
        <row r="97">
          <cell r="C97" t="str">
            <v>832-23</v>
          </cell>
          <cell r="D97">
            <v>1740000</v>
          </cell>
          <cell r="E97" t="str">
            <v>STORY</v>
          </cell>
        </row>
        <row r="98">
          <cell r="C98" t="str">
            <v>233-23</v>
          </cell>
          <cell r="D98">
            <v>1820000</v>
          </cell>
          <cell r="E98" t="str">
            <v>ADANE</v>
          </cell>
        </row>
        <row r="99">
          <cell r="C99" t="str">
            <v>205-23</v>
          </cell>
          <cell r="D99">
            <v>1990000</v>
          </cell>
          <cell r="E99" t="str">
            <v>DAVIS</v>
          </cell>
        </row>
        <row r="100">
          <cell r="C100" t="str">
            <v>144-23</v>
          </cell>
          <cell r="D100">
            <v>1310000</v>
          </cell>
          <cell r="E100" t="str">
            <v>MALAVE</v>
          </cell>
        </row>
        <row r="101">
          <cell r="C101" t="str">
            <v>193-23</v>
          </cell>
          <cell r="D101">
            <v>1290000</v>
          </cell>
          <cell r="E101" t="str">
            <v>COOLAHAN</v>
          </cell>
        </row>
        <row r="102">
          <cell r="C102" t="str">
            <v>164-23</v>
          </cell>
          <cell r="D102">
            <v>1990000</v>
          </cell>
          <cell r="E102" t="str">
            <v>DAVIS</v>
          </cell>
        </row>
        <row r="103">
          <cell r="C103" t="str">
            <v>815-23</v>
          </cell>
          <cell r="D103">
            <v>1460000</v>
          </cell>
          <cell r="E103" t="str">
            <v>NELSON</v>
          </cell>
        </row>
        <row r="104">
          <cell r="C104" t="str">
            <v>189-23</v>
          </cell>
          <cell r="D104">
            <v>1090000</v>
          </cell>
          <cell r="E104" t="str">
            <v>SPECTOR</v>
          </cell>
        </row>
        <row r="105">
          <cell r="C105" t="str">
            <v>128-23</v>
          </cell>
          <cell r="D105">
            <v>1840000</v>
          </cell>
          <cell r="E105" t="str">
            <v>CANFIELD</v>
          </cell>
        </row>
        <row r="106">
          <cell r="C106" t="str">
            <v>192-23</v>
          </cell>
          <cell r="D106">
            <v>1990000</v>
          </cell>
          <cell r="E106" t="str">
            <v>DAVIS</v>
          </cell>
        </row>
        <row r="107">
          <cell r="C107" t="str">
            <v>108-23</v>
          </cell>
          <cell r="D107">
            <v>1360000</v>
          </cell>
          <cell r="E107" t="str">
            <v>SANTIZO</v>
          </cell>
        </row>
        <row r="108">
          <cell r="C108" t="str">
            <v>213-23</v>
          </cell>
          <cell r="D108">
            <v>2010000</v>
          </cell>
          <cell r="E108" t="str">
            <v>MAELZER</v>
          </cell>
        </row>
        <row r="109">
          <cell r="C109" t="str">
            <v>126-23</v>
          </cell>
          <cell r="D109">
            <v>2000000</v>
          </cell>
          <cell r="E109" t="str">
            <v>STAMBAUGH</v>
          </cell>
        </row>
        <row r="110">
          <cell r="C110" t="str">
            <v>841-23</v>
          </cell>
          <cell r="D110">
            <v>1520000</v>
          </cell>
          <cell r="E110" t="str">
            <v>MAYBERRY</v>
          </cell>
        </row>
        <row r="111">
          <cell r="C111" t="str">
            <v>105-23</v>
          </cell>
          <cell r="D111">
            <v>1830000</v>
          </cell>
          <cell r="E111" t="str">
            <v>YORK</v>
          </cell>
        </row>
        <row r="112">
          <cell r="C112" t="str">
            <v>812-23</v>
          </cell>
          <cell r="D112">
            <v>1460000</v>
          </cell>
          <cell r="E112" t="str">
            <v>NELSON</v>
          </cell>
        </row>
        <row r="113">
          <cell r="C113" t="str">
            <v>807-23</v>
          </cell>
          <cell r="D113">
            <v>1460000</v>
          </cell>
          <cell r="E113" t="str">
            <v>NELSON</v>
          </cell>
        </row>
        <row r="114">
          <cell r="C114" t="str">
            <v>154-23</v>
          </cell>
          <cell r="D114">
            <v>900000</v>
          </cell>
          <cell r="E114" t="str">
            <v>ROCHA</v>
          </cell>
        </row>
        <row r="115">
          <cell r="C115" t="str">
            <v>115-23</v>
          </cell>
          <cell r="D115">
            <v>1310000</v>
          </cell>
          <cell r="E115" t="str">
            <v>MALAVE</v>
          </cell>
        </row>
        <row r="116">
          <cell r="C116" t="str">
            <v>158-23</v>
          </cell>
          <cell r="D116">
            <v>880000</v>
          </cell>
          <cell r="E116" t="str">
            <v>STEWART</v>
          </cell>
        </row>
        <row r="117">
          <cell r="C117" t="str">
            <v>111-23</v>
          </cell>
          <cell r="D117">
            <v>2000000</v>
          </cell>
          <cell r="E117" t="str">
            <v>STAMBAUGH</v>
          </cell>
        </row>
        <row r="118">
          <cell r="C118" t="str">
            <v>820-23</v>
          </cell>
          <cell r="D118">
            <v>1460000</v>
          </cell>
          <cell r="E118" t="str">
            <v>NELSON</v>
          </cell>
        </row>
        <row r="119">
          <cell r="C119" t="str">
            <v>901-23</v>
          </cell>
          <cell r="D119">
            <v>1340000</v>
          </cell>
          <cell r="E119" t="str">
            <v>BEAM</v>
          </cell>
        </row>
        <row r="120">
          <cell r="C120" t="str">
            <v>821-23</v>
          </cell>
          <cell r="D120">
            <v>1460000</v>
          </cell>
          <cell r="E120" t="str">
            <v>NELSON</v>
          </cell>
        </row>
        <row r="121">
          <cell r="C121" t="str">
            <v>112-23</v>
          </cell>
          <cell r="D121">
            <v>2000000</v>
          </cell>
          <cell r="E121" t="str">
            <v>STAMBAUGH</v>
          </cell>
        </row>
        <row r="122">
          <cell r="C122" t="str">
            <v>195-23</v>
          </cell>
          <cell r="D122">
            <v>900000</v>
          </cell>
          <cell r="E122" t="str">
            <v>ROCHA</v>
          </cell>
        </row>
        <row r="123">
          <cell r="C123" t="str">
            <v>128-23</v>
          </cell>
          <cell r="D123">
            <v>1840000</v>
          </cell>
          <cell r="E123" t="str">
            <v>CANFIELD</v>
          </cell>
        </row>
        <row r="124">
          <cell r="C124" t="str">
            <v>197-23</v>
          </cell>
          <cell r="D124">
            <v>1140000</v>
          </cell>
          <cell r="E124" t="str">
            <v>YOUNG</v>
          </cell>
        </row>
        <row r="125">
          <cell r="C125" t="str">
            <v>133-23</v>
          </cell>
          <cell r="D125">
            <v>1830000</v>
          </cell>
          <cell r="E125" t="str">
            <v>YORK</v>
          </cell>
        </row>
        <row r="126">
          <cell r="C126" t="str">
            <v>216-23</v>
          </cell>
          <cell r="D126">
            <v>1780000</v>
          </cell>
          <cell r="E126" t="str">
            <v>DE LA ROSA</v>
          </cell>
        </row>
        <row r="127">
          <cell r="C127" t="str">
            <v>118-23</v>
          </cell>
          <cell r="D127">
            <v>1110000</v>
          </cell>
          <cell r="E127" t="str">
            <v>STARKS</v>
          </cell>
        </row>
        <row r="128">
          <cell r="C128" t="str">
            <v>241-23</v>
          </cell>
          <cell r="D128">
            <v>1820000</v>
          </cell>
          <cell r="E128" t="str">
            <v>ADANE</v>
          </cell>
        </row>
        <row r="129">
          <cell r="C129" t="str">
            <v>105-23</v>
          </cell>
          <cell r="D129">
            <v>1830000</v>
          </cell>
          <cell r="E129" t="str">
            <v>YORK</v>
          </cell>
        </row>
        <row r="130">
          <cell r="C130" t="str">
            <v>238-23</v>
          </cell>
          <cell r="D130">
            <v>1770000</v>
          </cell>
          <cell r="E130" t="str">
            <v>BRUDER</v>
          </cell>
        </row>
        <row r="131">
          <cell r="C131" t="str">
            <v>239-23</v>
          </cell>
          <cell r="D131">
            <v>2010000</v>
          </cell>
          <cell r="E131" t="str">
            <v>MAELZER</v>
          </cell>
        </row>
        <row r="132">
          <cell r="C132" t="str">
            <v>110-23</v>
          </cell>
          <cell r="D132">
            <v>2030000</v>
          </cell>
          <cell r="E132" t="str">
            <v>KILLION</v>
          </cell>
        </row>
        <row r="133">
          <cell r="C133" t="str">
            <v>908-23</v>
          </cell>
          <cell r="D133">
            <v>1520000</v>
          </cell>
          <cell r="E133" t="str">
            <v>MAYBERRY</v>
          </cell>
        </row>
        <row r="134">
          <cell r="C134" t="str">
            <v>116-23</v>
          </cell>
          <cell r="D134">
            <v>1310000</v>
          </cell>
          <cell r="E134" t="str">
            <v>MALAVE</v>
          </cell>
        </row>
        <row r="135">
          <cell r="C135" t="str">
            <v>218-23</v>
          </cell>
          <cell r="D135">
            <v>1820000</v>
          </cell>
          <cell r="E135" t="str">
            <v>ADANE</v>
          </cell>
        </row>
        <row r="136">
          <cell r="C136" t="str">
            <v>122-23</v>
          </cell>
          <cell r="D136">
            <v>1360000</v>
          </cell>
          <cell r="E136" t="str">
            <v>SANTIZO</v>
          </cell>
        </row>
        <row r="137">
          <cell r="C137" t="str">
            <v>190-23</v>
          </cell>
          <cell r="D137">
            <v>1090000</v>
          </cell>
          <cell r="E137" t="str">
            <v>SPECTOR</v>
          </cell>
        </row>
        <row r="138">
          <cell r="C138" t="str">
            <v>806-23</v>
          </cell>
          <cell r="D138">
            <v>1340000</v>
          </cell>
          <cell r="E138" t="str">
            <v>BEAM</v>
          </cell>
        </row>
        <row r="139">
          <cell r="C139" t="str">
            <v>232-23</v>
          </cell>
          <cell r="D139">
            <v>2010000</v>
          </cell>
          <cell r="E139" t="str">
            <v>MAELZER</v>
          </cell>
        </row>
        <row r="140">
          <cell r="C140" t="str">
            <v>809-23</v>
          </cell>
          <cell r="D140">
            <v>1340000</v>
          </cell>
          <cell r="E140" t="str">
            <v>BEAM</v>
          </cell>
        </row>
        <row r="141">
          <cell r="C141" t="str">
            <v>831-23</v>
          </cell>
          <cell r="D141">
            <v>1740000</v>
          </cell>
          <cell r="E141" t="str">
            <v>STORY</v>
          </cell>
        </row>
        <row r="142">
          <cell r="C142" t="str">
            <v>132-23</v>
          </cell>
          <cell r="D142">
            <v>1110000</v>
          </cell>
          <cell r="E142" t="str">
            <v>STARKS</v>
          </cell>
        </row>
        <row r="143">
          <cell r="C143" t="str">
            <v>236-23</v>
          </cell>
          <cell r="D143">
            <v>2040000</v>
          </cell>
          <cell r="E143" t="str">
            <v>MOSES</v>
          </cell>
        </row>
        <row r="144">
          <cell r="C144" t="str">
            <v>103-23</v>
          </cell>
          <cell r="D144">
            <v>1110000</v>
          </cell>
          <cell r="E144" t="str">
            <v>STARKS</v>
          </cell>
        </row>
        <row r="145">
          <cell r="C145" t="str">
            <v>843-23</v>
          </cell>
          <cell r="D145">
            <v>1520000</v>
          </cell>
          <cell r="E145" t="str">
            <v>MAYBERRY</v>
          </cell>
        </row>
        <row r="146">
          <cell r="C146" t="str">
            <v>119-23</v>
          </cell>
          <cell r="D146">
            <v>1830000</v>
          </cell>
          <cell r="E146" t="str">
            <v>YORK</v>
          </cell>
        </row>
        <row r="147">
          <cell r="C147" t="str">
            <v>840-23</v>
          </cell>
          <cell r="D147">
            <v>1520000</v>
          </cell>
          <cell r="E147" t="str">
            <v>MAYBERRY</v>
          </cell>
        </row>
        <row r="148">
          <cell r="C148" t="str">
            <v>121-23</v>
          </cell>
          <cell r="D148">
            <v>1360000</v>
          </cell>
          <cell r="E148" t="str">
            <v>SANTIZO</v>
          </cell>
        </row>
        <row r="149">
          <cell r="C149" t="str">
            <v>219-23</v>
          </cell>
          <cell r="D149">
            <v>2040000</v>
          </cell>
          <cell r="E149" t="str">
            <v>MOSES</v>
          </cell>
        </row>
        <row r="150">
          <cell r="C150" t="str">
            <v>123-23</v>
          </cell>
          <cell r="D150">
            <v>2030000</v>
          </cell>
          <cell r="E150" t="str">
            <v>KILLION</v>
          </cell>
        </row>
        <row r="151">
          <cell r="C151" t="str">
            <v>211-23</v>
          </cell>
          <cell r="D151">
            <v>1140000</v>
          </cell>
          <cell r="E151" t="str">
            <v>YOUNG</v>
          </cell>
        </row>
        <row r="152">
          <cell r="C152" t="str">
            <v>148-23</v>
          </cell>
          <cell r="D152">
            <v>1830000</v>
          </cell>
          <cell r="E152" t="str">
            <v>YORK</v>
          </cell>
        </row>
        <row r="153">
          <cell r="C153" t="str">
            <v>196-23</v>
          </cell>
          <cell r="D153">
            <v>900000</v>
          </cell>
          <cell r="E153" t="str">
            <v>ROCHA</v>
          </cell>
        </row>
        <row r="154">
          <cell r="C154" t="str">
            <v>109-23</v>
          </cell>
          <cell r="D154">
            <v>2030000</v>
          </cell>
          <cell r="E154" t="str">
            <v>KILLION</v>
          </cell>
        </row>
        <row r="155">
          <cell r="C155" t="str">
            <v>194-23</v>
          </cell>
          <cell r="D155">
            <v>1290000</v>
          </cell>
          <cell r="E155" t="str">
            <v>COOLAHAN</v>
          </cell>
        </row>
        <row r="156">
          <cell r="C156" t="str">
            <v>805-23</v>
          </cell>
          <cell r="D156">
            <v>1340000</v>
          </cell>
          <cell r="E156" t="str">
            <v>BEAM</v>
          </cell>
        </row>
        <row r="157">
          <cell r="C157" t="str">
            <v>824-23</v>
          </cell>
          <cell r="D157">
            <v>1460000</v>
          </cell>
          <cell r="E157" t="str">
            <v>NELSON</v>
          </cell>
        </row>
        <row r="158">
          <cell r="C158" t="str">
            <v>134-23</v>
          </cell>
          <cell r="D158">
            <v>1830000</v>
          </cell>
          <cell r="E158" t="str">
            <v>YORK</v>
          </cell>
        </row>
        <row r="159">
          <cell r="C159" t="str">
            <v>240-23</v>
          </cell>
          <cell r="D159">
            <v>2010000</v>
          </cell>
          <cell r="E159" t="str">
            <v>MAELZER</v>
          </cell>
        </row>
        <row r="160">
          <cell r="C160" t="str">
            <v>903-23</v>
          </cell>
          <cell r="D160">
            <v>1340000</v>
          </cell>
          <cell r="E160" t="str">
            <v>BEAM</v>
          </cell>
        </row>
        <row r="161">
          <cell r="C161" t="str">
            <v>238-23</v>
          </cell>
          <cell r="D161">
            <v>1770000</v>
          </cell>
          <cell r="E161" t="str">
            <v>BRUDER</v>
          </cell>
        </row>
        <row r="162">
          <cell r="C162" t="str">
            <v>140-23</v>
          </cell>
          <cell r="D162">
            <v>2000000</v>
          </cell>
          <cell r="E162" t="str">
            <v>STAMBAUGH</v>
          </cell>
        </row>
        <row r="163">
          <cell r="C163" t="str">
            <v>221-23</v>
          </cell>
          <cell r="D163">
            <v>1770000</v>
          </cell>
          <cell r="E163" t="str">
            <v>BRUDER</v>
          </cell>
        </row>
        <row r="164">
          <cell r="C164" t="str">
            <v>146-23</v>
          </cell>
          <cell r="D164">
            <v>1110000</v>
          </cell>
          <cell r="E164" t="str">
            <v>STARKS</v>
          </cell>
        </row>
        <row r="165">
          <cell r="C165" t="str">
            <v>214-23</v>
          </cell>
          <cell r="D165">
            <v>2010000</v>
          </cell>
          <cell r="E165" t="str">
            <v>MAELZER</v>
          </cell>
        </row>
        <row r="166">
          <cell r="C166" t="str">
            <v>155-23</v>
          </cell>
          <cell r="D166">
            <v>2000000</v>
          </cell>
          <cell r="E166" t="str">
            <v>STAMBAUGH</v>
          </cell>
        </row>
        <row r="167">
          <cell r="C167" t="str">
            <v>837-23</v>
          </cell>
          <cell r="D167">
            <v>1520000</v>
          </cell>
          <cell r="E167" t="str">
            <v>MAYBERRY</v>
          </cell>
        </row>
        <row r="168">
          <cell r="C168" t="str">
            <v>816-23</v>
          </cell>
          <cell r="D168">
            <v>1460000</v>
          </cell>
          <cell r="E168" t="str">
            <v>NELSON</v>
          </cell>
        </row>
        <row r="169">
          <cell r="C169" t="str">
            <v>835-23</v>
          </cell>
          <cell r="D169">
            <v>1740000</v>
          </cell>
          <cell r="E169" t="str">
            <v>STORY</v>
          </cell>
        </row>
        <row r="170">
          <cell r="C170" t="str">
            <v>152-23</v>
          </cell>
          <cell r="D170">
            <v>2030000</v>
          </cell>
          <cell r="E170" t="str">
            <v>KILLION</v>
          </cell>
        </row>
        <row r="171">
          <cell r="C171" t="str">
            <v>192-23</v>
          </cell>
          <cell r="D171">
            <v>1990000</v>
          </cell>
          <cell r="E171" t="str">
            <v>DAVIS</v>
          </cell>
        </row>
        <row r="172">
          <cell r="C172" t="str">
            <v>156-23</v>
          </cell>
          <cell r="D172">
            <v>2000000</v>
          </cell>
          <cell r="E172" t="str">
            <v>STAMBAUGH</v>
          </cell>
        </row>
        <row r="173">
          <cell r="C173" t="str">
            <v>171-23</v>
          </cell>
          <cell r="D173">
            <v>880000</v>
          </cell>
          <cell r="E173" t="str">
            <v>STEWART</v>
          </cell>
        </row>
        <row r="174">
          <cell r="C174" t="str">
            <v>160-23</v>
          </cell>
          <cell r="D174">
            <v>1310000</v>
          </cell>
          <cell r="E174" t="str">
            <v>MALAVE</v>
          </cell>
        </row>
        <row r="175">
          <cell r="C175" t="str">
            <v>156-23</v>
          </cell>
          <cell r="D175">
            <v>2000000</v>
          </cell>
          <cell r="E175" t="str">
            <v>STAMBAUGH</v>
          </cell>
        </row>
        <row r="176">
          <cell r="C176" t="str">
            <v>162-23</v>
          </cell>
          <cell r="D176">
            <v>1090000</v>
          </cell>
          <cell r="E176" t="str">
            <v>SPECTOR</v>
          </cell>
        </row>
        <row r="177">
          <cell r="C177" t="str">
            <v>157-23</v>
          </cell>
          <cell r="D177">
            <v>880000</v>
          </cell>
          <cell r="E177" t="str">
            <v>STEWART</v>
          </cell>
        </row>
        <row r="178">
          <cell r="C178" t="str">
            <v>175-23</v>
          </cell>
          <cell r="D178">
            <v>1090000</v>
          </cell>
          <cell r="E178" t="str">
            <v>SPECTOR</v>
          </cell>
        </row>
        <row r="179">
          <cell r="C179" t="str">
            <v>137-23</v>
          </cell>
          <cell r="D179">
            <v>2030000</v>
          </cell>
          <cell r="E179" t="str">
            <v>KILLION</v>
          </cell>
        </row>
        <row r="180">
          <cell r="C180" t="str">
            <v>180-23</v>
          </cell>
          <cell r="D180">
            <v>1290000</v>
          </cell>
          <cell r="E180" t="str">
            <v>COOLAHAN</v>
          </cell>
        </row>
        <row r="181">
          <cell r="C181" t="str">
            <v>802-23</v>
          </cell>
          <cell r="D181">
            <v>1340000</v>
          </cell>
          <cell r="E181" t="str">
            <v>BEAM</v>
          </cell>
        </row>
        <row r="182">
          <cell r="C182" t="str">
            <v>199-23</v>
          </cell>
          <cell r="D182">
            <v>880000</v>
          </cell>
          <cell r="E182" t="str">
            <v>STEWART</v>
          </cell>
        </row>
        <row r="183">
          <cell r="C183" t="str">
            <v>808-23</v>
          </cell>
          <cell r="D183">
            <v>1460000</v>
          </cell>
          <cell r="E183" t="str">
            <v>NELSON</v>
          </cell>
        </row>
        <row r="184">
          <cell r="C184" t="str">
            <v>833-23</v>
          </cell>
          <cell r="D184">
            <v>1520000</v>
          </cell>
          <cell r="E184" t="str">
            <v>MAYBERRY</v>
          </cell>
        </row>
        <row r="185">
          <cell r="C185" t="str">
            <v>117-23</v>
          </cell>
          <cell r="D185">
            <v>1110000</v>
          </cell>
          <cell r="E185" t="str">
            <v>STARKS</v>
          </cell>
        </row>
        <row r="186">
          <cell r="C186" t="str">
            <v>204-23</v>
          </cell>
          <cell r="D186">
            <v>1090000</v>
          </cell>
          <cell r="E186" t="str">
            <v>SPECTOR</v>
          </cell>
        </row>
        <row r="187">
          <cell r="C187" t="str">
            <v>102-23</v>
          </cell>
          <cell r="D187">
            <v>1840000</v>
          </cell>
          <cell r="E187" t="str">
            <v>CANFIELD</v>
          </cell>
        </row>
        <row r="188">
          <cell r="C188" t="str">
            <v>161-23</v>
          </cell>
          <cell r="D188">
            <v>1090000</v>
          </cell>
          <cell r="E188" t="str">
            <v>SPECTOR</v>
          </cell>
        </row>
        <row r="189">
          <cell r="C189" t="str">
            <v>101-23</v>
          </cell>
          <cell r="D189">
            <v>1840000</v>
          </cell>
          <cell r="E189" t="str">
            <v>CANFIELD</v>
          </cell>
        </row>
        <row r="190">
          <cell r="C190" t="str">
            <v>819-23</v>
          </cell>
          <cell r="D190">
            <v>1460000</v>
          </cell>
          <cell r="E190" t="str">
            <v>NELSON</v>
          </cell>
        </row>
        <row r="191">
          <cell r="C191" t="str">
            <v>169-23</v>
          </cell>
          <cell r="D191">
            <v>1140000</v>
          </cell>
          <cell r="E191" t="str">
            <v>YOUNG</v>
          </cell>
        </row>
        <row r="192">
          <cell r="C192" t="str">
            <v>158-23</v>
          </cell>
          <cell r="D192">
            <v>880000</v>
          </cell>
          <cell r="E192" t="str">
            <v>STEWART</v>
          </cell>
        </row>
        <row r="193">
          <cell r="C193" t="str">
            <v>817-23</v>
          </cell>
          <cell r="D193">
            <v>1460000</v>
          </cell>
          <cell r="E193" t="str">
            <v>NELSON</v>
          </cell>
        </row>
        <row r="194">
          <cell r="C194" t="str">
            <v>179-23</v>
          </cell>
          <cell r="D194">
            <v>1290000</v>
          </cell>
          <cell r="E194" t="str">
            <v>COOLAHAN</v>
          </cell>
        </row>
        <row r="195">
          <cell r="C195" t="str">
            <v>151-23</v>
          </cell>
          <cell r="D195">
            <v>2030000</v>
          </cell>
          <cell r="E195" t="str">
            <v>KILLION</v>
          </cell>
        </row>
        <row r="196">
          <cell r="C196" t="str">
            <v>174-23</v>
          </cell>
          <cell r="D196">
            <v>400000</v>
          </cell>
          <cell r="E196" t="str">
            <v>BARTELL</v>
          </cell>
        </row>
        <row r="197">
          <cell r="C197" t="str">
            <v>127-23</v>
          </cell>
          <cell r="D197">
            <v>1840000</v>
          </cell>
          <cell r="E197" t="str">
            <v>CANFIELD</v>
          </cell>
        </row>
        <row r="198">
          <cell r="C198" t="str">
            <v>191-23</v>
          </cell>
          <cell r="D198">
            <v>1990000</v>
          </cell>
          <cell r="E198" t="str">
            <v>DAVIS</v>
          </cell>
        </row>
        <row r="199">
          <cell r="C199" t="str">
            <v>110-23</v>
          </cell>
          <cell r="D199">
            <v>2030000</v>
          </cell>
          <cell r="E199" t="str">
            <v>KILLION</v>
          </cell>
        </row>
        <row r="200">
          <cell r="C200" t="str">
            <v>188-23</v>
          </cell>
          <cell r="D200">
            <v>400000</v>
          </cell>
          <cell r="E200" t="str">
            <v>BARTELL</v>
          </cell>
        </row>
        <row r="201">
          <cell r="C201" t="str">
            <v>109-23</v>
          </cell>
          <cell r="D201">
            <v>2030000</v>
          </cell>
          <cell r="E201" t="str">
            <v>KILLION</v>
          </cell>
        </row>
        <row r="202">
          <cell r="C202" t="str">
            <v>828-23</v>
          </cell>
          <cell r="D202">
            <v>1740000</v>
          </cell>
          <cell r="E202" t="str">
            <v>STORY</v>
          </cell>
        </row>
        <row r="203">
          <cell r="C203" t="str">
            <v>172-23</v>
          </cell>
          <cell r="D203">
            <v>880000</v>
          </cell>
          <cell r="E203" t="str">
            <v>STEWART</v>
          </cell>
        </row>
        <row r="204">
          <cell r="C204" t="str">
            <v>203-23</v>
          </cell>
          <cell r="D204">
            <v>1090000</v>
          </cell>
          <cell r="E204" t="str">
            <v>SPECTOR</v>
          </cell>
        </row>
        <row r="205">
          <cell r="C205" t="str">
            <v>142-23</v>
          </cell>
          <cell r="D205">
            <v>1840000</v>
          </cell>
          <cell r="E205" t="str">
            <v>CANFIELD</v>
          </cell>
        </row>
        <row r="206">
          <cell r="C206" t="str">
            <v>830-23</v>
          </cell>
          <cell r="D206">
            <v>1520000</v>
          </cell>
          <cell r="E206" t="str">
            <v>MAYBERRY</v>
          </cell>
        </row>
        <row r="207">
          <cell r="C207" t="str">
            <v>181-23</v>
          </cell>
          <cell r="D207">
            <v>900000</v>
          </cell>
          <cell r="E207" t="str">
            <v>ROCHA</v>
          </cell>
        </row>
        <row r="208">
          <cell r="C208" t="str">
            <v>906-23</v>
          </cell>
          <cell r="D208">
            <v>1740000</v>
          </cell>
          <cell r="E208" t="str">
            <v>STORY</v>
          </cell>
        </row>
        <row r="209">
          <cell r="C209" t="str">
            <v>822-23</v>
          </cell>
          <cell r="D209">
            <v>1460000</v>
          </cell>
          <cell r="E209" t="str">
            <v>NELSON</v>
          </cell>
        </row>
        <row r="210">
          <cell r="C210" t="str">
            <v>223-23</v>
          </cell>
          <cell r="D210">
            <v>2010000</v>
          </cell>
          <cell r="E210" t="str">
            <v>MAELZER</v>
          </cell>
        </row>
        <row r="211">
          <cell r="C211" t="str">
            <v>177-23</v>
          </cell>
          <cell r="D211">
            <v>1990000</v>
          </cell>
          <cell r="E211" t="str">
            <v>DAVIS</v>
          </cell>
        </row>
        <row r="212">
          <cell r="C212" t="str">
            <v>222-23</v>
          </cell>
          <cell r="D212">
            <v>1770000</v>
          </cell>
          <cell r="E212" t="str">
            <v>BRUDER</v>
          </cell>
        </row>
        <row r="213">
          <cell r="C213" t="str">
            <v>170-23</v>
          </cell>
          <cell r="D213">
            <v>1140000</v>
          </cell>
          <cell r="E213" t="str">
            <v>YOUNG</v>
          </cell>
        </row>
        <row r="214">
          <cell r="C214" t="str">
            <v>845-23</v>
          </cell>
          <cell r="D214">
            <v>1520000</v>
          </cell>
          <cell r="E214" t="str">
            <v>MAYBERRY</v>
          </cell>
        </row>
        <row r="215">
          <cell r="C215" t="str">
            <v>820-23</v>
          </cell>
          <cell r="D215">
            <v>1460000</v>
          </cell>
          <cell r="E215" t="str">
            <v>NELSON</v>
          </cell>
        </row>
        <row r="216">
          <cell r="C216" t="str">
            <v>230-23</v>
          </cell>
          <cell r="D216">
            <v>1770000</v>
          </cell>
          <cell r="E216" t="str">
            <v>BRUDER</v>
          </cell>
        </row>
        <row r="217">
          <cell r="C217" t="str">
            <v>144-23</v>
          </cell>
          <cell r="D217">
            <v>1310000</v>
          </cell>
          <cell r="E217" t="str">
            <v>MALAVE</v>
          </cell>
        </row>
        <row r="218">
          <cell r="C218" t="str">
            <v>235-23</v>
          </cell>
          <cell r="D218">
            <v>2040000</v>
          </cell>
          <cell r="E218" t="str">
            <v>MOSES</v>
          </cell>
        </row>
        <row r="219">
          <cell r="C219" t="str">
            <v>130-23</v>
          </cell>
          <cell r="D219">
            <v>1310000</v>
          </cell>
          <cell r="E219" t="str">
            <v>MALAVE</v>
          </cell>
        </row>
        <row r="220">
          <cell r="C220" t="str">
            <v>237-23</v>
          </cell>
          <cell r="D220">
            <v>1770000</v>
          </cell>
          <cell r="E220" t="str">
            <v>BRUDER</v>
          </cell>
        </row>
        <row r="221">
          <cell r="C221" t="str">
            <v>131-23</v>
          </cell>
          <cell r="D221">
            <v>1110000</v>
          </cell>
          <cell r="E221" t="str">
            <v>STARKS</v>
          </cell>
        </row>
        <row r="222">
          <cell r="C222" t="str">
            <v>243-23</v>
          </cell>
          <cell r="D222">
            <v>1760000</v>
          </cell>
          <cell r="E222" t="str">
            <v>STRICKLAND</v>
          </cell>
        </row>
        <row r="223">
          <cell r="C223" t="str">
            <v>173-23</v>
          </cell>
          <cell r="D223">
            <v>400000</v>
          </cell>
          <cell r="E223" t="str">
            <v>BARTELL</v>
          </cell>
        </row>
      </sheetData>
      <sheetData sheetId="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157-24</v>
          </cell>
          <cell r="D2">
            <v>900000</v>
          </cell>
          <cell r="E2" t="str">
            <v>ROCHA</v>
          </cell>
        </row>
        <row r="3">
          <cell r="C3" t="str">
            <v>171-24</v>
          </cell>
          <cell r="D3">
            <v>900000</v>
          </cell>
          <cell r="E3" t="str">
            <v>ROCHA</v>
          </cell>
        </row>
        <row r="4">
          <cell r="C4" t="str">
            <v>822-24</v>
          </cell>
          <cell r="D4">
            <v>1500000</v>
          </cell>
          <cell r="E4" t="str">
            <v>GOODNIGHT</v>
          </cell>
        </row>
        <row r="5">
          <cell r="C5" t="str">
            <v>139-24</v>
          </cell>
          <cell r="D5">
            <v>2000000</v>
          </cell>
          <cell r="E5" t="str">
            <v>STAMBAUGH</v>
          </cell>
        </row>
        <row r="6">
          <cell r="C6" t="str">
            <v>222-24</v>
          </cell>
          <cell r="D6">
            <v>1820000</v>
          </cell>
          <cell r="E6" t="str">
            <v>ADANE</v>
          </cell>
        </row>
        <row r="7">
          <cell r="C7" t="str">
            <v>239-24</v>
          </cell>
          <cell r="D7">
            <v>2010000</v>
          </cell>
          <cell r="E7" t="str">
            <v>MAELZER</v>
          </cell>
        </row>
        <row r="8">
          <cell r="C8" t="str">
            <v>125-24</v>
          </cell>
          <cell r="D8">
            <v>2000000</v>
          </cell>
          <cell r="E8" t="str">
            <v>STAMBAUGH</v>
          </cell>
        </row>
        <row r="9">
          <cell r="C9" t="str">
            <v>130-24</v>
          </cell>
          <cell r="D9">
            <v>2020000</v>
          </cell>
          <cell r="E9" t="str">
            <v>SHOOK</v>
          </cell>
        </row>
        <row r="10">
          <cell r="C10" t="str">
            <v>817-24</v>
          </cell>
          <cell r="D10">
            <v>1500000</v>
          </cell>
          <cell r="E10" t="str">
            <v>GOODNIGHT</v>
          </cell>
        </row>
        <row r="11">
          <cell r="C11" t="str">
            <v>104-24</v>
          </cell>
          <cell r="D11">
            <v>1480000</v>
          </cell>
          <cell r="E11" t="str">
            <v>STURGEON</v>
          </cell>
        </row>
        <row r="12">
          <cell r="C12" t="str">
            <v>235-24</v>
          </cell>
          <cell r="D12">
            <v>2040000</v>
          </cell>
          <cell r="E12" t="str">
            <v>MOSES</v>
          </cell>
        </row>
        <row r="13">
          <cell r="C13" t="str">
            <v>235-24</v>
          </cell>
          <cell r="D13">
            <v>2040000</v>
          </cell>
          <cell r="E13" t="str">
            <v>MOSES</v>
          </cell>
        </row>
        <row r="14">
          <cell r="C14" t="str">
            <v>108-24</v>
          </cell>
          <cell r="D14">
            <v>1340000</v>
          </cell>
          <cell r="E14" t="str">
            <v>BEAM</v>
          </cell>
        </row>
        <row r="15">
          <cell r="C15" t="str">
            <v>227-24</v>
          </cell>
          <cell r="D15">
            <v>2040000</v>
          </cell>
          <cell r="E15" t="str">
            <v>MOSES</v>
          </cell>
        </row>
        <row r="16">
          <cell r="C16" t="str">
            <v>157-24</v>
          </cell>
          <cell r="D16">
            <v>900000</v>
          </cell>
          <cell r="E16" t="str">
            <v>ROCHA</v>
          </cell>
        </row>
        <row r="17">
          <cell r="C17" t="str">
            <v>840-24</v>
          </cell>
          <cell r="D17">
            <v>1520000</v>
          </cell>
          <cell r="E17" t="str">
            <v>MAYBERRY</v>
          </cell>
        </row>
        <row r="18">
          <cell r="C18" t="str">
            <v>173-24</v>
          </cell>
          <cell r="D18">
            <v>950000</v>
          </cell>
          <cell r="E18" t="str">
            <v>WEBSTER</v>
          </cell>
        </row>
        <row r="19">
          <cell r="C19" t="str">
            <v>210-24</v>
          </cell>
          <cell r="D19">
            <v>2030000</v>
          </cell>
          <cell r="E19" t="str">
            <v>KILLION</v>
          </cell>
        </row>
        <row r="20">
          <cell r="C20" t="str">
            <v>198-24</v>
          </cell>
          <cell r="D20">
            <v>880000</v>
          </cell>
          <cell r="E20" t="str">
            <v>STEWART</v>
          </cell>
        </row>
        <row r="21">
          <cell r="C21" t="str">
            <v>185-24</v>
          </cell>
          <cell r="D21">
            <v>900000</v>
          </cell>
          <cell r="E21" t="str">
            <v>ROCHA</v>
          </cell>
        </row>
        <row r="22">
          <cell r="C22" t="str">
            <v>804-24</v>
          </cell>
          <cell r="D22">
            <v>1500000</v>
          </cell>
          <cell r="E22" t="str">
            <v>GOODNIGHT</v>
          </cell>
        </row>
        <row r="23">
          <cell r="C23" t="str">
            <v>802-24</v>
          </cell>
          <cell r="D23">
            <v>1460000</v>
          </cell>
          <cell r="E23" t="str">
            <v>NELSON</v>
          </cell>
        </row>
        <row r="24">
          <cell r="C24" t="str">
            <v>155-24</v>
          </cell>
          <cell r="D24">
            <v>2000000</v>
          </cell>
          <cell r="E24" t="str">
            <v>STAMBAUGH</v>
          </cell>
        </row>
        <row r="25">
          <cell r="C25" t="str">
            <v>845-24</v>
          </cell>
          <cell r="D25">
            <v>1520000</v>
          </cell>
          <cell r="E25" t="str">
            <v>MAYBERRY</v>
          </cell>
        </row>
        <row r="26">
          <cell r="C26" t="str">
            <v>170-24</v>
          </cell>
          <cell r="D26">
            <v>880000</v>
          </cell>
          <cell r="E26" t="str">
            <v>STEWART</v>
          </cell>
        </row>
        <row r="27">
          <cell r="C27" t="str">
            <v>906-24</v>
          </cell>
          <cell r="D27">
            <v>1470000</v>
          </cell>
          <cell r="E27" t="str">
            <v>RIVERA</v>
          </cell>
        </row>
        <row r="28">
          <cell r="C28" t="str">
            <v>223-24</v>
          </cell>
          <cell r="D28">
            <v>2010000</v>
          </cell>
          <cell r="E28" t="str">
            <v>MAELZER</v>
          </cell>
        </row>
        <row r="29">
          <cell r="C29" t="str">
            <v>146-24</v>
          </cell>
          <cell r="D29">
            <v>1480000</v>
          </cell>
          <cell r="E29" t="str">
            <v>STURGEON</v>
          </cell>
        </row>
        <row r="30">
          <cell r="C30" t="str">
            <v>230-24</v>
          </cell>
          <cell r="D30">
            <v>1820000</v>
          </cell>
          <cell r="E30" t="str">
            <v>ADANE</v>
          </cell>
        </row>
        <row r="31">
          <cell r="C31" t="str">
            <v>812-24</v>
          </cell>
          <cell r="D31">
            <v>1500000</v>
          </cell>
          <cell r="E31" t="str">
            <v>GOODNIGHT</v>
          </cell>
        </row>
        <row r="32">
          <cell r="C32" t="str">
            <v>181-24</v>
          </cell>
          <cell r="D32">
            <v>2030000</v>
          </cell>
          <cell r="E32" t="str">
            <v>KILLION</v>
          </cell>
        </row>
        <row r="33">
          <cell r="C33" t="str">
            <v>831-24</v>
          </cell>
          <cell r="D33">
            <v>1740000</v>
          </cell>
          <cell r="E33" t="str">
            <v>STORY</v>
          </cell>
        </row>
        <row r="34">
          <cell r="C34" t="str">
            <v>199-24</v>
          </cell>
          <cell r="D34">
            <v>900000</v>
          </cell>
          <cell r="E34" t="str">
            <v>ROCHA</v>
          </cell>
        </row>
        <row r="35">
          <cell r="C35" t="str">
            <v>203-24</v>
          </cell>
          <cell r="D35">
            <v>1090000</v>
          </cell>
          <cell r="E35" t="str">
            <v>SPECTOR</v>
          </cell>
        </row>
        <row r="36">
          <cell r="C36" t="str">
            <v>204-24</v>
          </cell>
          <cell r="D36">
            <v>1090000</v>
          </cell>
          <cell r="E36" t="str">
            <v>SPECTOR</v>
          </cell>
        </row>
        <row r="37">
          <cell r="C37" t="str">
            <v>140-24</v>
          </cell>
          <cell r="D37">
            <v>2000000</v>
          </cell>
          <cell r="E37" t="str">
            <v>STAMBAUGH</v>
          </cell>
        </row>
        <row r="38">
          <cell r="C38" t="str">
            <v>213-24</v>
          </cell>
          <cell r="D38">
            <v>2010000</v>
          </cell>
          <cell r="E38" t="str">
            <v>MAELZER</v>
          </cell>
        </row>
        <row r="39">
          <cell r="C39" t="str">
            <v>135-24</v>
          </cell>
          <cell r="D39">
            <v>1340000</v>
          </cell>
          <cell r="E39" t="str">
            <v>BEAM</v>
          </cell>
        </row>
        <row r="40">
          <cell r="C40" t="str">
            <v>843-24</v>
          </cell>
          <cell r="D40">
            <v>1520000</v>
          </cell>
          <cell r="E40" t="str">
            <v>MAYBERRY</v>
          </cell>
        </row>
        <row r="41">
          <cell r="C41" t="str">
            <v>119-24</v>
          </cell>
          <cell r="D41">
            <v>1840000</v>
          </cell>
          <cell r="E41" t="str">
            <v>CANFIELD</v>
          </cell>
        </row>
        <row r="42">
          <cell r="C42" t="str">
            <v>845-24</v>
          </cell>
          <cell r="D42">
            <v>1520000</v>
          </cell>
          <cell r="E42" t="str">
            <v>MAYBERRY</v>
          </cell>
        </row>
        <row r="43">
          <cell r="C43" t="str">
            <v>241-24</v>
          </cell>
          <cell r="D43">
            <v>1770000</v>
          </cell>
          <cell r="E43" t="str">
            <v>BRUDER</v>
          </cell>
        </row>
        <row r="44">
          <cell r="C44" t="str">
            <v>844-24</v>
          </cell>
          <cell r="D44">
            <v>1520000</v>
          </cell>
          <cell r="E44" t="str">
            <v>MAYBERRY</v>
          </cell>
        </row>
        <row r="45">
          <cell r="C45" t="str">
            <v>238-24</v>
          </cell>
          <cell r="D45">
            <v>1820000</v>
          </cell>
          <cell r="E45" t="str">
            <v>ADANE</v>
          </cell>
        </row>
        <row r="46">
          <cell r="C46" t="str">
            <v>234-24</v>
          </cell>
          <cell r="D46">
            <v>1770000</v>
          </cell>
          <cell r="E46" t="str">
            <v>BRUDER</v>
          </cell>
        </row>
        <row r="47">
          <cell r="C47" t="str">
            <v>205-24</v>
          </cell>
          <cell r="D47">
            <v>1990000</v>
          </cell>
          <cell r="E47" t="str">
            <v>DAVIS</v>
          </cell>
        </row>
        <row r="48">
          <cell r="C48" t="str">
            <v>241-24</v>
          </cell>
          <cell r="D48">
            <v>1770000</v>
          </cell>
          <cell r="E48" t="str">
            <v>BRUDER</v>
          </cell>
        </row>
        <row r="49">
          <cell r="C49" t="str">
            <v>174-24</v>
          </cell>
          <cell r="D49">
            <v>950000</v>
          </cell>
          <cell r="E49" t="str">
            <v>WEBSTER</v>
          </cell>
        </row>
        <row r="50">
          <cell r="C50" t="str">
            <v>113-24</v>
          </cell>
          <cell r="D50">
            <v>1830000</v>
          </cell>
          <cell r="E50" t="str">
            <v>YORK</v>
          </cell>
        </row>
        <row r="51">
          <cell r="C51" t="str">
            <v>152-24</v>
          </cell>
          <cell r="D51">
            <v>1310000</v>
          </cell>
          <cell r="E51" t="str">
            <v>MALAVE</v>
          </cell>
        </row>
        <row r="52">
          <cell r="C52" t="str">
            <v>117-24</v>
          </cell>
          <cell r="D52">
            <v>1480000</v>
          </cell>
          <cell r="E52" t="str">
            <v>STURGEON</v>
          </cell>
        </row>
        <row r="53">
          <cell r="C53" t="str">
            <v>132-24</v>
          </cell>
          <cell r="D53">
            <v>1480000</v>
          </cell>
          <cell r="E53" t="str">
            <v>STURGEON</v>
          </cell>
        </row>
        <row r="54">
          <cell r="C54" t="str">
            <v>121-24</v>
          </cell>
          <cell r="D54">
            <v>1340000</v>
          </cell>
          <cell r="E54" t="str">
            <v>BEAM</v>
          </cell>
        </row>
        <row r="55">
          <cell r="C55" t="str">
            <v>245-24</v>
          </cell>
          <cell r="D55">
            <v>1820000</v>
          </cell>
          <cell r="E55" t="str">
            <v>ADANE</v>
          </cell>
        </row>
        <row r="56">
          <cell r="C56" t="str">
            <v>110-24</v>
          </cell>
          <cell r="D56">
            <v>1310000</v>
          </cell>
          <cell r="E56" t="str">
            <v>MALAVE</v>
          </cell>
        </row>
        <row r="57">
          <cell r="C57" t="str">
            <v>224-24</v>
          </cell>
          <cell r="D57">
            <v>2010000</v>
          </cell>
          <cell r="E57" t="str">
            <v>MAELZER</v>
          </cell>
        </row>
        <row r="58">
          <cell r="C58" t="str">
            <v>805-24</v>
          </cell>
          <cell r="D58">
            <v>1460000</v>
          </cell>
          <cell r="E58" t="str">
            <v>NELSON</v>
          </cell>
        </row>
        <row r="59">
          <cell r="C59" t="str">
            <v>836-24</v>
          </cell>
          <cell r="D59">
            <v>1470000</v>
          </cell>
          <cell r="E59" t="str">
            <v>RIVERA</v>
          </cell>
        </row>
        <row r="60">
          <cell r="C60" t="str">
            <v>120-24</v>
          </cell>
          <cell r="D60">
            <v>1840000</v>
          </cell>
          <cell r="E60" t="str">
            <v>CANFIELD</v>
          </cell>
        </row>
        <row r="61">
          <cell r="C61" t="str">
            <v>233-24</v>
          </cell>
          <cell r="D61">
            <v>1770000</v>
          </cell>
          <cell r="E61" t="str">
            <v>BRUDER</v>
          </cell>
        </row>
        <row r="62">
          <cell r="C62" t="str">
            <v>129-24</v>
          </cell>
          <cell r="D62">
            <v>2020000</v>
          </cell>
          <cell r="E62" t="str">
            <v>SHOOK</v>
          </cell>
        </row>
        <row r="63">
          <cell r="C63" t="str">
            <v>839-24</v>
          </cell>
          <cell r="D63">
            <v>1740000</v>
          </cell>
          <cell r="E63" t="str">
            <v>STORY</v>
          </cell>
        </row>
        <row r="64">
          <cell r="C64" t="str">
            <v>131-24</v>
          </cell>
          <cell r="D64">
            <v>1480000</v>
          </cell>
          <cell r="E64" t="str">
            <v>STURGEON</v>
          </cell>
        </row>
        <row r="65">
          <cell r="C65" t="str">
            <v>214-24</v>
          </cell>
          <cell r="D65">
            <v>2010000</v>
          </cell>
          <cell r="E65" t="str">
            <v>MAELZER</v>
          </cell>
        </row>
        <row r="66">
          <cell r="C66" t="str">
            <v>107-24</v>
          </cell>
          <cell r="D66">
            <v>1340000</v>
          </cell>
          <cell r="E66" t="str">
            <v>BEAM</v>
          </cell>
        </row>
        <row r="67">
          <cell r="C67" t="str">
            <v>244-24</v>
          </cell>
          <cell r="D67">
            <v>2040000</v>
          </cell>
          <cell r="E67" t="str">
            <v>MOSES</v>
          </cell>
        </row>
        <row r="68">
          <cell r="C68" t="str">
            <v>133-24</v>
          </cell>
          <cell r="D68">
            <v>1840000</v>
          </cell>
          <cell r="E68" t="str">
            <v>CANFIELD</v>
          </cell>
        </row>
        <row r="69">
          <cell r="C69" t="str">
            <v>847-24</v>
          </cell>
          <cell r="D69">
            <v>1520000</v>
          </cell>
          <cell r="E69" t="str">
            <v>MAYBERRY</v>
          </cell>
        </row>
        <row r="70">
          <cell r="C70" t="str">
            <v>167-24</v>
          </cell>
          <cell r="D70">
            <v>2030000</v>
          </cell>
          <cell r="E70" t="str">
            <v>KILLION</v>
          </cell>
        </row>
        <row r="71">
          <cell r="C71" t="str">
            <v>241-24</v>
          </cell>
          <cell r="D71">
            <v>1770000</v>
          </cell>
          <cell r="E71" t="str">
            <v>BRUDER</v>
          </cell>
        </row>
        <row r="72">
          <cell r="C72" t="str">
            <v>185-24</v>
          </cell>
          <cell r="D72">
            <v>900000</v>
          </cell>
          <cell r="E72" t="str">
            <v>ROCHA</v>
          </cell>
        </row>
        <row r="73">
          <cell r="C73" t="str">
            <v>197-24</v>
          </cell>
          <cell r="D73">
            <v>880000</v>
          </cell>
          <cell r="E73" t="str">
            <v>STEWART</v>
          </cell>
        </row>
        <row r="74">
          <cell r="C74" t="str">
            <v>186-24</v>
          </cell>
          <cell r="D74">
            <v>900000</v>
          </cell>
          <cell r="E74" t="str">
            <v>ROCHA</v>
          </cell>
        </row>
        <row r="75">
          <cell r="C75" t="str">
            <v>161-24</v>
          </cell>
          <cell r="D75">
            <v>1090000</v>
          </cell>
          <cell r="E75" t="str">
            <v>SPECTOR</v>
          </cell>
        </row>
        <row r="76">
          <cell r="C76" t="str">
            <v>193-24</v>
          </cell>
          <cell r="D76">
            <v>1120000</v>
          </cell>
          <cell r="E76" t="str">
            <v>LOCKLEAR</v>
          </cell>
        </row>
        <row r="77">
          <cell r="C77" t="str">
            <v>147-24</v>
          </cell>
          <cell r="D77">
            <v>1840000</v>
          </cell>
          <cell r="E77" t="str">
            <v>CANFIELD</v>
          </cell>
        </row>
        <row r="78">
          <cell r="C78" t="str">
            <v>826-24</v>
          </cell>
          <cell r="D78">
            <v>1520000</v>
          </cell>
          <cell r="E78" t="str">
            <v>MAYBERRY</v>
          </cell>
        </row>
        <row r="79">
          <cell r="C79" t="str">
            <v>136-24</v>
          </cell>
          <cell r="D79">
            <v>1340000</v>
          </cell>
          <cell r="E79" t="str">
            <v>BEAM</v>
          </cell>
        </row>
        <row r="80">
          <cell r="C80" t="str">
            <v>190-24</v>
          </cell>
          <cell r="D80">
            <v>1090000</v>
          </cell>
          <cell r="E80" t="str">
            <v>SPECTOR</v>
          </cell>
        </row>
        <row r="81">
          <cell r="C81" t="str">
            <v>126-24</v>
          </cell>
          <cell r="D81">
            <v>2000000</v>
          </cell>
          <cell r="E81" t="str">
            <v>STAMBAUGH</v>
          </cell>
        </row>
        <row r="82">
          <cell r="C82" t="str">
            <v>219-24</v>
          </cell>
          <cell r="D82">
            <v>2040000</v>
          </cell>
          <cell r="E82" t="str">
            <v>MOSES</v>
          </cell>
        </row>
        <row r="83">
          <cell r="C83" t="str">
            <v>114-24</v>
          </cell>
          <cell r="D83">
            <v>1830000</v>
          </cell>
          <cell r="E83" t="str">
            <v>YORK</v>
          </cell>
        </row>
        <row r="84">
          <cell r="C84" t="str">
            <v>236-24</v>
          </cell>
          <cell r="D84">
            <v>2040000</v>
          </cell>
          <cell r="E84" t="str">
            <v>MOSES</v>
          </cell>
        </row>
        <row r="85">
          <cell r="C85" t="str">
            <v>175-24</v>
          </cell>
          <cell r="D85">
            <v>1090000</v>
          </cell>
          <cell r="E85" t="str">
            <v>SPECTOR</v>
          </cell>
        </row>
        <row r="86">
          <cell r="C86" t="str">
            <v>243-24</v>
          </cell>
          <cell r="D86">
            <v>2040000</v>
          </cell>
          <cell r="E86" t="str">
            <v>MOSES</v>
          </cell>
        </row>
        <row r="87">
          <cell r="C87" t="str">
            <v>156-24</v>
          </cell>
          <cell r="D87">
            <v>2000000</v>
          </cell>
          <cell r="E87" t="str">
            <v>STAMBAUGH</v>
          </cell>
        </row>
        <row r="88">
          <cell r="C88" t="str">
            <v>245-24</v>
          </cell>
          <cell r="D88">
            <v>1820000</v>
          </cell>
          <cell r="E88" t="str">
            <v>ADANE</v>
          </cell>
        </row>
        <row r="89">
          <cell r="C89" t="str">
            <v>154-24</v>
          </cell>
          <cell r="D89">
            <v>2030000</v>
          </cell>
          <cell r="E89" t="str">
            <v>KILLION</v>
          </cell>
        </row>
        <row r="90">
          <cell r="C90" t="str">
            <v>138-24</v>
          </cell>
          <cell r="D90">
            <v>1310000</v>
          </cell>
          <cell r="E90" t="str">
            <v>MALAVE</v>
          </cell>
        </row>
        <row r="91">
          <cell r="C91" t="str">
            <v>151-24</v>
          </cell>
          <cell r="D91">
            <v>1310000</v>
          </cell>
          <cell r="E91" t="str">
            <v>MALAVE</v>
          </cell>
        </row>
        <row r="92">
          <cell r="C92" t="str">
            <v>813-24</v>
          </cell>
          <cell r="D92">
            <v>1500000</v>
          </cell>
          <cell r="E92" t="str">
            <v>GOODNIGHT</v>
          </cell>
        </row>
        <row r="93">
          <cell r="C93" t="str">
            <v>122-24</v>
          </cell>
          <cell r="D93">
            <v>1340000</v>
          </cell>
          <cell r="E93" t="str">
            <v>BEAM</v>
          </cell>
        </row>
        <row r="94">
          <cell r="C94" t="str">
            <v>169-24</v>
          </cell>
          <cell r="D94">
            <v>880000</v>
          </cell>
          <cell r="E94" t="str">
            <v>STEWART</v>
          </cell>
        </row>
        <row r="95">
          <cell r="C95" t="str">
            <v>116-24</v>
          </cell>
          <cell r="D95">
            <v>2020000</v>
          </cell>
          <cell r="E95" t="str">
            <v>SHOOK</v>
          </cell>
        </row>
        <row r="96">
          <cell r="C96" t="str">
            <v>201-24</v>
          </cell>
          <cell r="D96">
            <v>1800000</v>
          </cell>
          <cell r="E96" t="str">
            <v>CHANDLER</v>
          </cell>
        </row>
        <row r="97">
          <cell r="C97" t="str">
            <v>191-24</v>
          </cell>
          <cell r="D97">
            <v>1990000</v>
          </cell>
          <cell r="E97" t="str">
            <v>DAVIS</v>
          </cell>
        </row>
        <row r="98">
          <cell r="C98" t="str">
            <v>832-24</v>
          </cell>
          <cell r="D98">
            <v>1470000</v>
          </cell>
          <cell r="E98" t="str">
            <v>RIVERA</v>
          </cell>
        </row>
        <row r="99">
          <cell r="C99" t="str">
            <v>807-24</v>
          </cell>
          <cell r="D99">
            <v>1500000</v>
          </cell>
          <cell r="E99" t="str">
            <v>GOODNIGHT</v>
          </cell>
        </row>
        <row r="100">
          <cell r="C100" t="str">
            <v>229-24</v>
          </cell>
          <cell r="D100">
            <v>1820000</v>
          </cell>
          <cell r="E100" t="str">
            <v>ADANE</v>
          </cell>
        </row>
        <row r="101">
          <cell r="C101" t="str">
            <v>168-24</v>
          </cell>
          <cell r="D101">
            <v>2030000</v>
          </cell>
          <cell r="E101" t="str">
            <v>KILLION</v>
          </cell>
        </row>
        <row r="102">
          <cell r="C102" t="str">
            <v>142-24</v>
          </cell>
          <cell r="D102">
            <v>1830000</v>
          </cell>
          <cell r="E102" t="str">
            <v>YORK</v>
          </cell>
        </row>
        <row r="103">
          <cell r="C103" t="str">
            <v>159-24</v>
          </cell>
          <cell r="D103">
            <v>2020000</v>
          </cell>
          <cell r="E103" t="str">
            <v>SHOOK</v>
          </cell>
        </row>
        <row r="104">
          <cell r="C104" t="str">
            <v>180-24</v>
          </cell>
          <cell r="D104">
            <v>1120000</v>
          </cell>
          <cell r="E104" t="str">
            <v>LOCKLEAR</v>
          </cell>
        </row>
        <row r="105">
          <cell r="C105" t="str">
            <v>806-24</v>
          </cell>
          <cell r="D105">
            <v>1460000</v>
          </cell>
          <cell r="E105" t="str">
            <v>NELSON</v>
          </cell>
        </row>
        <row r="106">
          <cell r="C106" t="str">
            <v>199-24</v>
          </cell>
          <cell r="D106">
            <v>900000</v>
          </cell>
          <cell r="E106" t="str">
            <v>ROCHA</v>
          </cell>
        </row>
        <row r="107">
          <cell r="C107" t="str">
            <v>183-24</v>
          </cell>
          <cell r="D107">
            <v>880000</v>
          </cell>
          <cell r="E107" t="str">
            <v>STEWART</v>
          </cell>
        </row>
        <row r="108">
          <cell r="C108" t="str">
            <v>202-24</v>
          </cell>
          <cell r="D108">
            <v>1800000</v>
          </cell>
          <cell r="E108" t="str">
            <v>CHANDLER</v>
          </cell>
        </row>
        <row r="109">
          <cell r="C109" t="str">
            <v>111-24</v>
          </cell>
          <cell r="D109">
            <v>2000000</v>
          </cell>
          <cell r="E109" t="str">
            <v>STAMBAUGH</v>
          </cell>
        </row>
        <row r="110">
          <cell r="C110" t="str">
            <v>202-24</v>
          </cell>
          <cell r="D110">
            <v>1800000</v>
          </cell>
          <cell r="E110" t="str">
            <v>CHANDLER</v>
          </cell>
        </row>
        <row r="111">
          <cell r="C111" t="str">
            <v>198-24</v>
          </cell>
          <cell r="D111">
            <v>880000</v>
          </cell>
          <cell r="E111" t="str">
            <v>STEWART</v>
          </cell>
        </row>
        <row r="112">
          <cell r="C112" t="str">
            <v>198-24</v>
          </cell>
          <cell r="D112">
            <v>880000</v>
          </cell>
          <cell r="E112" t="str">
            <v>STEWART</v>
          </cell>
        </row>
        <row r="113">
          <cell r="C113" t="str">
            <v>105-24</v>
          </cell>
          <cell r="D113">
            <v>1840000</v>
          </cell>
          <cell r="E113" t="str">
            <v>CANFIELD</v>
          </cell>
        </row>
        <row r="114">
          <cell r="C114" t="str">
            <v>219-24</v>
          </cell>
          <cell r="D114">
            <v>2040000</v>
          </cell>
          <cell r="E114" t="str">
            <v>MOSES</v>
          </cell>
        </row>
        <row r="115">
          <cell r="C115" t="str">
            <v>828-24</v>
          </cell>
          <cell r="D115">
            <v>1470000</v>
          </cell>
          <cell r="E115" t="str">
            <v>RIVERA</v>
          </cell>
        </row>
        <row r="116">
          <cell r="C116" t="str">
            <v>815-24</v>
          </cell>
          <cell r="D116">
            <v>1500000</v>
          </cell>
          <cell r="E116" t="str">
            <v>GOODNIGHT</v>
          </cell>
        </row>
        <row r="117">
          <cell r="C117" t="str">
            <v>824-24</v>
          </cell>
          <cell r="D117">
            <v>1520000</v>
          </cell>
          <cell r="E117" t="str">
            <v>MAYBERRY</v>
          </cell>
        </row>
        <row r="118">
          <cell r="C118" t="str">
            <v>816-24</v>
          </cell>
          <cell r="D118">
            <v>1500000</v>
          </cell>
          <cell r="E118" t="str">
            <v>GOODNIGHT</v>
          </cell>
        </row>
        <row r="119">
          <cell r="C119" t="str">
            <v>160-24</v>
          </cell>
          <cell r="D119">
            <v>2020000</v>
          </cell>
          <cell r="E119" t="str">
            <v>SHOOK</v>
          </cell>
        </row>
        <row r="120">
          <cell r="C120" t="str">
            <v>150-24</v>
          </cell>
          <cell r="D120">
            <v>1340000</v>
          </cell>
          <cell r="E120" t="str">
            <v>BEAM</v>
          </cell>
        </row>
        <row r="121">
          <cell r="C121" t="str">
            <v>144-24</v>
          </cell>
          <cell r="D121">
            <v>2020000</v>
          </cell>
          <cell r="E121" t="str">
            <v>SHOOK</v>
          </cell>
        </row>
        <row r="122">
          <cell r="C122" t="str">
            <v>163-24</v>
          </cell>
          <cell r="D122">
            <v>1990000</v>
          </cell>
          <cell r="E122" t="str">
            <v>DAVIS</v>
          </cell>
        </row>
        <row r="123">
          <cell r="C123" t="str">
            <v>141-24</v>
          </cell>
          <cell r="D123">
            <v>540000</v>
          </cell>
          <cell r="E123" t="str">
            <v>MADLOM</v>
          </cell>
        </row>
        <row r="124">
          <cell r="C124" t="str">
            <v>821-24</v>
          </cell>
          <cell r="D124">
            <v>1500000</v>
          </cell>
          <cell r="E124" t="str">
            <v>GOODNIGHT</v>
          </cell>
        </row>
        <row r="125">
          <cell r="C125" t="str">
            <v>112-24</v>
          </cell>
          <cell r="D125">
            <v>2000000</v>
          </cell>
          <cell r="E125" t="str">
            <v>STAMBAUGH</v>
          </cell>
        </row>
        <row r="126">
          <cell r="C126" t="str">
            <v>179-24</v>
          </cell>
          <cell r="D126">
            <v>1120000</v>
          </cell>
          <cell r="E126" t="str">
            <v>LOCKLEAR</v>
          </cell>
        </row>
        <row r="127">
          <cell r="C127" t="str">
            <v>194-24</v>
          </cell>
          <cell r="D127">
            <v>1120000</v>
          </cell>
          <cell r="E127" t="str">
            <v>LOCKLEAR</v>
          </cell>
        </row>
        <row r="128">
          <cell r="C128" t="str">
            <v>178-24</v>
          </cell>
          <cell r="D128">
            <v>1990000</v>
          </cell>
          <cell r="E128" t="str">
            <v>DAVIS</v>
          </cell>
        </row>
        <row r="129">
          <cell r="C129" t="str">
            <v>145-24</v>
          </cell>
          <cell r="D129">
            <v>1480000</v>
          </cell>
          <cell r="E129" t="str">
            <v>STURGEON</v>
          </cell>
        </row>
        <row r="130">
          <cell r="C130" t="str">
            <v>187-24</v>
          </cell>
          <cell r="D130">
            <v>950000</v>
          </cell>
          <cell r="E130" t="str">
            <v>WEBSTER</v>
          </cell>
        </row>
        <row r="131">
          <cell r="C131" t="str">
            <v>243-24</v>
          </cell>
          <cell r="D131">
            <v>2040000</v>
          </cell>
          <cell r="E131" t="str">
            <v>MOSES</v>
          </cell>
        </row>
        <row r="132">
          <cell r="C132" t="str">
            <v>188-24</v>
          </cell>
          <cell r="D132">
            <v>950000</v>
          </cell>
          <cell r="E132" t="str">
            <v>WEBSTER</v>
          </cell>
        </row>
        <row r="133">
          <cell r="C133" t="str">
            <v>232-24</v>
          </cell>
          <cell r="D133">
            <v>2010000</v>
          </cell>
          <cell r="E133" t="str">
            <v>MAELZER</v>
          </cell>
        </row>
        <row r="134">
          <cell r="C134" t="str">
            <v>827-24</v>
          </cell>
          <cell r="D134">
            <v>1740000</v>
          </cell>
          <cell r="E134" t="str">
            <v>STORY</v>
          </cell>
        </row>
        <row r="135">
          <cell r="C135" t="str">
            <v>228-24</v>
          </cell>
          <cell r="D135">
            <v>2040000</v>
          </cell>
          <cell r="E135" t="str">
            <v>MOSES</v>
          </cell>
        </row>
        <row r="136">
          <cell r="C136" t="str">
            <v>221-24</v>
          </cell>
          <cell r="D136">
            <v>1820000</v>
          </cell>
          <cell r="E136" t="str">
            <v>ADANE</v>
          </cell>
        </row>
        <row r="137">
          <cell r="C137" t="str">
            <v>227-24</v>
          </cell>
          <cell r="D137">
            <v>2040000</v>
          </cell>
          <cell r="E137" t="str">
            <v>MOSES</v>
          </cell>
        </row>
        <row r="138">
          <cell r="C138" t="str">
            <v>245-24</v>
          </cell>
          <cell r="D138">
            <v>1820000</v>
          </cell>
          <cell r="E138" t="str">
            <v>ADANE</v>
          </cell>
        </row>
        <row r="139">
          <cell r="C139" t="str">
            <v>238-24</v>
          </cell>
          <cell r="D139">
            <v>1820000</v>
          </cell>
          <cell r="E139" t="str">
            <v>ADANE</v>
          </cell>
        </row>
        <row r="140">
          <cell r="C140" t="str">
            <v>143-24</v>
          </cell>
          <cell r="D140">
            <v>2020000</v>
          </cell>
          <cell r="E140" t="str">
            <v>SHOOK</v>
          </cell>
        </row>
        <row r="141">
          <cell r="C141" t="str">
            <v>908-24</v>
          </cell>
          <cell r="D141">
            <v>1520000</v>
          </cell>
          <cell r="E141" t="str">
            <v>MAYBERRY</v>
          </cell>
        </row>
        <row r="142">
          <cell r="C142" t="str">
            <v>814-24</v>
          </cell>
          <cell r="D142">
            <v>1500000</v>
          </cell>
          <cell r="E142" t="str">
            <v>GOODNIGHT</v>
          </cell>
        </row>
        <row r="143">
          <cell r="C143" t="str">
            <v>226-24</v>
          </cell>
          <cell r="D143">
            <v>1770000</v>
          </cell>
          <cell r="E143" t="str">
            <v>BRUDER</v>
          </cell>
        </row>
        <row r="144">
          <cell r="C144" t="str">
            <v>148-24</v>
          </cell>
          <cell r="D144">
            <v>1840000</v>
          </cell>
          <cell r="E144" t="str">
            <v>CANFIELD</v>
          </cell>
        </row>
        <row r="145">
          <cell r="C145" t="str">
            <v>842-24</v>
          </cell>
          <cell r="D145">
            <v>1520000</v>
          </cell>
          <cell r="E145" t="str">
            <v>MAYBERRY</v>
          </cell>
        </row>
        <row r="146">
          <cell r="C146" t="str">
            <v>157-24</v>
          </cell>
          <cell r="D146">
            <v>900000</v>
          </cell>
          <cell r="E146" t="str">
            <v>ROCHA</v>
          </cell>
        </row>
        <row r="147">
          <cell r="C147" t="str">
            <v>212-24</v>
          </cell>
          <cell r="D147">
            <v>880000</v>
          </cell>
          <cell r="E147" t="str">
            <v>STEWART</v>
          </cell>
        </row>
        <row r="148">
          <cell r="C148" t="str">
            <v>818-24</v>
          </cell>
          <cell r="D148">
            <v>1500000</v>
          </cell>
          <cell r="E148" t="str">
            <v>GOODNIGHT</v>
          </cell>
        </row>
        <row r="149">
          <cell r="C149" t="str">
            <v>208-24</v>
          </cell>
          <cell r="D149">
            <v>1120000</v>
          </cell>
          <cell r="E149" t="str">
            <v>LOCKLEAR</v>
          </cell>
        </row>
        <row r="150">
          <cell r="C150" t="str">
            <v>169-24</v>
          </cell>
          <cell r="D150">
            <v>880000</v>
          </cell>
          <cell r="E150" t="str">
            <v>STEWART</v>
          </cell>
        </row>
        <row r="151">
          <cell r="C151" t="str">
            <v>835-24</v>
          </cell>
          <cell r="D151">
            <v>1740000</v>
          </cell>
          <cell r="E151" t="str">
            <v>STORY</v>
          </cell>
        </row>
        <row r="152">
          <cell r="C152" t="str">
            <v>177-24</v>
          </cell>
          <cell r="D152">
            <v>1990000</v>
          </cell>
          <cell r="E152" t="str">
            <v>DAVIS</v>
          </cell>
        </row>
        <row r="153">
          <cell r="C153" t="str">
            <v>209-24</v>
          </cell>
          <cell r="D153">
            <v>2030000</v>
          </cell>
          <cell r="E153" t="str">
            <v>KILLION</v>
          </cell>
        </row>
        <row r="154">
          <cell r="C154" t="str">
            <v>172-24</v>
          </cell>
          <cell r="D154">
            <v>900000</v>
          </cell>
          <cell r="E154" t="str">
            <v>ROCHA</v>
          </cell>
        </row>
        <row r="155">
          <cell r="C155" t="str">
            <v>207-24</v>
          </cell>
          <cell r="D155">
            <v>1120000</v>
          </cell>
          <cell r="E155" t="str">
            <v>LOCKLEAR</v>
          </cell>
        </row>
        <row r="156">
          <cell r="C156" t="str">
            <v>189-24</v>
          </cell>
          <cell r="D156">
            <v>1090000</v>
          </cell>
          <cell r="E156" t="str">
            <v>SPECTOR</v>
          </cell>
        </row>
        <row r="157">
          <cell r="C157" t="str">
            <v>199-24</v>
          </cell>
          <cell r="D157">
            <v>900000</v>
          </cell>
          <cell r="E157" t="str">
            <v>ROCHA</v>
          </cell>
        </row>
        <row r="158">
          <cell r="C158" t="str">
            <v>184-24</v>
          </cell>
          <cell r="D158">
            <v>880000</v>
          </cell>
          <cell r="E158" t="str">
            <v>STEWART</v>
          </cell>
        </row>
        <row r="159">
          <cell r="C159" t="str">
            <v>187-24</v>
          </cell>
          <cell r="D159">
            <v>950000</v>
          </cell>
          <cell r="E159" t="str">
            <v>WEBSTER</v>
          </cell>
        </row>
        <row r="160">
          <cell r="C160" t="str">
            <v>195-24</v>
          </cell>
          <cell r="D160">
            <v>2030000</v>
          </cell>
          <cell r="E160" t="str">
            <v>KILLION</v>
          </cell>
        </row>
        <row r="161">
          <cell r="C161" t="str">
            <v>176-24</v>
          </cell>
          <cell r="D161">
            <v>1090000</v>
          </cell>
          <cell r="E161" t="str">
            <v>SPECTOR</v>
          </cell>
        </row>
        <row r="162">
          <cell r="C162" t="str">
            <v>829-24</v>
          </cell>
          <cell r="D162">
            <v>1520000</v>
          </cell>
          <cell r="E162" t="str">
            <v>MAYBERRY</v>
          </cell>
        </row>
        <row r="163">
          <cell r="C163" t="str">
            <v>166-24</v>
          </cell>
          <cell r="D163">
            <v>1120000</v>
          </cell>
          <cell r="E163" t="str">
            <v>LOCKLEAR</v>
          </cell>
        </row>
        <row r="164">
          <cell r="C164" t="str">
            <v>134-24</v>
          </cell>
          <cell r="D164">
            <v>1840000</v>
          </cell>
          <cell r="E164" t="str">
            <v>CANFIELD</v>
          </cell>
        </row>
        <row r="165">
          <cell r="C165" t="str">
            <v>224-24</v>
          </cell>
          <cell r="D165">
            <v>2010000</v>
          </cell>
          <cell r="E165" t="str">
            <v>MAELZER</v>
          </cell>
        </row>
        <row r="166">
          <cell r="C166" t="str">
            <v>149-24</v>
          </cell>
          <cell r="D166">
            <v>1340000</v>
          </cell>
          <cell r="E166" t="str">
            <v>BEAM</v>
          </cell>
        </row>
        <row r="167">
          <cell r="C167" t="str">
            <v>841-24</v>
          </cell>
          <cell r="D167">
            <v>1520000</v>
          </cell>
          <cell r="E167" t="str">
            <v>MAYBERRY</v>
          </cell>
        </row>
        <row r="168">
          <cell r="C168" t="str">
            <v>819-24</v>
          </cell>
          <cell r="D168">
            <v>1500000</v>
          </cell>
          <cell r="E168" t="str">
            <v>GOODNIGHT</v>
          </cell>
        </row>
        <row r="169">
          <cell r="C169" t="str">
            <v>221-24</v>
          </cell>
          <cell r="D169">
            <v>1820000</v>
          </cell>
          <cell r="E169" t="str">
            <v>ADANE</v>
          </cell>
        </row>
        <row r="170">
          <cell r="C170" t="str">
            <v>201-24</v>
          </cell>
          <cell r="D170">
            <v>1800000</v>
          </cell>
          <cell r="E170" t="str">
            <v>CHANDLER</v>
          </cell>
        </row>
        <row r="171">
          <cell r="C171" t="str">
            <v>217-24</v>
          </cell>
          <cell r="D171">
            <v>1770000</v>
          </cell>
          <cell r="E171" t="str">
            <v>BRUDER</v>
          </cell>
        </row>
        <row r="172">
          <cell r="C172" t="str">
            <v>196-24</v>
          </cell>
          <cell r="D172">
            <v>2030000</v>
          </cell>
          <cell r="E172" t="str">
            <v>KILLION</v>
          </cell>
        </row>
        <row r="173">
          <cell r="C173" t="str">
            <v>825-24</v>
          </cell>
          <cell r="D173">
            <v>1520000</v>
          </cell>
          <cell r="E173" t="str">
            <v>MAYBERRY</v>
          </cell>
        </row>
        <row r="174">
          <cell r="C174" t="str">
            <v>200-24</v>
          </cell>
          <cell r="D174">
            <v>900000</v>
          </cell>
          <cell r="E174" t="str">
            <v>ROCHA</v>
          </cell>
        </row>
        <row r="175">
          <cell r="C175" t="str">
            <v>183-24</v>
          </cell>
          <cell r="D175">
            <v>880000</v>
          </cell>
          <cell r="E175" t="str">
            <v>STEWART</v>
          </cell>
        </row>
        <row r="176">
          <cell r="C176" t="str">
            <v>830-24</v>
          </cell>
          <cell r="D176">
            <v>1520000</v>
          </cell>
          <cell r="E176" t="str">
            <v>MAYBERRY</v>
          </cell>
        </row>
        <row r="177">
          <cell r="C177" t="str">
            <v>823-24</v>
          </cell>
          <cell r="D177">
            <v>1520000</v>
          </cell>
          <cell r="E177" t="str">
            <v>MAYBERRY</v>
          </cell>
        </row>
        <row r="178">
          <cell r="C178" t="str">
            <v>833-24</v>
          </cell>
          <cell r="D178">
            <v>1520000</v>
          </cell>
          <cell r="E178" t="str">
            <v>MAYBERRY</v>
          </cell>
        </row>
        <row r="179">
          <cell r="C179" t="str">
            <v>173-24</v>
          </cell>
          <cell r="D179">
            <v>950000</v>
          </cell>
          <cell r="E179" t="str">
            <v>WEBSTER</v>
          </cell>
        </row>
        <row r="180">
          <cell r="C180" t="str">
            <v>211-24</v>
          </cell>
          <cell r="D180">
            <v>880000</v>
          </cell>
          <cell r="E180" t="str">
            <v>STEWART</v>
          </cell>
        </row>
        <row r="181">
          <cell r="C181" t="str">
            <v>820-24</v>
          </cell>
          <cell r="D181">
            <v>1500000</v>
          </cell>
          <cell r="E181" t="str">
            <v>GOODNIGHT</v>
          </cell>
        </row>
        <row r="182">
          <cell r="C182" t="str">
            <v>206-24</v>
          </cell>
          <cell r="D182">
            <v>1990000</v>
          </cell>
          <cell r="E182" t="str">
            <v>DAVIS</v>
          </cell>
        </row>
        <row r="183">
          <cell r="C183" t="str">
            <v>162-24</v>
          </cell>
          <cell r="D183">
            <v>1090000</v>
          </cell>
          <cell r="E183" t="str">
            <v>SPECTOR</v>
          </cell>
        </row>
        <row r="184">
          <cell r="C184" t="str">
            <v>215-24</v>
          </cell>
          <cell r="D184">
            <v>1800000</v>
          </cell>
          <cell r="E184" t="str">
            <v>CHANDLER</v>
          </cell>
        </row>
        <row r="185">
          <cell r="C185" t="str">
            <v>158-24</v>
          </cell>
          <cell r="D185">
            <v>900000</v>
          </cell>
          <cell r="E185" t="str">
            <v>ROCHA</v>
          </cell>
        </row>
        <row r="186">
          <cell r="C186" t="str">
            <v>838-24</v>
          </cell>
          <cell r="D186">
            <v>1520000</v>
          </cell>
          <cell r="E186" t="str">
            <v>MAYBERRY</v>
          </cell>
        </row>
        <row r="187">
          <cell r="C187" t="str">
            <v>153-24</v>
          </cell>
          <cell r="D187">
            <v>2030000</v>
          </cell>
          <cell r="E187" t="str">
            <v>KILLION</v>
          </cell>
        </row>
        <row r="188">
          <cell r="C188" t="str">
            <v>218-24</v>
          </cell>
          <cell r="D188">
            <v>1770000</v>
          </cell>
          <cell r="E188" t="str">
            <v>BRUDER</v>
          </cell>
        </row>
        <row r="189">
          <cell r="C189" t="str">
            <v>216-24</v>
          </cell>
          <cell r="D189">
            <v>1800000</v>
          </cell>
          <cell r="E189" t="str">
            <v>CHANDLER</v>
          </cell>
        </row>
        <row r="190">
          <cell r="C190" t="str">
            <v>220-24</v>
          </cell>
          <cell r="D190">
            <v>2040000</v>
          </cell>
          <cell r="E190" t="str">
            <v>MOSES</v>
          </cell>
        </row>
        <row r="191">
          <cell r="C191" t="str">
            <v>830-24</v>
          </cell>
          <cell r="D191">
            <v>1520000</v>
          </cell>
          <cell r="E191" t="str">
            <v>MAYBERRY</v>
          </cell>
        </row>
        <row r="192">
          <cell r="C192" t="str">
            <v>225-24</v>
          </cell>
          <cell r="D192">
            <v>1770000</v>
          </cell>
          <cell r="E192" t="str">
            <v>BRUDER</v>
          </cell>
        </row>
        <row r="193">
          <cell r="C193" t="str">
            <v>182-24</v>
          </cell>
          <cell r="D193">
            <v>2030000</v>
          </cell>
          <cell r="E193" t="str">
            <v>KILLION</v>
          </cell>
        </row>
        <row r="194">
          <cell r="C194" t="str">
            <v>231-24</v>
          </cell>
          <cell r="D194">
            <v>2010000</v>
          </cell>
          <cell r="E194" t="str">
            <v>MAELZER</v>
          </cell>
        </row>
        <row r="195">
          <cell r="C195" t="str">
            <v>164-24</v>
          </cell>
          <cell r="D195">
            <v>1990000</v>
          </cell>
          <cell r="E195" t="str">
            <v>DAVIS</v>
          </cell>
        </row>
        <row r="196">
          <cell r="C196" t="str">
            <v>237-24</v>
          </cell>
          <cell r="D196">
            <v>1820000</v>
          </cell>
          <cell r="E196" t="str">
            <v>ADANE</v>
          </cell>
        </row>
        <row r="197">
          <cell r="C197" t="str">
            <v>165-24</v>
          </cell>
          <cell r="D197">
            <v>1120000</v>
          </cell>
          <cell r="E197" t="str">
            <v>LOCKLEAR</v>
          </cell>
        </row>
        <row r="198">
          <cell r="C198" t="str">
            <v>240-24</v>
          </cell>
          <cell r="D198">
            <v>2010000</v>
          </cell>
          <cell r="E198" t="str">
            <v>MAELZER</v>
          </cell>
        </row>
        <row r="199">
          <cell r="C199" t="str">
            <v>159-24</v>
          </cell>
          <cell r="D199">
            <v>2020000</v>
          </cell>
          <cell r="E199" t="str">
            <v>SHOOK</v>
          </cell>
        </row>
        <row r="200">
          <cell r="C200" t="str">
            <v>242-24</v>
          </cell>
          <cell r="D200">
            <v>1770000</v>
          </cell>
          <cell r="E200" t="str">
            <v>BRUDER</v>
          </cell>
        </row>
        <row r="201">
          <cell r="C201" t="str">
            <v>809-24</v>
          </cell>
          <cell r="D201">
            <v>1460000</v>
          </cell>
          <cell r="E201" t="str">
            <v>NELSON</v>
          </cell>
        </row>
        <row r="202">
          <cell r="C202" t="str">
            <v>101-24</v>
          </cell>
          <cell r="D202">
            <v>1830000</v>
          </cell>
          <cell r="E202" t="str">
            <v>YORK</v>
          </cell>
        </row>
        <row r="203">
          <cell r="C203" t="str">
            <v>106-24</v>
          </cell>
          <cell r="D203">
            <v>1840000</v>
          </cell>
          <cell r="E203" t="str">
            <v>CANFIELD</v>
          </cell>
        </row>
        <row r="204">
          <cell r="C204" t="str">
            <v>103-24</v>
          </cell>
          <cell r="D204">
            <v>1480000</v>
          </cell>
          <cell r="E204" t="str">
            <v>STURGEON</v>
          </cell>
        </row>
        <row r="205">
          <cell r="C205" t="str">
            <v>137-24</v>
          </cell>
          <cell r="D205">
            <v>1310000</v>
          </cell>
          <cell r="E205" t="str">
            <v>MALAVE</v>
          </cell>
        </row>
        <row r="206">
          <cell r="C206" t="str">
            <v>123-24</v>
          </cell>
          <cell r="D206">
            <v>1310000</v>
          </cell>
          <cell r="E206" t="str">
            <v>MALAVE</v>
          </cell>
        </row>
        <row r="207">
          <cell r="C207" t="str">
            <v>125-24</v>
          </cell>
          <cell r="D207">
            <v>2000000</v>
          </cell>
          <cell r="E207" t="str">
            <v>STAMBAUGH</v>
          </cell>
        </row>
        <row r="208">
          <cell r="C208" t="str">
            <v>123-24</v>
          </cell>
          <cell r="D208">
            <v>1310000</v>
          </cell>
          <cell r="E208" t="str">
            <v>MALAVE</v>
          </cell>
        </row>
        <row r="209">
          <cell r="C209" t="str">
            <v>118-24</v>
          </cell>
          <cell r="D209">
            <v>1480000</v>
          </cell>
          <cell r="E209" t="str">
            <v>STURGEON</v>
          </cell>
        </row>
        <row r="210">
          <cell r="C210" t="str">
            <v>125-24</v>
          </cell>
          <cell r="D210">
            <v>2000000</v>
          </cell>
          <cell r="E210" t="str">
            <v>STAMBAUGH</v>
          </cell>
        </row>
        <row r="211">
          <cell r="C211" t="str">
            <v>803-24</v>
          </cell>
          <cell r="D211">
            <v>1500000</v>
          </cell>
          <cell r="E211" t="str">
            <v>GOODNIGHT</v>
          </cell>
        </row>
        <row r="212">
          <cell r="C212" t="str">
            <v>811-24</v>
          </cell>
          <cell r="D212">
            <v>1500000</v>
          </cell>
          <cell r="E212" t="str">
            <v>GOODNIGHT</v>
          </cell>
        </row>
        <row r="213">
          <cell r="C213" t="str">
            <v>800-24</v>
          </cell>
          <cell r="D213">
            <v>1460000</v>
          </cell>
          <cell r="E213" t="str">
            <v>NELSON</v>
          </cell>
        </row>
        <row r="214">
          <cell r="C214" t="str">
            <v>109-24</v>
          </cell>
          <cell r="D214">
            <v>1310000</v>
          </cell>
          <cell r="E214" t="str">
            <v>MALAVE</v>
          </cell>
        </row>
        <row r="215">
          <cell r="C215" t="str">
            <v>810-24</v>
          </cell>
          <cell r="D215">
            <v>1460000</v>
          </cell>
          <cell r="E215" t="str">
            <v>NELSON</v>
          </cell>
        </row>
        <row r="216">
          <cell r="C216" t="str">
            <v>801-24</v>
          </cell>
          <cell r="D216">
            <v>1460000</v>
          </cell>
          <cell r="E216" t="str">
            <v>NELSON</v>
          </cell>
        </row>
        <row r="217">
          <cell r="C217" t="str">
            <v>129-24</v>
          </cell>
          <cell r="D217">
            <v>2020000</v>
          </cell>
          <cell r="E217" t="str">
            <v>SHOOK</v>
          </cell>
        </row>
        <row r="218">
          <cell r="C218" t="str">
            <v>125-24</v>
          </cell>
          <cell r="D218">
            <v>2000000</v>
          </cell>
          <cell r="E218" t="str">
            <v>STAMBAUGH</v>
          </cell>
        </row>
        <row r="219">
          <cell r="C219" t="str">
            <v>115-24</v>
          </cell>
          <cell r="D219">
            <v>2020000</v>
          </cell>
          <cell r="E219" t="str">
            <v>SHOOK</v>
          </cell>
        </row>
        <row r="220">
          <cell r="C220" t="str">
            <v>124-24</v>
          </cell>
          <cell r="D220">
            <v>1310000</v>
          </cell>
          <cell r="E220" t="str">
            <v>MALAVE</v>
          </cell>
        </row>
        <row r="221">
          <cell r="C221" t="str">
            <v>111-24</v>
          </cell>
          <cell r="D221">
            <v>2000000</v>
          </cell>
          <cell r="E221" t="str">
            <v>STAMBAUGH</v>
          </cell>
        </row>
        <row r="222">
          <cell r="C222" t="str">
            <v>808-24</v>
          </cell>
          <cell r="D222">
            <v>1500000</v>
          </cell>
          <cell r="E222" t="str">
            <v>GOODNIGHT</v>
          </cell>
        </row>
        <row r="223">
          <cell r="C223" t="str">
            <v>102-24</v>
          </cell>
          <cell r="D223">
            <v>1830000</v>
          </cell>
          <cell r="E223" t="str">
            <v>YORK</v>
          </cell>
        </row>
        <row r="224">
          <cell r="C224" t="str">
            <v>127-24</v>
          </cell>
          <cell r="D224">
            <v>1830000</v>
          </cell>
          <cell r="E224" t="str">
            <v>YORK</v>
          </cell>
        </row>
        <row r="225">
          <cell r="C225" t="str">
            <v>130-24</v>
          </cell>
          <cell r="D225">
            <v>2020000</v>
          </cell>
          <cell r="E225" t="str">
            <v>SHOOK</v>
          </cell>
        </row>
        <row r="226">
          <cell r="C226" t="str">
            <v>128-24</v>
          </cell>
          <cell r="D226">
            <v>1830000</v>
          </cell>
          <cell r="E226" t="str">
            <v>YORK</v>
          </cell>
        </row>
        <row r="227">
          <cell r="C227" t="str">
            <v>192-24</v>
          </cell>
          <cell r="D227">
            <v>1990000</v>
          </cell>
          <cell r="E227" t="str">
            <v>DAVIS</v>
          </cell>
        </row>
      </sheetData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2">
          <cell r="C2" t="str">
            <v>181-25</v>
          </cell>
          <cell r="D2">
            <v>1260000</v>
          </cell>
          <cell r="E2" t="str">
            <v>ACKERMAN</v>
          </cell>
        </row>
        <row r="3">
          <cell r="C3" t="str">
            <v>139-25</v>
          </cell>
          <cell r="D3">
            <v>540000</v>
          </cell>
          <cell r="E3" t="str">
            <v>MADLOM</v>
          </cell>
        </row>
        <row r="4">
          <cell r="C4" t="str">
            <v>151-25</v>
          </cell>
          <cell r="D4">
            <v>1310000</v>
          </cell>
          <cell r="E4" t="str">
            <v>MALAVE</v>
          </cell>
        </row>
        <row r="5">
          <cell r="C5" t="str">
            <v>170-25</v>
          </cell>
          <cell r="D5">
            <v>1540000</v>
          </cell>
          <cell r="E5" t="str">
            <v>HELVIE</v>
          </cell>
        </row>
        <row r="6">
          <cell r="C6" t="str">
            <v>171-25</v>
          </cell>
          <cell r="D6">
            <v>1520000</v>
          </cell>
          <cell r="E6" t="str">
            <v>MAYBERRY</v>
          </cell>
        </row>
        <row r="7">
          <cell r="C7" t="str">
            <v>113-25</v>
          </cell>
          <cell r="D7">
            <v>1840000</v>
          </cell>
          <cell r="E7" t="str">
            <v>CANFIELD</v>
          </cell>
        </row>
        <row r="8">
          <cell r="C8" t="str">
            <v>153-25</v>
          </cell>
          <cell r="D8">
            <v>1260000</v>
          </cell>
          <cell r="E8" t="str">
            <v>ACKERMAN</v>
          </cell>
        </row>
        <row r="9">
          <cell r="C9" t="str">
            <v>167-25</v>
          </cell>
          <cell r="D9">
            <v>1260000</v>
          </cell>
          <cell r="E9" t="str">
            <v>ACKERMAN</v>
          </cell>
        </row>
        <row r="10">
          <cell r="C10" t="str">
            <v>170-25</v>
          </cell>
          <cell r="D10">
            <v>1540000</v>
          </cell>
          <cell r="E10" t="str">
            <v>HELVIE</v>
          </cell>
        </row>
        <row r="11">
          <cell r="C11" t="str">
            <v>153-25</v>
          </cell>
          <cell r="D11">
            <v>1260000</v>
          </cell>
          <cell r="E11" t="str">
            <v>ACKERMAN</v>
          </cell>
        </row>
        <row r="12">
          <cell r="C12" t="str">
            <v>126-25</v>
          </cell>
          <cell r="D12">
            <v>540000</v>
          </cell>
          <cell r="E12" t="str">
            <v>MADLOM</v>
          </cell>
        </row>
        <row r="13">
          <cell r="C13" t="str">
            <v>176-25</v>
          </cell>
          <cell r="D13">
            <v>1470000</v>
          </cell>
          <cell r="E13" t="str">
            <v>RIVERA</v>
          </cell>
        </row>
        <row r="14">
          <cell r="C14" t="str">
            <v>138-25</v>
          </cell>
          <cell r="D14">
            <v>1310000</v>
          </cell>
          <cell r="E14" t="str">
            <v>MALAVE</v>
          </cell>
        </row>
        <row r="15">
          <cell r="C15" t="str">
            <v>1820-25</v>
          </cell>
          <cell r="D15">
            <v>1740000</v>
          </cell>
          <cell r="E15" t="str">
            <v>STORY</v>
          </cell>
        </row>
        <row r="16">
          <cell r="C16" t="str">
            <v>155-25</v>
          </cell>
          <cell r="D16">
            <v>1100000</v>
          </cell>
          <cell r="E16" t="str">
            <v>GEBRETEKLE</v>
          </cell>
        </row>
        <row r="17">
          <cell r="C17" t="str">
            <v>134-25</v>
          </cell>
          <cell r="D17">
            <v>1830000</v>
          </cell>
          <cell r="E17" t="str">
            <v>YORK</v>
          </cell>
        </row>
        <row r="18">
          <cell r="C18" t="str">
            <v>157-25</v>
          </cell>
          <cell r="D18">
            <v>1520000</v>
          </cell>
          <cell r="E18" t="str">
            <v>MAYBERRY</v>
          </cell>
        </row>
        <row r="19">
          <cell r="C19" t="str">
            <v>116-25</v>
          </cell>
          <cell r="D19">
            <v>1460000</v>
          </cell>
          <cell r="E19" t="str">
            <v>NELSON</v>
          </cell>
        </row>
        <row r="20">
          <cell r="C20" t="str">
            <v>165-25</v>
          </cell>
          <cell r="D20">
            <v>1120000</v>
          </cell>
          <cell r="E20" t="str">
            <v>LOCKLEAR</v>
          </cell>
        </row>
        <row r="21">
          <cell r="C21" t="str">
            <v>114-25</v>
          </cell>
          <cell r="D21">
            <v>1840000</v>
          </cell>
          <cell r="E21" t="str">
            <v>CANFIELD</v>
          </cell>
        </row>
        <row r="22">
          <cell r="C22" t="str">
            <v>178-25</v>
          </cell>
          <cell r="D22">
            <v>1230000</v>
          </cell>
          <cell r="E22" t="str">
            <v>YANAI</v>
          </cell>
        </row>
        <row r="23">
          <cell r="C23" t="str">
            <v>114-25</v>
          </cell>
          <cell r="D23">
            <v>1840000</v>
          </cell>
          <cell r="E23" t="str">
            <v>CANFIELD</v>
          </cell>
        </row>
        <row r="24">
          <cell r="C24" t="str">
            <v>187-25</v>
          </cell>
          <cell r="D24">
            <v>950000</v>
          </cell>
          <cell r="E24" t="str">
            <v>WEBSTER</v>
          </cell>
        </row>
        <row r="25">
          <cell r="C25" t="str">
            <v>119-25</v>
          </cell>
          <cell r="D25">
            <v>1830000</v>
          </cell>
          <cell r="E25" t="str">
            <v>YORK</v>
          </cell>
        </row>
        <row r="26">
          <cell r="C26" t="str">
            <v>206-25</v>
          </cell>
          <cell r="D26">
            <v>1230000</v>
          </cell>
          <cell r="E26" t="str">
            <v>YANAI</v>
          </cell>
        </row>
        <row r="27">
          <cell r="C27" t="str">
            <v>113-25</v>
          </cell>
          <cell r="D27">
            <v>1840000</v>
          </cell>
          <cell r="E27" t="str">
            <v>CANFIELD</v>
          </cell>
        </row>
        <row r="28">
          <cell r="C28" t="str">
            <v>1829-25</v>
          </cell>
          <cell r="D28">
            <v>1740000</v>
          </cell>
          <cell r="E28" t="str">
            <v>STORY</v>
          </cell>
        </row>
        <row r="29">
          <cell r="C29" t="str">
            <v>105-25</v>
          </cell>
          <cell r="D29">
            <v>1830000</v>
          </cell>
          <cell r="E29" t="str">
            <v>YORK</v>
          </cell>
        </row>
        <row r="30">
          <cell r="C30" t="str">
            <v>1831-25</v>
          </cell>
          <cell r="D30">
            <v>1740000</v>
          </cell>
          <cell r="E30" t="str">
            <v>STORY</v>
          </cell>
        </row>
        <row r="31">
          <cell r="C31" t="str">
            <v>172-25</v>
          </cell>
          <cell r="D31">
            <v>1520000</v>
          </cell>
          <cell r="E31" t="str">
            <v>MAYBERRY</v>
          </cell>
        </row>
        <row r="32">
          <cell r="C32" t="str">
            <v>198-25</v>
          </cell>
          <cell r="D32">
            <v>880000</v>
          </cell>
          <cell r="E32" t="str">
            <v>STEWART</v>
          </cell>
        </row>
        <row r="33">
          <cell r="C33" t="str">
            <v>144-25</v>
          </cell>
          <cell r="D33">
            <v>1460000</v>
          </cell>
          <cell r="E33" t="str">
            <v>NELSON</v>
          </cell>
        </row>
        <row r="34">
          <cell r="C34" t="str">
            <v>1825-25</v>
          </cell>
          <cell r="D34">
            <v>1740000</v>
          </cell>
          <cell r="E34" t="str">
            <v>STORY</v>
          </cell>
        </row>
        <row r="35">
          <cell r="C35" t="str">
            <v>130-25</v>
          </cell>
          <cell r="D35">
            <v>1460000</v>
          </cell>
          <cell r="E35" t="str">
            <v>NELSON</v>
          </cell>
        </row>
        <row r="36">
          <cell r="C36" t="str">
            <v>1828-25</v>
          </cell>
          <cell r="D36">
            <v>1740000</v>
          </cell>
          <cell r="E36" t="str">
            <v>STORY</v>
          </cell>
        </row>
        <row r="37">
          <cell r="C37" t="str">
            <v>128-25</v>
          </cell>
          <cell r="D37">
            <v>1840000</v>
          </cell>
          <cell r="E37" t="str">
            <v>CANFIELD</v>
          </cell>
        </row>
        <row r="38">
          <cell r="C38" t="str">
            <v>1821-25</v>
          </cell>
          <cell r="D38">
            <v>1740000</v>
          </cell>
          <cell r="E38" t="str">
            <v>STORY</v>
          </cell>
        </row>
        <row r="39">
          <cell r="C39" t="str">
            <v>226-25</v>
          </cell>
          <cell r="D39">
            <v>1770000</v>
          </cell>
          <cell r="E39" t="str">
            <v>BRUDER</v>
          </cell>
        </row>
        <row r="40">
          <cell r="C40" t="str">
            <v>1827-25</v>
          </cell>
          <cell r="D40">
            <v>1740000</v>
          </cell>
          <cell r="E40" t="str">
            <v>STORY</v>
          </cell>
        </row>
        <row r="41">
          <cell r="C41" t="str">
            <v>213-25</v>
          </cell>
          <cell r="D41">
            <v>1180000</v>
          </cell>
          <cell r="E41" t="str">
            <v>LEVERE</v>
          </cell>
        </row>
        <row r="42">
          <cell r="C42" t="str">
            <v>216-25</v>
          </cell>
          <cell r="D42">
            <v>950000</v>
          </cell>
          <cell r="E42" t="str">
            <v>WEBSTER</v>
          </cell>
        </row>
        <row r="43">
          <cell r="C43" t="str">
            <v>188-25</v>
          </cell>
          <cell r="D43">
            <v>950000</v>
          </cell>
          <cell r="E43" t="str">
            <v>WEBSTER</v>
          </cell>
        </row>
        <row r="44">
          <cell r="C44" t="str">
            <v>119-25</v>
          </cell>
          <cell r="D44">
            <v>1830000</v>
          </cell>
          <cell r="E44" t="str">
            <v>YORK</v>
          </cell>
        </row>
        <row r="45">
          <cell r="C45" t="str">
            <v>183-25</v>
          </cell>
          <cell r="D45">
            <v>880000</v>
          </cell>
          <cell r="E45" t="str">
            <v>STEWART</v>
          </cell>
        </row>
        <row r="46">
          <cell r="C46" t="str">
            <v>125-25</v>
          </cell>
          <cell r="D46">
            <v>1100000</v>
          </cell>
          <cell r="E46" t="str">
            <v>GEBRETEKLE</v>
          </cell>
        </row>
        <row r="47">
          <cell r="C47" t="str">
            <v>147-25</v>
          </cell>
          <cell r="D47">
            <v>1830000</v>
          </cell>
          <cell r="E47" t="str">
            <v>YORK</v>
          </cell>
        </row>
        <row r="48">
          <cell r="C48" t="str">
            <v>133-25</v>
          </cell>
          <cell r="D48">
            <v>1830000</v>
          </cell>
          <cell r="E48" t="str">
            <v>YORK</v>
          </cell>
        </row>
        <row r="49">
          <cell r="C49" t="str">
            <v>118-25</v>
          </cell>
          <cell r="D49">
            <v>1480000</v>
          </cell>
          <cell r="E49" t="str">
            <v>STURGEON</v>
          </cell>
        </row>
        <row r="50">
          <cell r="C50" t="str">
            <v>130-25</v>
          </cell>
          <cell r="D50">
            <v>1460000</v>
          </cell>
          <cell r="E50" t="str">
            <v>NELSON</v>
          </cell>
        </row>
        <row r="51">
          <cell r="C51" t="str">
            <v>1800-25</v>
          </cell>
          <cell r="D51">
            <v>1500000</v>
          </cell>
          <cell r="E51" t="str">
            <v>GOODNIGHT</v>
          </cell>
        </row>
        <row r="52">
          <cell r="C52" t="str">
            <v>142-25</v>
          </cell>
          <cell r="D52">
            <v>1840000</v>
          </cell>
          <cell r="E52" t="str">
            <v>CANFIELD</v>
          </cell>
        </row>
        <row r="53">
          <cell r="C53" t="str">
            <v>205-25</v>
          </cell>
          <cell r="D53">
            <v>1230000</v>
          </cell>
          <cell r="E53" t="str">
            <v>YANAI</v>
          </cell>
        </row>
        <row r="54">
          <cell r="C54" t="str">
            <v>193-25</v>
          </cell>
          <cell r="D54">
            <v>1120000</v>
          </cell>
          <cell r="E54" t="str">
            <v>LOCKLEAR</v>
          </cell>
        </row>
        <row r="55">
          <cell r="C55" t="str">
            <v>192-25</v>
          </cell>
          <cell r="D55">
            <v>1230000</v>
          </cell>
          <cell r="E55" t="str">
            <v>YANAI</v>
          </cell>
        </row>
        <row r="56">
          <cell r="C56" t="str">
            <v>121-25</v>
          </cell>
          <cell r="D56">
            <v>1360000</v>
          </cell>
          <cell r="E56" t="str">
            <v>SANTIZO</v>
          </cell>
        </row>
        <row r="57">
          <cell r="C57" t="str">
            <v>152-25</v>
          </cell>
          <cell r="D57">
            <v>1310000</v>
          </cell>
          <cell r="E57" t="str">
            <v>MALAVE</v>
          </cell>
        </row>
        <row r="58">
          <cell r="C58" t="str">
            <v>136-25</v>
          </cell>
          <cell r="D58">
            <v>1360000</v>
          </cell>
          <cell r="E58" t="str">
            <v>SANTIZO</v>
          </cell>
        </row>
        <row r="59">
          <cell r="C59" t="str">
            <v>127-25</v>
          </cell>
          <cell r="D59">
            <v>1840000</v>
          </cell>
          <cell r="E59" t="str">
            <v>CANFIELD</v>
          </cell>
        </row>
        <row r="60">
          <cell r="C60" t="str">
            <v>159-25</v>
          </cell>
          <cell r="D60">
            <v>1460000</v>
          </cell>
          <cell r="E60" t="str">
            <v>NELSON</v>
          </cell>
        </row>
        <row r="61">
          <cell r="C61" t="str">
            <v>243-25</v>
          </cell>
          <cell r="D61">
            <v>1800000</v>
          </cell>
          <cell r="E61" t="str">
            <v>CHANDLER</v>
          </cell>
        </row>
        <row r="62">
          <cell r="C62" t="str">
            <v>156-25</v>
          </cell>
          <cell r="D62">
            <v>1100000</v>
          </cell>
          <cell r="E62" t="str">
            <v>GEBRETEKLE</v>
          </cell>
        </row>
        <row r="63">
          <cell r="C63" t="str">
            <v>239-25</v>
          </cell>
          <cell r="D63">
            <v>1180000</v>
          </cell>
          <cell r="E63" t="str">
            <v>LEVERE</v>
          </cell>
        </row>
        <row r="64">
          <cell r="C64" t="str">
            <v>158-25</v>
          </cell>
          <cell r="D64">
            <v>1520000</v>
          </cell>
          <cell r="E64" t="str">
            <v>MAYBERRY</v>
          </cell>
        </row>
        <row r="65">
          <cell r="C65" t="str">
            <v>1830-25</v>
          </cell>
          <cell r="D65">
            <v>1740000</v>
          </cell>
          <cell r="E65" t="str">
            <v>STORY</v>
          </cell>
        </row>
        <row r="66">
          <cell r="C66" t="str">
            <v>169-25</v>
          </cell>
          <cell r="D66">
            <v>1540000</v>
          </cell>
          <cell r="E66" t="str">
            <v>HELVIE</v>
          </cell>
        </row>
        <row r="67">
          <cell r="C67" t="str">
            <v>156-25</v>
          </cell>
          <cell r="D67">
            <v>1100000</v>
          </cell>
          <cell r="E67" t="str">
            <v>GEBRETEKLE</v>
          </cell>
        </row>
        <row r="68">
          <cell r="C68" t="str">
            <v>172-25</v>
          </cell>
          <cell r="D68">
            <v>1520000</v>
          </cell>
          <cell r="E68" t="str">
            <v>MAYBERRY</v>
          </cell>
        </row>
        <row r="69">
          <cell r="C69" t="str">
            <v>132-25</v>
          </cell>
          <cell r="D69">
            <v>1480000</v>
          </cell>
          <cell r="E69" t="str">
            <v>STURGEON</v>
          </cell>
        </row>
        <row r="70">
          <cell r="C70" t="str">
            <v>1818-25</v>
          </cell>
          <cell r="D70">
            <v>1740000</v>
          </cell>
          <cell r="E70" t="str">
            <v>STORY</v>
          </cell>
        </row>
        <row r="71">
          <cell r="C71" t="str">
            <v>115-25</v>
          </cell>
          <cell r="D71">
            <v>1460000</v>
          </cell>
          <cell r="E71" t="str">
            <v>NELSON</v>
          </cell>
        </row>
        <row r="72">
          <cell r="C72" t="str">
            <v>129-25</v>
          </cell>
          <cell r="D72">
            <v>1460000</v>
          </cell>
          <cell r="E72" t="str">
            <v>NELSON</v>
          </cell>
        </row>
        <row r="73">
          <cell r="C73" t="str">
            <v>102-25</v>
          </cell>
          <cell r="D73">
            <v>1840000</v>
          </cell>
          <cell r="E73" t="str">
            <v>CANFIELD</v>
          </cell>
        </row>
        <row r="74">
          <cell r="C74" t="str">
            <v>141-25</v>
          </cell>
          <cell r="D74">
            <v>1840000</v>
          </cell>
          <cell r="E74" t="str">
            <v>CANFIELD</v>
          </cell>
        </row>
        <row r="75">
          <cell r="C75" t="str">
            <v>208-25</v>
          </cell>
          <cell r="D75">
            <v>1120000</v>
          </cell>
          <cell r="E75" t="str">
            <v>LOCKLEAR</v>
          </cell>
        </row>
        <row r="76">
          <cell r="C76" t="str">
            <v>145-25</v>
          </cell>
          <cell r="D76">
            <v>1480000</v>
          </cell>
          <cell r="E76" t="str">
            <v>STURGEON</v>
          </cell>
        </row>
        <row r="77">
          <cell r="C77" t="str">
            <v>186-25</v>
          </cell>
          <cell r="D77">
            <v>1520000</v>
          </cell>
          <cell r="E77" t="str">
            <v>MAYBERRY</v>
          </cell>
        </row>
        <row r="78">
          <cell r="C78" t="str">
            <v>1808-25</v>
          </cell>
          <cell r="D78">
            <v>1500000</v>
          </cell>
          <cell r="E78" t="str">
            <v>GOODNIGHT</v>
          </cell>
        </row>
        <row r="79">
          <cell r="C79" t="str">
            <v>148-25</v>
          </cell>
          <cell r="D79">
            <v>1830000</v>
          </cell>
          <cell r="E79" t="str">
            <v>YORK</v>
          </cell>
        </row>
        <row r="80">
          <cell r="C80" t="str">
            <v>158-25</v>
          </cell>
          <cell r="D80">
            <v>1520000</v>
          </cell>
          <cell r="E80" t="str">
            <v>MAYBERRY</v>
          </cell>
        </row>
        <row r="81">
          <cell r="C81" t="str">
            <v>1802-25</v>
          </cell>
          <cell r="D81">
            <v>1500000</v>
          </cell>
          <cell r="E81" t="str">
            <v>GOODNIGHT</v>
          </cell>
        </row>
        <row r="82">
          <cell r="C82" t="str">
            <v>160-25</v>
          </cell>
          <cell r="D82">
            <v>1460000</v>
          </cell>
          <cell r="E82" t="str">
            <v>NELSON</v>
          </cell>
        </row>
        <row r="83">
          <cell r="C83" t="str">
            <v>123-25</v>
          </cell>
          <cell r="D83">
            <v>1310000</v>
          </cell>
          <cell r="E83" t="str">
            <v>MALAVE</v>
          </cell>
        </row>
        <row r="84">
          <cell r="C84" t="str">
            <v>1815-25</v>
          </cell>
          <cell r="D84">
            <v>1500000</v>
          </cell>
          <cell r="E84" t="str">
            <v>GOODNIGHT</v>
          </cell>
        </row>
        <row r="85">
          <cell r="C85" t="str">
            <v>229-25</v>
          </cell>
          <cell r="D85">
            <v>1820000</v>
          </cell>
          <cell r="E85" t="str">
            <v>ADANE</v>
          </cell>
        </row>
        <row r="86">
          <cell r="C86" t="str">
            <v>182-25</v>
          </cell>
          <cell r="D86">
            <v>1260000</v>
          </cell>
          <cell r="E86" t="str">
            <v>ACKERMAN</v>
          </cell>
        </row>
        <row r="87">
          <cell r="C87" t="str">
            <v>212-25</v>
          </cell>
          <cell r="D87">
            <v>880000</v>
          </cell>
          <cell r="E87" t="str">
            <v>STEWART</v>
          </cell>
        </row>
        <row r="88">
          <cell r="C88" t="str">
            <v>184-25</v>
          </cell>
          <cell r="D88">
            <v>880000</v>
          </cell>
          <cell r="E88" t="str">
            <v>STEWART</v>
          </cell>
        </row>
        <row r="89">
          <cell r="C89" t="str">
            <v>1824-25</v>
          </cell>
          <cell r="D89">
            <v>1740000</v>
          </cell>
          <cell r="E89" t="str">
            <v>STORY</v>
          </cell>
        </row>
        <row r="90">
          <cell r="C90" t="str">
            <v>195-25</v>
          </cell>
          <cell r="D90">
            <v>1260000</v>
          </cell>
          <cell r="E90" t="str">
            <v>ACKERMAN</v>
          </cell>
        </row>
        <row r="91">
          <cell r="C91" t="str">
            <v>207-25</v>
          </cell>
          <cell r="D91">
            <v>1120000</v>
          </cell>
          <cell r="E91" t="str">
            <v>LOCKLEAR</v>
          </cell>
        </row>
        <row r="92">
          <cell r="C92" t="str">
            <v>197-25</v>
          </cell>
          <cell r="D92">
            <v>880000</v>
          </cell>
          <cell r="E92" t="str">
            <v>STEWART</v>
          </cell>
        </row>
        <row r="93">
          <cell r="C93" t="str">
            <v>186-25</v>
          </cell>
          <cell r="D93">
            <v>1520000</v>
          </cell>
          <cell r="E93" t="str">
            <v>MAYBERRY</v>
          </cell>
        </row>
        <row r="94">
          <cell r="C94" t="str">
            <v>194-25</v>
          </cell>
          <cell r="D94">
            <v>1120000</v>
          </cell>
          <cell r="E94" t="str">
            <v>LOCKLEAR</v>
          </cell>
        </row>
        <row r="95">
          <cell r="C95" t="str">
            <v>185-25</v>
          </cell>
          <cell r="D95">
            <v>1520000</v>
          </cell>
          <cell r="E95" t="str">
            <v>MAYBERRY</v>
          </cell>
        </row>
        <row r="96">
          <cell r="C96" t="str">
            <v>215-25</v>
          </cell>
          <cell r="D96">
            <v>950000</v>
          </cell>
          <cell r="E96" t="str">
            <v>WEBSTER</v>
          </cell>
        </row>
        <row r="97">
          <cell r="C97" t="str">
            <v>174-25</v>
          </cell>
          <cell r="D97">
            <v>950000</v>
          </cell>
          <cell r="E97" t="str">
            <v>WEBSTER</v>
          </cell>
        </row>
        <row r="98">
          <cell r="C98" t="str">
            <v>219-25</v>
          </cell>
          <cell r="D98">
            <v>1800000</v>
          </cell>
          <cell r="E98" t="str">
            <v>CHANDLER</v>
          </cell>
        </row>
        <row r="99">
          <cell r="C99" t="str">
            <v>128-25</v>
          </cell>
          <cell r="D99">
            <v>1840000</v>
          </cell>
          <cell r="E99" t="str">
            <v>CANFIELD</v>
          </cell>
        </row>
        <row r="100">
          <cell r="C100" t="str">
            <v>223-25</v>
          </cell>
          <cell r="D100">
            <v>1180000</v>
          </cell>
          <cell r="E100" t="str">
            <v>LEVERE</v>
          </cell>
        </row>
        <row r="101">
          <cell r="C101" t="str">
            <v>1803-25</v>
          </cell>
          <cell r="D101">
            <v>1500000</v>
          </cell>
          <cell r="E101" t="str">
            <v>GOODNIGHT</v>
          </cell>
        </row>
        <row r="102">
          <cell r="C102" t="str">
            <v>225-25</v>
          </cell>
          <cell r="D102">
            <v>1770000</v>
          </cell>
          <cell r="E102" t="str">
            <v>BRUDER</v>
          </cell>
        </row>
        <row r="103">
          <cell r="C103" t="str">
            <v>218-25</v>
          </cell>
          <cell r="D103">
            <v>1770000</v>
          </cell>
          <cell r="E103" t="str">
            <v>BRUDER</v>
          </cell>
        </row>
        <row r="104">
          <cell r="C104" t="str">
            <v>227-25</v>
          </cell>
          <cell r="D104">
            <v>1800000</v>
          </cell>
          <cell r="E104" t="str">
            <v>CHANDLER</v>
          </cell>
        </row>
        <row r="105">
          <cell r="C105" t="str">
            <v>199-25</v>
          </cell>
          <cell r="D105">
            <v>1520000</v>
          </cell>
          <cell r="E105" t="str">
            <v>MAYBERRY</v>
          </cell>
        </row>
        <row r="106">
          <cell r="C106" t="str">
            <v>235-25</v>
          </cell>
          <cell r="D106">
            <v>1800000</v>
          </cell>
          <cell r="E106" t="str">
            <v>CHANDLER</v>
          </cell>
        </row>
        <row r="107">
          <cell r="C107" t="str">
            <v>153-25</v>
          </cell>
          <cell r="D107">
            <v>1260000</v>
          </cell>
          <cell r="E107" t="str">
            <v>ACKERMAN</v>
          </cell>
        </row>
        <row r="108">
          <cell r="C108" t="str">
            <v>241-25</v>
          </cell>
          <cell r="D108">
            <v>1770000</v>
          </cell>
          <cell r="E108" t="str">
            <v>BRUDER</v>
          </cell>
        </row>
        <row r="109">
          <cell r="C109" t="str">
            <v>122-25</v>
          </cell>
          <cell r="D109">
            <v>1360000</v>
          </cell>
          <cell r="E109" t="str">
            <v>SANTIZO</v>
          </cell>
        </row>
        <row r="110">
          <cell r="C110" t="str">
            <v>202-25</v>
          </cell>
          <cell r="D110">
            <v>950000</v>
          </cell>
          <cell r="E110" t="str">
            <v>WEBSTER</v>
          </cell>
        </row>
        <row r="111">
          <cell r="C111" t="str">
            <v>110-25</v>
          </cell>
          <cell r="D111">
            <v>1310000</v>
          </cell>
          <cell r="E111" t="str">
            <v>MALAVE</v>
          </cell>
        </row>
        <row r="112">
          <cell r="C112" t="str">
            <v>1823-25</v>
          </cell>
          <cell r="D112">
            <v>1740000</v>
          </cell>
          <cell r="E112" t="str">
            <v>STORY</v>
          </cell>
        </row>
        <row r="113">
          <cell r="C113" t="str">
            <v>107-25</v>
          </cell>
          <cell r="D113">
            <v>1360000</v>
          </cell>
          <cell r="E113" t="str">
            <v>SANTIZO</v>
          </cell>
        </row>
        <row r="114">
          <cell r="C114" t="str">
            <v>1826-25</v>
          </cell>
          <cell r="D114">
            <v>1740000</v>
          </cell>
          <cell r="E114" t="str">
            <v>STORY</v>
          </cell>
        </row>
        <row r="115">
          <cell r="C115" t="str">
            <v>1833-25</v>
          </cell>
          <cell r="D115">
            <v>1740000</v>
          </cell>
          <cell r="E115" t="str">
            <v>STORY</v>
          </cell>
        </row>
        <row r="116">
          <cell r="C116" t="str">
            <v>224-25</v>
          </cell>
          <cell r="D116">
            <v>1180000</v>
          </cell>
          <cell r="E116" t="str">
            <v>LEVERE</v>
          </cell>
        </row>
        <row r="117">
          <cell r="C117" t="str">
            <v>154-25</v>
          </cell>
          <cell r="D117">
            <v>1260000</v>
          </cell>
          <cell r="E117" t="str">
            <v>ACKERMAN</v>
          </cell>
        </row>
        <row r="118">
          <cell r="C118" t="str">
            <v>233-25</v>
          </cell>
          <cell r="D118">
            <v>1770000</v>
          </cell>
          <cell r="E118" t="str">
            <v>BRUDER</v>
          </cell>
        </row>
        <row r="119">
          <cell r="C119" t="str">
            <v>155-25</v>
          </cell>
          <cell r="D119">
            <v>1100000</v>
          </cell>
          <cell r="E119" t="str">
            <v>GEBRETEKLE</v>
          </cell>
        </row>
        <row r="120">
          <cell r="C120" t="str">
            <v>233-25</v>
          </cell>
          <cell r="D120">
            <v>1770000</v>
          </cell>
          <cell r="E120" t="str">
            <v>BRUDER</v>
          </cell>
        </row>
        <row r="121">
          <cell r="C121" t="str">
            <v>145-25</v>
          </cell>
          <cell r="D121">
            <v>1480000</v>
          </cell>
          <cell r="E121" t="str">
            <v>STURGEON</v>
          </cell>
        </row>
        <row r="122">
          <cell r="C122" t="str">
            <v>234-25</v>
          </cell>
          <cell r="D122">
            <v>1770000</v>
          </cell>
          <cell r="E122" t="str">
            <v>BRUDER</v>
          </cell>
        </row>
        <row r="123">
          <cell r="C123" t="str">
            <v>120-25</v>
          </cell>
          <cell r="D123">
            <v>1830000</v>
          </cell>
          <cell r="E123" t="str">
            <v>YORK</v>
          </cell>
        </row>
        <row r="124">
          <cell r="C124" t="str">
            <v>240-25</v>
          </cell>
          <cell r="D124">
            <v>1180000</v>
          </cell>
          <cell r="E124" t="str">
            <v>LEVERE</v>
          </cell>
        </row>
        <row r="125">
          <cell r="C125" t="str">
            <v>1811-25</v>
          </cell>
          <cell r="D125">
            <v>1500000</v>
          </cell>
          <cell r="E125" t="str">
            <v>GOODNIGHT</v>
          </cell>
        </row>
        <row r="126">
          <cell r="C126" t="str">
            <v>242-25</v>
          </cell>
          <cell r="D126">
            <v>1770000</v>
          </cell>
          <cell r="E126" t="str">
            <v>BRUDER</v>
          </cell>
        </row>
        <row r="127">
          <cell r="C127" t="str">
            <v>150-25</v>
          </cell>
          <cell r="D127">
            <v>1360000</v>
          </cell>
          <cell r="E127" t="str">
            <v>SANTIZO</v>
          </cell>
        </row>
        <row r="128">
          <cell r="C128" t="str">
            <v>244-25</v>
          </cell>
          <cell r="D128">
            <v>1800000</v>
          </cell>
          <cell r="E128" t="str">
            <v>CHANDLER</v>
          </cell>
        </row>
        <row r="129">
          <cell r="C129" t="str">
            <v>147-25</v>
          </cell>
          <cell r="D129">
            <v>1830000</v>
          </cell>
          <cell r="E129" t="str">
            <v>YORK</v>
          </cell>
        </row>
        <row r="130">
          <cell r="C130" t="str">
            <v>106-25</v>
          </cell>
          <cell r="D130">
            <v>1830000</v>
          </cell>
          <cell r="E130" t="str">
            <v>YORK</v>
          </cell>
        </row>
        <row r="131">
          <cell r="C131" t="str">
            <v>137-25</v>
          </cell>
          <cell r="D131">
            <v>1310000</v>
          </cell>
          <cell r="E131" t="str">
            <v>MALAVE</v>
          </cell>
        </row>
        <row r="132">
          <cell r="C132" t="str">
            <v>111-25</v>
          </cell>
          <cell r="D132">
            <v>1100000</v>
          </cell>
          <cell r="E132" t="str">
            <v>GEBRETEKLE</v>
          </cell>
        </row>
        <row r="133">
          <cell r="C133" t="str">
            <v>245-25</v>
          </cell>
          <cell r="D133">
            <v>1820000</v>
          </cell>
          <cell r="E133" t="str">
            <v>ADANE</v>
          </cell>
        </row>
        <row r="134">
          <cell r="C134" t="str">
            <v>117-25</v>
          </cell>
          <cell r="D134">
            <v>1480000</v>
          </cell>
          <cell r="E134" t="str">
            <v>STURGEON</v>
          </cell>
        </row>
        <row r="135">
          <cell r="C135" t="str">
            <v>238-25</v>
          </cell>
          <cell r="D135">
            <v>1820000</v>
          </cell>
          <cell r="E135" t="str">
            <v>ADANE</v>
          </cell>
        </row>
        <row r="136">
          <cell r="C136" t="str">
            <v>112-25</v>
          </cell>
          <cell r="D136">
            <v>1100000</v>
          </cell>
          <cell r="E136" t="str">
            <v>GEBRETEKLE</v>
          </cell>
        </row>
        <row r="137">
          <cell r="C137" t="str">
            <v>236-25</v>
          </cell>
          <cell r="D137">
            <v>1800000</v>
          </cell>
          <cell r="E137" t="str">
            <v>CHANDLER</v>
          </cell>
        </row>
        <row r="138">
          <cell r="C138" t="str">
            <v>1801-25</v>
          </cell>
          <cell r="D138">
            <v>1500000</v>
          </cell>
          <cell r="E138" t="str">
            <v>GOODNIGHT</v>
          </cell>
        </row>
        <row r="139">
          <cell r="C139" t="str">
            <v>237-25</v>
          </cell>
          <cell r="D139">
            <v>1820000</v>
          </cell>
          <cell r="E139" t="str">
            <v>ADANE</v>
          </cell>
        </row>
        <row r="140">
          <cell r="C140" t="str">
            <v>116-25</v>
          </cell>
          <cell r="D140">
            <v>1460000</v>
          </cell>
          <cell r="E140" t="str">
            <v>NELSON</v>
          </cell>
        </row>
        <row r="141">
          <cell r="C141" t="str">
            <v>230-25</v>
          </cell>
          <cell r="D141">
            <v>1820000</v>
          </cell>
          <cell r="E141" t="str">
            <v>ADANE</v>
          </cell>
        </row>
        <row r="142">
          <cell r="C142" t="str">
            <v>131-25</v>
          </cell>
          <cell r="D142">
            <v>1480000</v>
          </cell>
          <cell r="E142" t="str">
            <v>STURGEON</v>
          </cell>
        </row>
        <row r="143">
          <cell r="C143" t="str">
            <v>231-25</v>
          </cell>
          <cell r="D143">
            <v>1180000</v>
          </cell>
          <cell r="E143" t="str">
            <v>LEVERE</v>
          </cell>
        </row>
        <row r="144">
          <cell r="C144" t="str">
            <v>1804-25</v>
          </cell>
          <cell r="D144">
            <v>1500000</v>
          </cell>
          <cell r="E144" t="str">
            <v>GOODNIGHT</v>
          </cell>
        </row>
        <row r="145">
          <cell r="C145" t="str">
            <v>222-25</v>
          </cell>
          <cell r="D145">
            <v>1820000</v>
          </cell>
          <cell r="E145" t="str">
            <v>ADANE</v>
          </cell>
        </row>
        <row r="146">
          <cell r="C146" t="str">
            <v>131-25</v>
          </cell>
          <cell r="D146">
            <v>1480000</v>
          </cell>
          <cell r="E146" t="str">
            <v>STURGEON</v>
          </cell>
        </row>
        <row r="147">
          <cell r="C147" t="str">
            <v>220-25</v>
          </cell>
          <cell r="D147">
            <v>1800000</v>
          </cell>
          <cell r="E147" t="str">
            <v>CHANDLER</v>
          </cell>
        </row>
        <row r="148">
          <cell r="C148" t="str">
            <v>135-25</v>
          </cell>
          <cell r="D148">
            <v>1360000</v>
          </cell>
          <cell r="E148" t="str">
            <v>SANTIZO</v>
          </cell>
        </row>
        <row r="149">
          <cell r="C149" t="str">
            <v>209-25</v>
          </cell>
          <cell r="D149">
            <v>1260000</v>
          </cell>
          <cell r="E149" t="str">
            <v>ACKERMAN</v>
          </cell>
        </row>
        <row r="150">
          <cell r="C150" t="str">
            <v>1806-25</v>
          </cell>
          <cell r="D150">
            <v>1500000</v>
          </cell>
          <cell r="E150" t="str">
            <v>GOODNIGHT</v>
          </cell>
        </row>
        <row r="151">
          <cell r="C151" t="str">
            <v>200-25</v>
          </cell>
          <cell r="D151">
            <v>1520000</v>
          </cell>
          <cell r="E151" t="str">
            <v>MAYBERRY</v>
          </cell>
        </row>
        <row r="152">
          <cell r="C152" t="str">
            <v>143-25</v>
          </cell>
          <cell r="D152">
            <v>1460000</v>
          </cell>
          <cell r="E152" t="str">
            <v>NELSON</v>
          </cell>
        </row>
        <row r="153">
          <cell r="C153" t="str">
            <v>201-25</v>
          </cell>
          <cell r="D153">
            <v>950000</v>
          </cell>
          <cell r="E153" t="str">
            <v>WEBSTER</v>
          </cell>
        </row>
        <row r="154">
          <cell r="C154" t="str">
            <v>144-25</v>
          </cell>
          <cell r="D154">
            <v>1460000</v>
          </cell>
          <cell r="E154" t="str">
            <v>NELSON</v>
          </cell>
        </row>
        <row r="155">
          <cell r="C155" t="str">
            <v>190-25</v>
          </cell>
          <cell r="D155">
            <v>1470000</v>
          </cell>
          <cell r="E155" t="str">
            <v>RIVERA</v>
          </cell>
        </row>
        <row r="156">
          <cell r="C156" t="str">
            <v>1810-25</v>
          </cell>
          <cell r="D156">
            <v>1500000</v>
          </cell>
          <cell r="E156" t="str">
            <v>GOODNIGHT</v>
          </cell>
        </row>
        <row r="157">
          <cell r="C157" t="str">
            <v>1819-25</v>
          </cell>
          <cell r="D157">
            <v>1740000</v>
          </cell>
          <cell r="E157" t="str">
            <v>STORY</v>
          </cell>
        </row>
        <row r="158">
          <cell r="C158" t="str">
            <v>163-25</v>
          </cell>
          <cell r="D158">
            <v>1230000</v>
          </cell>
          <cell r="E158" t="str">
            <v>YANAI</v>
          </cell>
        </row>
        <row r="159">
          <cell r="C159" t="str">
            <v>191-25</v>
          </cell>
          <cell r="D159">
            <v>1230000</v>
          </cell>
          <cell r="E159" t="str">
            <v>YANAI</v>
          </cell>
        </row>
        <row r="160">
          <cell r="C160" t="str">
            <v>1812-25</v>
          </cell>
          <cell r="D160">
            <v>1500000</v>
          </cell>
          <cell r="E160" t="str">
            <v>GOODNIGHT</v>
          </cell>
        </row>
        <row r="161">
          <cell r="C161" t="str">
            <v>189-25</v>
          </cell>
          <cell r="D161">
            <v>1470000</v>
          </cell>
          <cell r="E161" t="str">
            <v>RIVERA</v>
          </cell>
        </row>
        <row r="162">
          <cell r="C162" t="str">
            <v>160-25</v>
          </cell>
          <cell r="D162">
            <v>1460000</v>
          </cell>
          <cell r="E162" t="str">
            <v>NELSON</v>
          </cell>
        </row>
        <row r="163">
          <cell r="C163" t="str">
            <v>189-25</v>
          </cell>
          <cell r="D163">
            <v>1470000</v>
          </cell>
          <cell r="E163" t="str">
            <v>RIVERA</v>
          </cell>
        </row>
        <row r="164">
          <cell r="C164" t="str">
            <v>167-25</v>
          </cell>
          <cell r="D164">
            <v>1260000</v>
          </cell>
          <cell r="E164" t="str">
            <v>ACKERMAN</v>
          </cell>
        </row>
        <row r="165">
          <cell r="C165" t="str">
            <v>1816-25</v>
          </cell>
          <cell r="D165">
            <v>1500000</v>
          </cell>
          <cell r="E165" t="str">
            <v>GOODNIGHT</v>
          </cell>
        </row>
        <row r="166">
          <cell r="C166" t="str">
            <v>1813-25</v>
          </cell>
          <cell r="D166">
            <v>1500000</v>
          </cell>
          <cell r="E166" t="str">
            <v>GOODNIGHT</v>
          </cell>
        </row>
        <row r="167">
          <cell r="C167" t="str">
            <v>179-25</v>
          </cell>
          <cell r="D167">
            <v>1120000</v>
          </cell>
          <cell r="E167" t="str">
            <v>LOCKLEAR</v>
          </cell>
        </row>
        <row r="168">
          <cell r="C168" t="str">
            <v>177-25</v>
          </cell>
          <cell r="D168">
            <v>1230000</v>
          </cell>
          <cell r="E168" t="str">
            <v>YANAI</v>
          </cell>
        </row>
        <row r="169">
          <cell r="C169" t="str">
            <v>175-25</v>
          </cell>
          <cell r="D169">
            <v>1470000</v>
          </cell>
          <cell r="E169" t="str">
            <v>RIVERA</v>
          </cell>
        </row>
        <row r="170">
          <cell r="C170" t="str">
            <v>214-25</v>
          </cell>
          <cell r="D170">
            <v>1180000</v>
          </cell>
          <cell r="E170" t="str">
            <v>LEVERE</v>
          </cell>
        </row>
        <row r="171">
          <cell r="C171" t="str">
            <v>168-25</v>
          </cell>
          <cell r="D171">
            <v>1260000</v>
          </cell>
          <cell r="E171" t="str">
            <v>ACKERMAN</v>
          </cell>
        </row>
        <row r="172">
          <cell r="C172" t="str">
            <v>173-25</v>
          </cell>
          <cell r="D172">
            <v>950000</v>
          </cell>
          <cell r="E172" t="str">
            <v>WEBSTER</v>
          </cell>
        </row>
        <row r="173">
          <cell r="C173" t="str">
            <v>166-25</v>
          </cell>
          <cell r="D173">
            <v>1120000</v>
          </cell>
          <cell r="E173" t="str">
            <v>LOCKLEAR</v>
          </cell>
        </row>
        <row r="174">
          <cell r="C174" t="str">
            <v>174-25</v>
          </cell>
          <cell r="D174">
            <v>950000</v>
          </cell>
          <cell r="E174" t="str">
            <v>WEBSTER</v>
          </cell>
        </row>
        <row r="175">
          <cell r="C175" t="str">
            <v>164-25</v>
          </cell>
          <cell r="D175">
            <v>1230000</v>
          </cell>
          <cell r="E175" t="str">
            <v>YANAI</v>
          </cell>
        </row>
        <row r="176">
          <cell r="C176" t="str">
            <v>1817-25</v>
          </cell>
          <cell r="D176">
            <v>1740000</v>
          </cell>
          <cell r="E176" t="str">
            <v>STORY</v>
          </cell>
        </row>
        <row r="177">
          <cell r="C177" t="str">
            <v>162-25</v>
          </cell>
          <cell r="D177">
            <v>1470000</v>
          </cell>
          <cell r="E177" t="str">
            <v>RIVERA</v>
          </cell>
        </row>
        <row r="178">
          <cell r="C178" t="str">
            <v>188-25</v>
          </cell>
          <cell r="D178">
            <v>950000</v>
          </cell>
          <cell r="E178" t="str">
            <v>WEBSTER</v>
          </cell>
        </row>
        <row r="179">
          <cell r="C179" t="str">
            <v>156-25</v>
          </cell>
          <cell r="D179">
            <v>1100000</v>
          </cell>
          <cell r="E179" t="str">
            <v>GEBRETEKLE</v>
          </cell>
        </row>
        <row r="180">
          <cell r="C180" t="str">
            <v>1902-25</v>
          </cell>
          <cell r="D180">
            <v>1740000</v>
          </cell>
          <cell r="E180" t="str">
            <v>STORY</v>
          </cell>
        </row>
        <row r="181">
          <cell r="C181" t="str">
            <v>161-25</v>
          </cell>
          <cell r="D181">
            <v>1470000</v>
          </cell>
          <cell r="E181" t="str">
            <v>RIVERA</v>
          </cell>
        </row>
        <row r="182">
          <cell r="C182" t="str">
            <v>1814-25</v>
          </cell>
          <cell r="D182">
            <v>1500000</v>
          </cell>
          <cell r="E182" t="str">
            <v>GOODNIGHT</v>
          </cell>
        </row>
        <row r="183">
          <cell r="C183" t="str">
            <v>161-25</v>
          </cell>
          <cell r="D183">
            <v>1470000</v>
          </cell>
          <cell r="E183" t="str">
            <v>RIVERA</v>
          </cell>
        </row>
        <row r="184">
          <cell r="C184" t="str">
            <v>180-25</v>
          </cell>
          <cell r="D184">
            <v>1120000</v>
          </cell>
          <cell r="E184" t="str">
            <v>LOCKLEAR</v>
          </cell>
        </row>
        <row r="185">
          <cell r="C185" t="str">
            <v>146-25</v>
          </cell>
          <cell r="D185">
            <v>1480000</v>
          </cell>
          <cell r="E185" t="str">
            <v>STURGEON</v>
          </cell>
        </row>
        <row r="186">
          <cell r="C186" t="str">
            <v>196-25</v>
          </cell>
          <cell r="D186">
            <v>1260000</v>
          </cell>
          <cell r="E186" t="str">
            <v>ACKERMAN</v>
          </cell>
        </row>
        <row r="187">
          <cell r="C187" t="str">
            <v>146-25</v>
          </cell>
          <cell r="D187">
            <v>1480000</v>
          </cell>
          <cell r="E187" t="str">
            <v>STURGEON</v>
          </cell>
        </row>
        <row r="188">
          <cell r="C188" t="str">
            <v>203-25</v>
          </cell>
          <cell r="D188">
            <v>1470000</v>
          </cell>
          <cell r="E188" t="str">
            <v>RIVERA</v>
          </cell>
        </row>
        <row r="189">
          <cell r="C189" t="str">
            <v>149-25</v>
          </cell>
          <cell r="D189">
            <v>1360000</v>
          </cell>
          <cell r="E189" t="str">
            <v>SANTIZO</v>
          </cell>
        </row>
        <row r="190">
          <cell r="C190" t="str">
            <v>214-25</v>
          </cell>
          <cell r="D190">
            <v>1180000</v>
          </cell>
          <cell r="E190" t="str">
            <v>LEVERE</v>
          </cell>
        </row>
        <row r="191">
          <cell r="C191" t="str">
            <v>140-25</v>
          </cell>
          <cell r="D191">
            <v>1100000</v>
          </cell>
          <cell r="E191" t="str">
            <v>GEBRETEKLE</v>
          </cell>
        </row>
        <row r="192">
          <cell r="C192" t="str">
            <v>232-25</v>
          </cell>
          <cell r="D192">
            <v>1180000</v>
          </cell>
          <cell r="E192" t="str">
            <v>LEVERE</v>
          </cell>
        </row>
        <row r="193">
          <cell r="C193" t="str">
            <v>1807-25</v>
          </cell>
          <cell r="D193">
            <v>1500000</v>
          </cell>
          <cell r="E193" t="str">
            <v>GOODNIGHT</v>
          </cell>
        </row>
        <row r="194">
          <cell r="C194" t="str">
            <v>175-25</v>
          </cell>
          <cell r="D194">
            <v>1470000</v>
          </cell>
          <cell r="E194" t="str">
            <v>RIVERA</v>
          </cell>
        </row>
        <row r="195">
          <cell r="C195" t="str">
            <v>133-25</v>
          </cell>
          <cell r="D195">
            <v>1830000</v>
          </cell>
          <cell r="E195" t="str">
            <v>YORK</v>
          </cell>
        </row>
        <row r="196">
          <cell r="C196" t="str">
            <v>181-25</v>
          </cell>
          <cell r="D196">
            <v>1260000</v>
          </cell>
          <cell r="E196" t="str">
            <v>ACKERMAN</v>
          </cell>
        </row>
        <row r="197">
          <cell r="C197" t="str">
            <v>124-25</v>
          </cell>
          <cell r="D197">
            <v>1310000</v>
          </cell>
          <cell r="E197" t="str">
            <v>MALAVE</v>
          </cell>
        </row>
        <row r="198">
          <cell r="C198" t="str">
            <v>184-25</v>
          </cell>
          <cell r="D198">
            <v>880000</v>
          </cell>
          <cell r="E198" t="str">
            <v>STEWART</v>
          </cell>
        </row>
        <row r="199">
          <cell r="C199" t="str">
            <v>108-25</v>
          </cell>
          <cell r="D199">
            <v>1360000</v>
          </cell>
          <cell r="E199" t="str">
            <v>SANTIZO</v>
          </cell>
        </row>
        <row r="200">
          <cell r="C200" t="str">
            <v>1822-25</v>
          </cell>
          <cell r="D200">
            <v>1740000</v>
          </cell>
          <cell r="E200" t="str">
            <v>STORY</v>
          </cell>
        </row>
        <row r="201">
          <cell r="C201" t="str">
            <v>104-25</v>
          </cell>
          <cell r="D201">
            <v>1480000</v>
          </cell>
          <cell r="E201" t="str">
            <v>STURGEON</v>
          </cell>
        </row>
        <row r="202">
          <cell r="C202" t="str">
            <v>204-25</v>
          </cell>
          <cell r="D202">
            <v>1470000</v>
          </cell>
          <cell r="E202" t="str">
            <v>RIVERA</v>
          </cell>
        </row>
        <row r="203">
          <cell r="C203" t="str">
            <v>141-25</v>
          </cell>
          <cell r="D203">
            <v>1840000</v>
          </cell>
          <cell r="E203" t="str">
            <v>CANFIELD</v>
          </cell>
        </row>
        <row r="204">
          <cell r="C204" t="str">
            <v>210-25</v>
          </cell>
          <cell r="D204">
            <v>1260000</v>
          </cell>
          <cell r="E204" t="str">
            <v>ACKERMAN</v>
          </cell>
        </row>
        <row r="205">
          <cell r="C205" t="str">
            <v>139-25</v>
          </cell>
          <cell r="D205">
            <v>540000</v>
          </cell>
          <cell r="E205" t="str">
            <v>MADLOM</v>
          </cell>
        </row>
        <row r="206">
          <cell r="C206" t="str">
            <v>211-25</v>
          </cell>
          <cell r="D206">
            <v>880000</v>
          </cell>
          <cell r="E206" t="str">
            <v>STEWART</v>
          </cell>
        </row>
        <row r="207">
          <cell r="C207" t="str">
            <v>1805-25</v>
          </cell>
          <cell r="D207">
            <v>1500000</v>
          </cell>
          <cell r="E207" t="str">
            <v>GOODNIGHT</v>
          </cell>
        </row>
        <row r="208">
          <cell r="C208" t="str">
            <v>217-25</v>
          </cell>
          <cell r="D208">
            <v>1770000</v>
          </cell>
          <cell r="E208" t="str">
            <v>BRUDER</v>
          </cell>
        </row>
        <row r="209">
          <cell r="C209" t="str">
            <v>125-25</v>
          </cell>
          <cell r="D209">
            <v>1100000</v>
          </cell>
          <cell r="E209" t="str">
            <v>GEBRETEKLE</v>
          </cell>
        </row>
        <row r="210">
          <cell r="C210" t="str">
            <v>221-25</v>
          </cell>
          <cell r="D210">
            <v>1820000</v>
          </cell>
          <cell r="E210" t="str">
            <v>ADANE</v>
          </cell>
        </row>
        <row r="211">
          <cell r="C211" t="str">
            <v>109-25</v>
          </cell>
          <cell r="D211">
            <v>1310000</v>
          </cell>
          <cell r="E211" t="str">
            <v>MALAVE</v>
          </cell>
        </row>
        <row r="212">
          <cell r="C212" t="str">
            <v>1832-25</v>
          </cell>
          <cell r="D212">
            <v>1740000</v>
          </cell>
          <cell r="E212" t="str">
            <v>STORY</v>
          </cell>
        </row>
        <row r="213">
          <cell r="C213" t="str">
            <v>103-25</v>
          </cell>
          <cell r="D213">
            <v>1480000</v>
          </cell>
          <cell r="E213" t="str">
            <v>STURGEON</v>
          </cell>
        </row>
        <row r="214">
          <cell r="C214" t="str">
            <v>195-25</v>
          </cell>
          <cell r="D214">
            <v>1260000</v>
          </cell>
          <cell r="E214" t="str">
            <v>ACKERMAN</v>
          </cell>
        </row>
        <row r="215">
          <cell r="C215" t="str">
            <v>1809-25</v>
          </cell>
          <cell r="D215">
            <v>1500000</v>
          </cell>
          <cell r="E215" t="str">
            <v>GOODNIGHT</v>
          </cell>
        </row>
        <row r="216">
          <cell r="C216" t="str">
            <v>801-24</v>
          </cell>
          <cell r="D216">
            <v>1460000</v>
          </cell>
          <cell r="E216" t="str">
            <v>NELSON</v>
          </cell>
        </row>
        <row r="217">
          <cell r="C217" t="str">
            <v>129-24</v>
          </cell>
          <cell r="D217">
            <v>2020000</v>
          </cell>
          <cell r="E217" t="str">
            <v>SHOOK</v>
          </cell>
        </row>
        <row r="218">
          <cell r="C218" t="str">
            <v>125-24</v>
          </cell>
          <cell r="D218">
            <v>2000000</v>
          </cell>
          <cell r="E218" t="str">
            <v>STAMBAUGH</v>
          </cell>
        </row>
        <row r="219">
          <cell r="C219" t="str">
            <v>115-24</v>
          </cell>
          <cell r="D219">
            <v>2020000</v>
          </cell>
          <cell r="E219" t="str">
            <v>SHOOK</v>
          </cell>
        </row>
        <row r="220">
          <cell r="C220" t="str">
            <v>124-24</v>
          </cell>
          <cell r="D220">
            <v>1310000</v>
          </cell>
          <cell r="E220" t="str">
            <v>MALAVE</v>
          </cell>
        </row>
        <row r="221">
          <cell r="C221" t="str">
            <v>111-24</v>
          </cell>
          <cell r="D221">
            <v>2000000</v>
          </cell>
          <cell r="E221" t="str">
            <v>STAMBAUGH</v>
          </cell>
        </row>
        <row r="222">
          <cell r="C222" t="str">
            <v>808-24</v>
          </cell>
          <cell r="D222">
            <v>1500000</v>
          </cell>
          <cell r="E222" t="str">
            <v>GOODNIGHT</v>
          </cell>
        </row>
        <row r="223">
          <cell r="C223" t="str">
            <v>102-24</v>
          </cell>
          <cell r="D223">
            <v>1830000</v>
          </cell>
          <cell r="E223" t="str">
            <v>YORK</v>
          </cell>
        </row>
        <row r="224">
          <cell r="C224" t="str">
            <v>127-24</v>
          </cell>
          <cell r="D224">
            <v>1830000</v>
          </cell>
          <cell r="E224" t="str">
            <v>YORK</v>
          </cell>
        </row>
        <row r="225">
          <cell r="C225" t="str">
            <v>130-24</v>
          </cell>
          <cell r="D225">
            <v>2020000</v>
          </cell>
          <cell r="E225" t="str">
            <v>SHOOK</v>
          </cell>
        </row>
        <row r="226">
          <cell r="C226" t="str">
            <v>128-24</v>
          </cell>
          <cell r="D226">
            <v>1830000</v>
          </cell>
          <cell r="E226" t="str">
            <v>YORK</v>
          </cell>
        </row>
        <row r="227">
          <cell r="C227" t="str">
            <v>192-24</v>
          </cell>
          <cell r="D227">
            <v>1990000</v>
          </cell>
          <cell r="E227" t="str">
            <v>DAVIS</v>
          </cell>
        </row>
      </sheetData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1801-26</v>
          </cell>
          <cell r="D2">
            <v>1500000</v>
          </cell>
          <cell r="E2" t="str">
            <v>GOODNIGHT</v>
          </cell>
        </row>
        <row r="3">
          <cell r="C3" t="str">
            <v>183-26</v>
          </cell>
          <cell r="D3">
            <v>880000</v>
          </cell>
          <cell r="E3" t="str">
            <v>STEWART</v>
          </cell>
        </row>
        <row r="4">
          <cell r="C4" t="str">
            <v>227-26</v>
          </cell>
          <cell r="D4">
            <v>1280000</v>
          </cell>
          <cell r="E4" t="str">
            <v>BARTLETT</v>
          </cell>
        </row>
        <row r="5">
          <cell r="C5" t="str">
            <v>105-26</v>
          </cell>
          <cell r="D5">
            <v>1830000</v>
          </cell>
          <cell r="E5" t="str">
            <v>YORK</v>
          </cell>
        </row>
        <row r="6">
          <cell r="C6" t="str">
            <v>127-26</v>
          </cell>
          <cell r="D6">
            <v>1840000</v>
          </cell>
          <cell r="E6" t="str">
            <v>CANFIELD</v>
          </cell>
        </row>
        <row r="7">
          <cell r="C7" t="str">
            <v>1805-26</v>
          </cell>
          <cell r="D7">
            <v>1500000</v>
          </cell>
          <cell r="E7" t="str">
            <v>GOODNIGHT</v>
          </cell>
        </row>
        <row r="8">
          <cell r="C8" t="str">
            <v>163-26</v>
          </cell>
          <cell r="D8">
            <v>940000</v>
          </cell>
          <cell r="E8" t="str">
            <v>BONDS</v>
          </cell>
        </row>
        <row r="9">
          <cell r="C9" t="str">
            <v>160-26</v>
          </cell>
          <cell r="D9">
            <v>1520000</v>
          </cell>
          <cell r="E9" t="str">
            <v>MAYBERRY</v>
          </cell>
        </row>
        <row r="10">
          <cell r="C10" t="str">
            <v>167-26</v>
          </cell>
          <cell r="D10">
            <v>1260000</v>
          </cell>
          <cell r="E10" t="str">
            <v>ACKERMAN</v>
          </cell>
        </row>
        <row r="11">
          <cell r="C11" t="str">
            <v>228-26</v>
          </cell>
          <cell r="D11">
            <v>1280000</v>
          </cell>
          <cell r="E11" t="str">
            <v>BARTLETT</v>
          </cell>
        </row>
        <row r="12">
          <cell r="C12" t="str">
            <v>236-26</v>
          </cell>
          <cell r="D12">
            <v>1280000</v>
          </cell>
          <cell r="E12" t="str">
            <v>BARTLETT</v>
          </cell>
        </row>
        <row r="13">
          <cell r="C13" t="str">
            <v>229-26</v>
          </cell>
          <cell r="D13">
            <v>1290000</v>
          </cell>
          <cell r="E13" t="str">
            <v>COOLAHAN</v>
          </cell>
        </row>
        <row r="14">
          <cell r="C14" t="str">
            <v>122-26</v>
          </cell>
          <cell r="D14">
            <v>1360000</v>
          </cell>
          <cell r="E14" t="str">
            <v>SANTIZO</v>
          </cell>
        </row>
        <row r="15">
          <cell r="C15" t="str">
            <v>1825-26</v>
          </cell>
          <cell r="D15">
            <v>1750000</v>
          </cell>
          <cell r="E15" t="str">
            <v>REBOLETTI</v>
          </cell>
        </row>
        <row r="16">
          <cell r="C16" t="str">
            <v>145-26</v>
          </cell>
          <cell r="D16">
            <v>1480000</v>
          </cell>
          <cell r="E16" t="str">
            <v>STURGEON</v>
          </cell>
        </row>
        <row r="17">
          <cell r="C17" t="str">
            <v>1821-26</v>
          </cell>
          <cell r="D17">
            <v>1750000</v>
          </cell>
          <cell r="E17" t="str">
            <v>REBOLETTI</v>
          </cell>
        </row>
        <row r="18">
          <cell r="C18" t="str">
            <v>1816-26</v>
          </cell>
          <cell r="D18">
            <v>1500000</v>
          </cell>
          <cell r="E18" t="str">
            <v>GOODNIGHT</v>
          </cell>
        </row>
        <row r="19">
          <cell r="C19" t="str">
            <v>1819-26</v>
          </cell>
          <cell r="D19">
            <v>1750000</v>
          </cell>
          <cell r="E19" t="str">
            <v>REBOLETTI</v>
          </cell>
        </row>
        <row r="20">
          <cell r="C20" t="str">
            <v>174-26</v>
          </cell>
          <cell r="D20">
            <v>950000</v>
          </cell>
          <cell r="E20" t="str">
            <v>WEBSTER</v>
          </cell>
        </row>
        <row r="21">
          <cell r="C21" t="str">
            <v>175-26</v>
          </cell>
          <cell r="D21">
            <v>1470000</v>
          </cell>
          <cell r="E21" t="str">
            <v>RIVERA</v>
          </cell>
        </row>
        <row r="22">
          <cell r="C22" t="str">
            <v>224-26</v>
          </cell>
          <cell r="D22">
            <v>1800000</v>
          </cell>
          <cell r="E22" t="str">
            <v>CHANDLER</v>
          </cell>
        </row>
        <row r="23">
          <cell r="C23" t="str">
            <v>131-26</v>
          </cell>
          <cell r="D23">
            <v>1480000</v>
          </cell>
          <cell r="E23" t="str">
            <v>STURGEON</v>
          </cell>
        </row>
        <row r="24">
          <cell r="C24" t="str">
            <v>1831-26</v>
          </cell>
          <cell r="D24">
            <v>1750000</v>
          </cell>
          <cell r="E24" t="str">
            <v>REBOLETTI</v>
          </cell>
        </row>
        <row r="25">
          <cell r="C25" t="str">
            <v>1802-26</v>
          </cell>
          <cell r="D25">
            <v>1500000</v>
          </cell>
          <cell r="E25" t="str">
            <v>GOODNIGHT</v>
          </cell>
        </row>
        <row r="26">
          <cell r="C26" t="str">
            <v>111-26</v>
          </cell>
          <cell r="D26">
            <v>1100000</v>
          </cell>
          <cell r="E26" t="str">
            <v>GEBRETEKLE</v>
          </cell>
        </row>
        <row r="27">
          <cell r="C27" t="str">
            <v>117-26</v>
          </cell>
          <cell r="D27">
            <v>1480000</v>
          </cell>
          <cell r="E27" t="str">
            <v>STURGEON</v>
          </cell>
        </row>
        <row r="28">
          <cell r="C28" t="str">
            <v>123-26</v>
          </cell>
          <cell r="D28">
            <v>1310000</v>
          </cell>
          <cell r="E28" t="str">
            <v>MALAVE</v>
          </cell>
        </row>
        <row r="29">
          <cell r="C29" t="str">
            <v>204-26</v>
          </cell>
          <cell r="D29">
            <v>1470000</v>
          </cell>
          <cell r="E29" t="str">
            <v>RIVERA</v>
          </cell>
        </row>
        <row r="30">
          <cell r="C30" t="str">
            <v>188-26</v>
          </cell>
          <cell r="D30">
            <v>950000</v>
          </cell>
          <cell r="E30" t="str">
            <v>WEBSTER</v>
          </cell>
        </row>
        <row r="31">
          <cell r="C31" t="str">
            <v>209-26</v>
          </cell>
          <cell r="D31">
            <v>1290000</v>
          </cell>
          <cell r="E31" t="str">
            <v>COOLAHAN</v>
          </cell>
        </row>
        <row r="32">
          <cell r="C32" t="str">
            <v>235-26</v>
          </cell>
          <cell r="D32">
            <v>1280000</v>
          </cell>
          <cell r="E32" t="str">
            <v>BARTLETT</v>
          </cell>
        </row>
        <row r="33">
          <cell r="C33" t="str">
            <v>191-26</v>
          </cell>
          <cell r="D33">
            <v>940000</v>
          </cell>
          <cell r="E33" t="str">
            <v>BONDS</v>
          </cell>
        </row>
        <row r="34">
          <cell r="C34" t="str">
            <v>110-26</v>
          </cell>
          <cell r="D34">
            <v>1310000</v>
          </cell>
          <cell r="E34" t="str">
            <v>MALAVE</v>
          </cell>
        </row>
        <row r="35">
          <cell r="C35" t="str">
            <v>187-26</v>
          </cell>
          <cell r="D35">
            <v>950000</v>
          </cell>
          <cell r="E35" t="str">
            <v>WEBSTER</v>
          </cell>
        </row>
        <row r="36">
          <cell r="C36" t="str">
            <v>145-26</v>
          </cell>
          <cell r="D36">
            <v>1480000</v>
          </cell>
          <cell r="E36" t="str">
            <v>STURGEON</v>
          </cell>
        </row>
        <row r="37">
          <cell r="C37" t="str">
            <v>153-26</v>
          </cell>
          <cell r="D37">
            <v>1260000</v>
          </cell>
          <cell r="E37" t="str">
            <v>ACKERMAN</v>
          </cell>
        </row>
        <row r="38">
          <cell r="C38" t="str">
            <v>140-26</v>
          </cell>
          <cell r="D38">
            <v>1100000</v>
          </cell>
          <cell r="E38" t="str">
            <v>GEBRETEKLE</v>
          </cell>
        </row>
        <row r="39">
          <cell r="C39" t="str">
            <v>138-26</v>
          </cell>
          <cell r="D39">
            <v>1310000</v>
          </cell>
          <cell r="E39" t="str">
            <v>MALAVE</v>
          </cell>
        </row>
        <row r="40">
          <cell r="C40" t="str">
            <v>175-26</v>
          </cell>
          <cell r="D40">
            <v>1470000</v>
          </cell>
          <cell r="E40" t="str">
            <v>RIVERA</v>
          </cell>
        </row>
        <row r="41">
          <cell r="C41" t="str">
            <v>1828-26</v>
          </cell>
          <cell r="D41">
            <v>1750000</v>
          </cell>
          <cell r="E41" t="str">
            <v>REBOLETTI</v>
          </cell>
        </row>
        <row r="42">
          <cell r="C42" t="str">
            <v>174-26</v>
          </cell>
          <cell r="D42">
            <v>950000</v>
          </cell>
          <cell r="E42" t="str">
            <v>WEBSTER</v>
          </cell>
        </row>
        <row r="43">
          <cell r="C43" t="str">
            <v>1826-26</v>
          </cell>
          <cell r="D43">
            <v>1750000</v>
          </cell>
          <cell r="E43" t="str">
            <v>REBOLETTI</v>
          </cell>
        </row>
        <row r="44">
          <cell r="C44" t="str">
            <v>200-26</v>
          </cell>
          <cell r="D44">
            <v>1780000</v>
          </cell>
          <cell r="E44" t="str">
            <v>DE LA ROSA</v>
          </cell>
        </row>
        <row r="45">
          <cell r="C45" t="str">
            <v>217-26</v>
          </cell>
          <cell r="D45">
            <v>1770000</v>
          </cell>
          <cell r="E45" t="str">
            <v>BRUDER</v>
          </cell>
        </row>
        <row r="46">
          <cell r="C46" t="str">
            <v>223-26</v>
          </cell>
          <cell r="D46">
            <v>1800000</v>
          </cell>
          <cell r="E46" t="str">
            <v>CHANDLER</v>
          </cell>
        </row>
        <row r="47">
          <cell r="C47" t="str">
            <v>201-26</v>
          </cell>
          <cell r="D47">
            <v>950000</v>
          </cell>
          <cell r="E47" t="str">
            <v>WEBSTER</v>
          </cell>
        </row>
        <row r="48">
          <cell r="C48" t="str">
            <v>1829-26</v>
          </cell>
          <cell r="D48">
            <v>1750000</v>
          </cell>
          <cell r="E48" t="str">
            <v>REBOLETTI</v>
          </cell>
        </row>
        <row r="49">
          <cell r="C49" t="str">
            <v>199-26</v>
          </cell>
          <cell r="D49">
            <v>1780000</v>
          </cell>
          <cell r="E49" t="str">
            <v>DE LA ROSA</v>
          </cell>
        </row>
        <row r="50">
          <cell r="C50" t="str">
            <v>234-26</v>
          </cell>
          <cell r="D50">
            <v>1770000</v>
          </cell>
          <cell r="E50" t="str">
            <v>BRUDER</v>
          </cell>
        </row>
        <row r="51">
          <cell r="C51" t="str">
            <v>171-26</v>
          </cell>
          <cell r="D51">
            <v>1540000</v>
          </cell>
          <cell r="E51" t="str">
            <v>HELVIE</v>
          </cell>
        </row>
        <row r="52">
          <cell r="C52" t="str">
            <v>130-26</v>
          </cell>
          <cell r="D52">
            <v>1520000</v>
          </cell>
          <cell r="E52" t="str">
            <v>MAYBERRY</v>
          </cell>
        </row>
        <row r="53">
          <cell r="C53" t="str">
            <v>158-26</v>
          </cell>
          <cell r="D53">
            <v>1540000</v>
          </cell>
          <cell r="E53" t="str">
            <v>HELVIE</v>
          </cell>
        </row>
        <row r="54">
          <cell r="C54" t="str">
            <v>147-26</v>
          </cell>
          <cell r="D54">
            <v>1830000</v>
          </cell>
          <cell r="E54" t="str">
            <v>YORK</v>
          </cell>
        </row>
        <row r="55">
          <cell r="C55" t="str">
            <v>161-26</v>
          </cell>
          <cell r="D55">
            <v>1470000</v>
          </cell>
          <cell r="E55" t="str">
            <v>RIVERA</v>
          </cell>
        </row>
        <row r="56">
          <cell r="C56" t="str">
            <v>167-26</v>
          </cell>
          <cell r="D56">
            <v>1260000</v>
          </cell>
          <cell r="E56" t="str">
            <v>ACKERMAN</v>
          </cell>
        </row>
        <row r="57">
          <cell r="C57" t="str">
            <v>154-26</v>
          </cell>
          <cell r="D57">
            <v>1260000</v>
          </cell>
          <cell r="E57" t="str">
            <v>ACKERMAN</v>
          </cell>
        </row>
        <row r="58">
          <cell r="C58" t="str">
            <v>190-26</v>
          </cell>
          <cell r="D58">
            <v>1470000</v>
          </cell>
          <cell r="E58" t="str">
            <v>RIVERA</v>
          </cell>
        </row>
        <row r="59">
          <cell r="C59" t="str">
            <v>1832-26</v>
          </cell>
          <cell r="D59">
            <v>1750000</v>
          </cell>
          <cell r="E59" t="str">
            <v>REBOLETTI</v>
          </cell>
        </row>
        <row r="60">
          <cell r="C60" t="str">
            <v>148-26</v>
          </cell>
          <cell r="D60">
            <v>1830000</v>
          </cell>
          <cell r="E60" t="str">
            <v>YORK</v>
          </cell>
        </row>
        <row r="61">
          <cell r="C61" t="str">
            <v>197-26</v>
          </cell>
          <cell r="D61">
            <v>880000</v>
          </cell>
          <cell r="E61" t="str">
            <v>STEWART</v>
          </cell>
        </row>
        <row r="62">
          <cell r="C62" t="str">
            <v>159-26</v>
          </cell>
          <cell r="D62">
            <v>1520000</v>
          </cell>
          <cell r="E62" t="str">
            <v>MAYBERRY</v>
          </cell>
        </row>
        <row r="63">
          <cell r="C63" t="str">
            <v>191-26</v>
          </cell>
          <cell r="D63">
            <v>940000</v>
          </cell>
          <cell r="E63" t="str">
            <v>BONDS</v>
          </cell>
        </row>
        <row r="64">
          <cell r="C64" t="str">
            <v>177-26</v>
          </cell>
          <cell r="D64">
            <v>940000</v>
          </cell>
          <cell r="E64" t="str">
            <v>BONDS</v>
          </cell>
        </row>
        <row r="65">
          <cell r="C65" t="str">
            <v>1818-26</v>
          </cell>
          <cell r="D65">
            <v>1750000</v>
          </cell>
          <cell r="E65" t="str">
            <v>REBOLETTI</v>
          </cell>
        </row>
        <row r="66">
          <cell r="C66" t="str">
            <v>184-26</v>
          </cell>
          <cell r="D66">
            <v>880000</v>
          </cell>
          <cell r="E66" t="str">
            <v>STEWART</v>
          </cell>
        </row>
        <row r="67">
          <cell r="C67" t="str">
            <v>152-26</v>
          </cell>
          <cell r="D67">
            <v>1310000</v>
          </cell>
          <cell r="E67" t="str">
            <v>MALAVE</v>
          </cell>
        </row>
        <row r="68">
          <cell r="C68" t="str">
            <v>215-26</v>
          </cell>
          <cell r="D68">
            <v>950000</v>
          </cell>
          <cell r="E68" t="str">
            <v>WEBSTER</v>
          </cell>
        </row>
        <row r="69">
          <cell r="C69" t="str">
            <v>146-26</v>
          </cell>
          <cell r="D69">
            <v>1480000</v>
          </cell>
          <cell r="E69" t="str">
            <v>STURGEON</v>
          </cell>
        </row>
        <row r="70">
          <cell r="C70" t="str">
            <v>216-26</v>
          </cell>
          <cell r="D70">
            <v>950000</v>
          </cell>
          <cell r="E70" t="str">
            <v>WEBSTER</v>
          </cell>
        </row>
        <row r="71">
          <cell r="C71" t="str">
            <v>1809-26</v>
          </cell>
          <cell r="D71">
            <v>1500000</v>
          </cell>
          <cell r="E71" t="str">
            <v>GOODNIGHT</v>
          </cell>
        </row>
        <row r="72">
          <cell r="C72" t="str">
            <v>1806-26</v>
          </cell>
          <cell r="D72">
            <v>1500000</v>
          </cell>
          <cell r="E72" t="str">
            <v>GOODNIGHT</v>
          </cell>
        </row>
        <row r="73">
          <cell r="C73" t="str">
            <v>149-26</v>
          </cell>
          <cell r="D73">
            <v>1360000</v>
          </cell>
          <cell r="E73" t="str">
            <v>SANTIZO</v>
          </cell>
        </row>
        <row r="74">
          <cell r="C74" t="str">
            <v>163-26</v>
          </cell>
          <cell r="D74">
            <v>940000</v>
          </cell>
          <cell r="E74" t="str">
            <v>BONDS</v>
          </cell>
        </row>
        <row r="75">
          <cell r="C75" t="str">
            <v>222-26</v>
          </cell>
          <cell r="D75">
            <v>1290000</v>
          </cell>
          <cell r="E75" t="str">
            <v>COOLAHAN</v>
          </cell>
        </row>
        <row r="76">
          <cell r="C76" t="str">
            <v>160-26</v>
          </cell>
          <cell r="D76">
            <v>1520000</v>
          </cell>
          <cell r="E76" t="str">
            <v>MAYBERRY</v>
          </cell>
        </row>
        <row r="77">
          <cell r="C77" t="str">
            <v>211-26</v>
          </cell>
          <cell r="D77">
            <v>880000</v>
          </cell>
          <cell r="E77" t="str">
            <v>STEWART</v>
          </cell>
        </row>
        <row r="78">
          <cell r="C78" t="str">
            <v>180-26</v>
          </cell>
          <cell r="D78">
            <v>1120000</v>
          </cell>
          <cell r="E78" t="str">
            <v>LOCKLEAR</v>
          </cell>
        </row>
        <row r="79">
          <cell r="C79" t="str">
            <v>1821-26</v>
          </cell>
          <cell r="D79">
            <v>1750000</v>
          </cell>
          <cell r="E79" t="str">
            <v>REBOLETTI</v>
          </cell>
        </row>
        <row r="80">
          <cell r="C80" t="str">
            <v>219-26</v>
          </cell>
          <cell r="D80">
            <v>1280000</v>
          </cell>
          <cell r="E80" t="str">
            <v>BARTLETT</v>
          </cell>
        </row>
        <row r="81">
          <cell r="C81" t="str">
            <v>178-26</v>
          </cell>
          <cell r="D81">
            <v>940000</v>
          </cell>
          <cell r="E81" t="str">
            <v>BONDS</v>
          </cell>
        </row>
        <row r="82">
          <cell r="C82" t="str">
            <v>126-26</v>
          </cell>
          <cell r="D82">
            <v>1100000</v>
          </cell>
          <cell r="E82" t="str">
            <v>GEBRETEKLE</v>
          </cell>
        </row>
        <row r="83">
          <cell r="C83" t="str">
            <v>1822-26</v>
          </cell>
          <cell r="D83">
            <v>1750000</v>
          </cell>
          <cell r="E83" t="str">
            <v>REBOLETTI</v>
          </cell>
        </row>
        <row r="84">
          <cell r="C84" t="str">
            <v>159-26</v>
          </cell>
          <cell r="D84">
            <v>1520000</v>
          </cell>
          <cell r="E84" t="str">
            <v>MAYBERRY</v>
          </cell>
        </row>
        <row r="85">
          <cell r="C85" t="str">
            <v>194-26</v>
          </cell>
          <cell r="D85">
            <v>1120000</v>
          </cell>
          <cell r="E85" t="str">
            <v>LOCKLEAR</v>
          </cell>
        </row>
        <row r="86">
          <cell r="C86" t="str">
            <v>167-26</v>
          </cell>
          <cell r="D86">
            <v>1260000</v>
          </cell>
          <cell r="E86" t="str">
            <v>ACKERMAN</v>
          </cell>
        </row>
        <row r="87">
          <cell r="C87" t="str">
            <v>172-26</v>
          </cell>
          <cell r="D87">
            <v>1540000</v>
          </cell>
          <cell r="E87" t="str">
            <v>HELVIE</v>
          </cell>
        </row>
        <row r="88">
          <cell r="C88" t="str">
            <v>168-26</v>
          </cell>
          <cell r="D88">
            <v>1260000</v>
          </cell>
          <cell r="E88" t="str">
            <v>ACKERMAN</v>
          </cell>
        </row>
        <row r="89">
          <cell r="C89" t="str">
            <v>1814-26</v>
          </cell>
          <cell r="D89">
            <v>1500000</v>
          </cell>
          <cell r="E89" t="str">
            <v>GOODNIGHT</v>
          </cell>
        </row>
        <row r="90">
          <cell r="C90" t="str">
            <v>226-26</v>
          </cell>
          <cell r="D90">
            <v>1770000</v>
          </cell>
          <cell r="E90" t="str">
            <v>BRUDER</v>
          </cell>
        </row>
        <row r="91">
          <cell r="C91" t="str">
            <v>169-26</v>
          </cell>
          <cell r="D91">
            <v>880000</v>
          </cell>
          <cell r="E91" t="str">
            <v>STEWART</v>
          </cell>
        </row>
        <row r="92">
          <cell r="C92" t="str">
            <v>233-26</v>
          </cell>
          <cell r="D92">
            <v>1770000</v>
          </cell>
          <cell r="E92" t="str">
            <v>BRUDER</v>
          </cell>
        </row>
        <row r="93">
          <cell r="C93" t="str">
            <v>144-26</v>
          </cell>
          <cell r="D93">
            <v>1520000</v>
          </cell>
          <cell r="E93" t="str">
            <v>MAYBERRY</v>
          </cell>
        </row>
        <row r="94">
          <cell r="C94" t="str">
            <v>101-26</v>
          </cell>
          <cell r="D94">
            <v>1840000</v>
          </cell>
          <cell r="E94" t="str">
            <v>CANFIELD</v>
          </cell>
        </row>
        <row r="95">
          <cell r="C95" t="str">
            <v>1807-26</v>
          </cell>
          <cell r="D95">
            <v>1500000</v>
          </cell>
          <cell r="E95" t="str">
            <v>GOODNIGHT</v>
          </cell>
        </row>
        <row r="96">
          <cell r="C96" t="str">
            <v>185-26</v>
          </cell>
          <cell r="D96">
            <v>1540000</v>
          </cell>
          <cell r="E96" t="str">
            <v>HELVIE</v>
          </cell>
        </row>
        <row r="97">
          <cell r="C97" t="str">
            <v>221-26</v>
          </cell>
          <cell r="D97">
            <v>1290000</v>
          </cell>
          <cell r="E97" t="str">
            <v>COOLAHAN</v>
          </cell>
        </row>
        <row r="98">
          <cell r="C98" t="str">
            <v>1831-26</v>
          </cell>
          <cell r="D98">
            <v>1750000</v>
          </cell>
          <cell r="E98" t="str">
            <v>REBOLETTI</v>
          </cell>
        </row>
        <row r="99">
          <cell r="C99" t="str">
            <v>196-26</v>
          </cell>
          <cell r="D99">
            <v>1260000</v>
          </cell>
          <cell r="E99" t="str">
            <v>ACKERMAN</v>
          </cell>
        </row>
        <row r="100">
          <cell r="C100" t="str">
            <v>164-26</v>
          </cell>
          <cell r="D100">
            <v>940000</v>
          </cell>
          <cell r="E100" t="str">
            <v>BONDS</v>
          </cell>
        </row>
        <row r="101">
          <cell r="C101" t="str">
            <v>177-26</v>
          </cell>
          <cell r="D101">
            <v>940000</v>
          </cell>
          <cell r="E101" t="str">
            <v>BONDS</v>
          </cell>
        </row>
        <row r="102">
          <cell r="C102" t="str">
            <v>166-26</v>
          </cell>
          <cell r="D102">
            <v>1120000</v>
          </cell>
          <cell r="E102" t="str">
            <v>LOCKLEAR</v>
          </cell>
        </row>
        <row r="103">
          <cell r="C103" t="str">
            <v>151-26</v>
          </cell>
          <cell r="D103">
            <v>1310000</v>
          </cell>
          <cell r="E103" t="str">
            <v>MALAVE</v>
          </cell>
        </row>
        <row r="104">
          <cell r="C104" t="str">
            <v>179-26</v>
          </cell>
          <cell r="D104">
            <v>1120000</v>
          </cell>
          <cell r="E104" t="str">
            <v>LOCKLEAR</v>
          </cell>
        </row>
        <row r="105">
          <cell r="C105" t="str">
            <v>132-26</v>
          </cell>
          <cell r="D105">
            <v>1480000</v>
          </cell>
          <cell r="E105" t="str">
            <v>STURGEON</v>
          </cell>
        </row>
        <row r="106">
          <cell r="C106" t="str">
            <v>203-26</v>
          </cell>
          <cell r="D106">
            <v>1470000</v>
          </cell>
          <cell r="E106" t="str">
            <v>RIVERA</v>
          </cell>
        </row>
        <row r="107">
          <cell r="C107" t="str">
            <v>135-26</v>
          </cell>
          <cell r="D107">
            <v>1360000</v>
          </cell>
          <cell r="E107" t="str">
            <v>SANTIZO</v>
          </cell>
        </row>
        <row r="108">
          <cell r="C108" t="str">
            <v>231-26</v>
          </cell>
          <cell r="D108">
            <v>1800000</v>
          </cell>
          <cell r="E108" t="str">
            <v>CHANDLER</v>
          </cell>
        </row>
        <row r="109">
          <cell r="C109" t="str">
            <v>115-26</v>
          </cell>
          <cell r="D109">
            <v>1520000</v>
          </cell>
          <cell r="E109" t="str">
            <v>MAYBERRY</v>
          </cell>
        </row>
        <row r="110">
          <cell r="C110" t="str">
            <v>234-26</v>
          </cell>
          <cell r="D110">
            <v>1770000</v>
          </cell>
          <cell r="E110" t="str">
            <v>BRUDER</v>
          </cell>
        </row>
        <row r="111">
          <cell r="C111" t="str">
            <v>1804-26</v>
          </cell>
          <cell r="D111">
            <v>1500000</v>
          </cell>
          <cell r="E111" t="str">
            <v>GOODNIGHT</v>
          </cell>
        </row>
        <row r="112">
          <cell r="C112" t="str">
            <v>239-26</v>
          </cell>
          <cell r="D112">
            <v>1800000</v>
          </cell>
          <cell r="E112" t="str">
            <v>CHANDLER</v>
          </cell>
        </row>
        <row r="113">
          <cell r="C113" t="str">
            <v>1802-26</v>
          </cell>
          <cell r="D113">
            <v>1500000</v>
          </cell>
          <cell r="E113" t="str">
            <v>GOODNIGHT</v>
          </cell>
        </row>
        <row r="114">
          <cell r="C114" t="str">
            <v>244-25</v>
          </cell>
          <cell r="D114">
            <v>1800000</v>
          </cell>
          <cell r="E114" t="str">
            <v>CHANDLER</v>
          </cell>
        </row>
        <row r="115">
          <cell r="C115" t="str">
            <v>126-26</v>
          </cell>
          <cell r="D115">
            <v>1100000</v>
          </cell>
          <cell r="E115" t="str">
            <v>GEBRETEKLE</v>
          </cell>
        </row>
        <row r="116">
          <cell r="C116" t="str">
            <v>157-26</v>
          </cell>
          <cell r="D116">
            <v>1540000</v>
          </cell>
          <cell r="E116" t="str">
            <v>HELVIE</v>
          </cell>
        </row>
        <row r="117">
          <cell r="C117" t="str">
            <v>112-26</v>
          </cell>
          <cell r="D117">
            <v>1100000</v>
          </cell>
          <cell r="E117" t="str">
            <v>GEBRETEKLE</v>
          </cell>
        </row>
        <row r="118">
          <cell r="C118" t="str">
            <v>1820-26</v>
          </cell>
          <cell r="D118">
            <v>1750000</v>
          </cell>
          <cell r="E118" t="str">
            <v>REBOLETTI</v>
          </cell>
        </row>
        <row r="119">
          <cell r="C119" t="str">
            <v>129-26</v>
          </cell>
          <cell r="D119">
            <v>1520000</v>
          </cell>
          <cell r="E119" t="str">
            <v>MAYBERRY</v>
          </cell>
        </row>
        <row r="120">
          <cell r="C120" t="str">
            <v>242-25</v>
          </cell>
          <cell r="D120">
            <v>1770000</v>
          </cell>
          <cell r="E120" t="str">
            <v>BRUDER</v>
          </cell>
        </row>
        <row r="121">
          <cell r="C121" t="str">
            <v>1800-26</v>
          </cell>
          <cell r="D121">
            <v>1500000</v>
          </cell>
          <cell r="E121" t="str">
            <v>GOODNIGHT</v>
          </cell>
        </row>
        <row r="122">
          <cell r="C122" t="str">
            <v>108-26</v>
          </cell>
          <cell r="D122">
            <v>1360000</v>
          </cell>
          <cell r="E122" t="str">
            <v>SANTIZO</v>
          </cell>
        </row>
        <row r="123">
          <cell r="C123" t="str">
            <v>109-26</v>
          </cell>
          <cell r="D123">
            <v>1310000</v>
          </cell>
          <cell r="E123" t="str">
            <v>MALAVE</v>
          </cell>
        </row>
        <row r="124">
          <cell r="C124" t="str">
            <v>155-26</v>
          </cell>
          <cell r="D124">
            <v>1100000</v>
          </cell>
          <cell r="E124" t="str">
            <v>GEBRETEKLE</v>
          </cell>
        </row>
        <row r="125">
          <cell r="C125" t="str">
            <v>230-26</v>
          </cell>
          <cell r="D125">
            <v>1290000</v>
          </cell>
          <cell r="E125" t="str">
            <v>COOLAHAN</v>
          </cell>
        </row>
        <row r="126">
          <cell r="C126" t="str">
            <v>120-26</v>
          </cell>
          <cell r="D126">
            <v>1830000</v>
          </cell>
          <cell r="E126" t="str">
            <v>YORK</v>
          </cell>
        </row>
        <row r="127">
          <cell r="C127" t="str">
            <v>218-26</v>
          </cell>
          <cell r="D127">
            <v>1770000</v>
          </cell>
          <cell r="E127" t="str">
            <v>BRUDER</v>
          </cell>
        </row>
        <row r="128">
          <cell r="C128" t="str">
            <v>157-26</v>
          </cell>
          <cell r="D128">
            <v>1540000</v>
          </cell>
          <cell r="E128" t="str">
            <v>HELVIE</v>
          </cell>
        </row>
        <row r="129">
          <cell r="C129" t="str">
            <v>192-26</v>
          </cell>
          <cell r="D129">
            <v>940000</v>
          </cell>
          <cell r="E129" t="str">
            <v>BONDS</v>
          </cell>
        </row>
        <row r="130">
          <cell r="C130" t="str">
            <v>166-26</v>
          </cell>
          <cell r="D130">
            <v>1120000</v>
          </cell>
          <cell r="E130" t="str">
            <v>LOCKLEAR</v>
          </cell>
        </row>
        <row r="131">
          <cell r="C131" t="str">
            <v>1810-26</v>
          </cell>
          <cell r="D131">
            <v>1500000</v>
          </cell>
          <cell r="E131" t="str">
            <v>GOODNIGHT</v>
          </cell>
        </row>
        <row r="132">
          <cell r="C132" t="str">
            <v>184-26</v>
          </cell>
          <cell r="D132">
            <v>880000</v>
          </cell>
          <cell r="E132" t="str">
            <v>STEWART</v>
          </cell>
        </row>
        <row r="133">
          <cell r="C133" t="str">
            <v>149-26</v>
          </cell>
          <cell r="D133">
            <v>1360000</v>
          </cell>
          <cell r="E133" t="str">
            <v>SANTIZO</v>
          </cell>
        </row>
        <row r="134">
          <cell r="C134" t="str">
            <v>202-26</v>
          </cell>
          <cell r="D134">
            <v>950000</v>
          </cell>
          <cell r="E134" t="str">
            <v>WEBSTER</v>
          </cell>
        </row>
        <row r="135">
          <cell r="C135" t="str">
            <v>136-26</v>
          </cell>
          <cell r="D135">
            <v>1360000</v>
          </cell>
          <cell r="E135" t="str">
            <v>SANTIZO</v>
          </cell>
        </row>
        <row r="136">
          <cell r="C136" t="str">
            <v>216-26</v>
          </cell>
          <cell r="D136">
            <v>950000</v>
          </cell>
          <cell r="E136" t="str">
            <v>WEBSTER</v>
          </cell>
        </row>
        <row r="137">
          <cell r="C137" t="str">
            <v>195-26</v>
          </cell>
          <cell r="D137">
            <v>1260000</v>
          </cell>
          <cell r="E137" t="str">
            <v>ACKERMAN</v>
          </cell>
        </row>
        <row r="138">
          <cell r="C138" t="str">
            <v>220-26</v>
          </cell>
          <cell r="D138">
            <v>1280000</v>
          </cell>
          <cell r="E138" t="str">
            <v>BARTLETT</v>
          </cell>
        </row>
        <row r="139">
          <cell r="C139" t="str">
            <v>181-26</v>
          </cell>
          <cell r="D139">
            <v>1260000</v>
          </cell>
          <cell r="E139" t="str">
            <v>ACKERMAN</v>
          </cell>
        </row>
        <row r="140">
          <cell r="C140" t="str">
            <v>114-26</v>
          </cell>
          <cell r="D140">
            <v>1840000</v>
          </cell>
          <cell r="E140" t="str">
            <v>CANFIELD</v>
          </cell>
        </row>
        <row r="141">
          <cell r="C141" t="str">
            <v>173-26</v>
          </cell>
          <cell r="D141">
            <v>950000</v>
          </cell>
          <cell r="E141" t="str">
            <v>WEBSTER</v>
          </cell>
        </row>
        <row r="142">
          <cell r="C142" t="str">
            <v>154-26</v>
          </cell>
          <cell r="D142">
            <v>1260000</v>
          </cell>
          <cell r="E142" t="str">
            <v>ACKERMAN</v>
          </cell>
        </row>
        <row r="143">
          <cell r="C143" t="str">
            <v>156-26</v>
          </cell>
          <cell r="D143">
            <v>1100000</v>
          </cell>
          <cell r="E143" t="str">
            <v>GEBRETEKLE</v>
          </cell>
        </row>
        <row r="144">
          <cell r="C144" t="str">
            <v>169-26</v>
          </cell>
          <cell r="D144">
            <v>880000</v>
          </cell>
          <cell r="E144" t="str">
            <v>STEWART</v>
          </cell>
        </row>
        <row r="145">
          <cell r="C145" t="str">
            <v>143-26</v>
          </cell>
          <cell r="D145">
            <v>1520000</v>
          </cell>
          <cell r="E145" t="str">
            <v>MAYBERRY</v>
          </cell>
        </row>
        <row r="146">
          <cell r="C146" t="str">
            <v>106-26</v>
          </cell>
          <cell r="D146">
            <v>1830000</v>
          </cell>
          <cell r="E146" t="str">
            <v>YORK</v>
          </cell>
        </row>
        <row r="147">
          <cell r="C147" t="str">
            <v>141-26</v>
          </cell>
          <cell r="D147">
            <v>1460000</v>
          </cell>
          <cell r="E147" t="str">
            <v>NELSON</v>
          </cell>
        </row>
        <row r="148">
          <cell r="C148" t="str">
            <v>116-26</v>
          </cell>
          <cell r="D148">
            <v>1520000</v>
          </cell>
          <cell r="E148" t="str">
            <v>MAYBERRY</v>
          </cell>
        </row>
        <row r="149">
          <cell r="C149" t="str">
            <v>139-26</v>
          </cell>
          <cell r="D149">
            <v>1100000</v>
          </cell>
          <cell r="E149" t="str">
            <v>GEBRETEKLE</v>
          </cell>
        </row>
        <row r="150">
          <cell r="C150" t="str">
            <v>167-26</v>
          </cell>
          <cell r="D150">
            <v>1260000</v>
          </cell>
          <cell r="E150" t="str">
            <v>ACKERMAN</v>
          </cell>
        </row>
        <row r="151">
          <cell r="C151" t="str">
            <v>134-26</v>
          </cell>
          <cell r="D151">
            <v>1830000</v>
          </cell>
          <cell r="E151" t="str">
            <v>YORK</v>
          </cell>
        </row>
        <row r="152">
          <cell r="C152" t="str">
            <v>195-26</v>
          </cell>
          <cell r="D152">
            <v>1260000</v>
          </cell>
          <cell r="E152" t="str">
            <v>ACKERMAN</v>
          </cell>
        </row>
        <row r="153">
          <cell r="C153" t="str">
            <v>237-26</v>
          </cell>
          <cell r="D153">
            <v>1290000</v>
          </cell>
          <cell r="E153" t="str">
            <v>COOLAHAN</v>
          </cell>
        </row>
        <row r="154">
          <cell r="C154" t="str">
            <v>246-25</v>
          </cell>
          <cell r="D154">
            <v>1820000</v>
          </cell>
          <cell r="E154" t="str">
            <v>ADANE</v>
          </cell>
        </row>
        <row r="155">
          <cell r="C155" t="str">
            <v>185-26</v>
          </cell>
          <cell r="D155">
            <v>1540000</v>
          </cell>
          <cell r="E155" t="str">
            <v>HELVIE</v>
          </cell>
        </row>
        <row r="156">
          <cell r="C156" t="str">
            <v>121-26</v>
          </cell>
          <cell r="D156">
            <v>1360000</v>
          </cell>
          <cell r="E156" t="str">
            <v>SANTIZO</v>
          </cell>
        </row>
        <row r="157">
          <cell r="C157" t="str">
            <v>1813-26</v>
          </cell>
          <cell r="D157">
            <v>1500000</v>
          </cell>
          <cell r="E157" t="str">
            <v>GOODNIGHT</v>
          </cell>
        </row>
        <row r="158">
          <cell r="C158" t="str">
            <v>125-26</v>
          </cell>
          <cell r="D158">
            <v>1100000</v>
          </cell>
          <cell r="E158" t="str">
            <v>GEBRETEKLE</v>
          </cell>
        </row>
        <row r="159">
          <cell r="C159" t="str">
            <v>165-26</v>
          </cell>
          <cell r="D159">
            <v>1120000</v>
          </cell>
          <cell r="E159" t="str">
            <v>LOCKLEAR</v>
          </cell>
        </row>
        <row r="160">
          <cell r="C160" t="str">
            <v>137-26</v>
          </cell>
          <cell r="D160">
            <v>1310000</v>
          </cell>
          <cell r="E160" t="str">
            <v>MALAVE</v>
          </cell>
        </row>
        <row r="161">
          <cell r="C161" t="str">
            <v>1812-26</v>
          </cell>
          <cell r="D161">
            <v>1500000</v>
          </cell>
          <cell r="E161" t="str">
            <v>GOODNIGHT</v>
          </cell>
        </row>
        <row r="162">
          <cell r="C162" t="str">
            <v>1807-26</v>
          </cell>
          <cell r="D162">
            <v>1500000</v>
          </cell>
          <cell r="E162" t="str">
            <v>GOODNIGHT</v>
          </cell>
        </row>
        <row r="163">
          <cell r="C163" t="str">
            <v>232-26</v>
          </cell>
          <cell r="D163">
            <v>1800000</v>
          </cell>
          <cell r="E163" t="str">
            <v>CHANDLER</v>
          </cell>
        </row>
        <row r="164">
          <cell r="C164" t="str">
            <v>149-26</v>
          </cell>
          <cell r="D164">
            <v>1360000</v>
          </cell>
          <cell r="E164" t="str">
            <v>SANTIZO</v>
          </cell>
        </row>
        <row r="165">
          <cell r="C165" t="str">
            <v>1830-26</v>
          </cell>
          <cell r="D165">
            <v>1750000</v>
          </cell>
          <cell r="E165" t="str">
            <v>REBOLETTI</v>
          </cell>
        </row>
        <row r="166">
          <cell r="C166" t="str">
            <v>1816-26</v>
          </cell>
          <cell r="D166">
            <v>1500000</v>
          </cell>
          <cell r="E166" t="str">
            <v>GOODNIGHT</v>
          </cell>
        </row>
        <row r="167">
          <cell r="C167" t="str">
            <v>1823-26</v>
          </cell>
          <cell r="D167">
            <v>1750000</v>
          </cell>
          <cell r="E167" t="str">
            <v>REBOLETTI</v>
          </cell>
        </row>
        <row r="168">
          <cell r="C168" t="str">
            <v>183-26</v>
          </cell>
          <cell r="D168">
            <v>880000</v>
          </cell>
          <cell r="E168" t="str">
            <v>STEWART</v>
          </cell>
        </row>
        <row r="169">
          <cell r="C169" t="str">
            <v>1815-26</v>
          </cell>
          <cell r="D169">
            <v>1500000</v>
          </cell>
          <cell r="E169" t="str">
            <v>GOODNIGHT</v>
          </cell>
        </row>
        <row r="170">
          <cell r="C170" t="str">
            <v>180-26</v>
          </cell>
          <cell r="D170">
            <v>1120000</v>
          </cell>
          <cell r="E170" t="str">
            <v>LOCKLEAR</v>
          </cell>
        </row>
        <row r="171">
          <cell r="C171" t="str">
            <v>198-26</v>
          </cell>
          <cell r="D171">
            <v>880000</v>
          </cell>
          <cell r="E171" t="str">
            <v>STEWART</v>
          </cell>
        </row>
        <row r="172">
          <cell r="C172" t="str">
            <v>133-26</v>
          </cell>
          <cell r="D172">
            <v>1830000</v>
          </cell>
          <cell r="E172" t="str">
            <v>YORK</v>
          </cell>
        </row>
        <row r="173">
          <cell r="C173" t="str">
            <v>186-26</v>
          </cell>
          <cell r="D173">
            <v>1540000</v>
          </cell>
          <cell r="E173" t="str">
            <v>HELVIE</v>
          </cell>
        </row>
        <row r="174">
          <cell r="C174" t="str">
            <v>171-26</v>
          </cell>
          <cell r="D174">
            <v>1540000</v>
          </cell>
          <cell r="E174" t="str">
            <v>HELVIE</v>
          </cell>
        </row>
        <row r="175">
          <cell r="C175" t="str">
            <v>171-26</v>
          </cell>
          <cell r="D175">
            <v>1540000</v>
          </cell>
          <cell r="E175" t="str">
            <v>HELVIE</v>
          </cell>
        </row>
        <row r="176">
          <cell r="C176" t="str">
            <v>167-26</v>
          </cell>
          <cell r="D176">
            <v>1260000</v>
          </cell>
          <cell r="E176" t="str">
            <v>ACKERMAN</v>
          </cell>
        </row>
        <row r="177">
          <cell r="C177" t="str">
            <v>143-26</v>
          </cell>
          <cell r="D177">
            <v>1520000</v>
          </cell>
          <cell r="E177" t="str">
            <v>MAYBERRY</v>
          </cell>
        </row>
        <row r="178">
          <cell r="C178" t="str">
            <v>189-26</v>
          </cell>
          <cell r="D178">
            <v>1470000</v>
          </cell>
          <cell r="E178" t="str">
            <v>RIVERA</v>
          </cell>
        </row>
        <row r="179">
          <cell r="C179" t="str">
            <v>137-26</v>
          </cell>
          <cell r="D179">
            <v>1310000</v>
          </cell>
          <cell r="E179" t="str">
            <v>MALAVE</v>
          </cell>
        </row>
        <row r="180">
          <cell r="C180" t="str">
            <v>150-26</v>
          </cell>
          <cell r="D180">
            <v>1360000</v>
          </cell>
          <cell r="E180" t="str">
            <v>SANTIZO</v>
          </cell>
        </row>
        <row r="181">
          <cell r="C181" t="str">
            <v>129-26</v>
          </cell>
          <cell r="D181">
            <v>1520000</v>
          </cell>
          <cell r="E181" t="str">
            <v>MAYBERRY</v>
          </cell>
        </row>
        <row r="182">
          <cell r="C182" t="str">
            <v>162-26</v>
          </cell>
          <cell r="D182">
            <v>1470000</v>
          </cell>
          <cell r="E182" t="str">
            <v>RIVERA</v>
          </cell>
        </row>
        <row r="183">
          <cell r="C183" t="str">
            <v>225-26</v>
          </cell>
          <cell r="D183">
            <v>1770000</v>
          </cell>
          <cell r="E183" t="str">
            <v>BRUDER</v>
          </cell>
        </row>
        <row r="184">
          <cell r="C184" t="str">
            <v>167-26</v>
          </cell>
          <cell r="D184">
            <v>1260000</v>
          </cell>
          <cell r="E184" t="str">
            <v>ACKERMAN</v>
          </cell>
        </row>
        <row r="185">
          <cell r="C185" t="str">
            <v>206-26</v>
          </cell>
          <cell r="D185">
            <v>940000</v>
          </cell>
          <cell r="E185" t="str">
            <v>BONDS</v>
          </cell>
        </row>
        <row r="186">
          <cell r="C186" t="str">
            <v>189-26</v>
          </cell>
          <cell r="D186">
            <v>1470000</v>
          </cell>
          <cell r="E186" t="str">
            <v>RIVERA</v>
          </cell>
        </row>
        <row r="187">
          <cell r="C187" t="str">
            <v>142-26</v>
          </cell>
          <cell r="D187">
            <v>1460000</v>
          </cell>
          <cell r="E187" t="str">
            <v>NELSON</v>
          </cell>
        </row>
        <row r="188">
          <cell r="C188" t="str">
            <v>131-26</v>
          </cell>
          <cell r="D188">
            <v>1480000</v>
          </cell>
          <cell r="E188" t="str">
            <v>STURGEON</v>
          </cell>
        </row>
        <row r="189">
          <cell r="C189" t="str">
            <v>1808-26</v>
          </cell>
          <cell r="D189">
            <v>1500000</v>
          </cell>
          <cell r="E189" t="str">
            <v>GOODNIGHT</v>
          </cell>
        </row>
        <row r="190">
          <cell r="C190" t="str">
            <v>1816-26</v>
          </cell>
          <cell r="D190">
            <v>1500000</v>
          </cell>
          <cell r="E190" t="str">
            <v>GOODNIGHT</v>
          </cell>
        </row>
        <row r="191">
          <cell r="C191" t="str">
            <v>128-26</v>
          </cell>
          <cell r="D191">
            <v>1840000</v>
          </cell>
          <cell r="E191" t="str">
            <v>CANFIELD</v>
          </cell>
        </row>
        <row r="192">
          <cell r="C192" t="str">
            <v>181-26</v>
          </cell>
          <cell r="D192">
            <v>1260000</v>
          </cell>
          <cell r="E192" t="str">
            <v>ACKERMAN</v>
          </cell>
        </row>
        <row r="193">
          <cell r="C193" t="str">
            <v>210-26</v>
          </cell>
          <cell r="D193">
            <v>1290000</v>
          </cell>
          <cell r="E193" t="str">
            <v>COOLAHAN</v>
          </cell>
        </row>
        <row r="194">
          <cell r="C194" t="str">
            <v>113-26</v>
          </cell>
          <cell r="D194">
            <v>1840000</v>
          </cell>
          <cell r="E194" t="str">
            <v>CANFIELD</v>
          </cell>
        </row>
        <row r="195">
          <cell r="C195" t="str">
            <v>208-26</v>
          </cell>
          <cell r="D195">
            <v>1120000</v>
          </cell>
          <cell r="E195" t="str">
            <v>LOCKLEAR</v>
          </cell>
        </row>
        <row r="196">
          <cell r="C196" t="str">
            <v>151-26</v>
          </cell>
          <cell r="D196">
            <v>1310000</v>
          </cell>
          <cell r="E196" t="str">
            <v>MALAVE</v>
          </cell>
        </row>
        <row r="197">
          <cell r="C197" t="str">
            <v>213-26</v>
          </cell>
          <cell r="D197">
            <v>1800000</v>
          </cell>
          <cell r="E197" t="str">
            <v>CHANDLER</v>
          </cell>
        </row>
        <row r="198">
          <cell r="C198" t="str">
            <v>155-26</v>
          </cell>
          <cell r="D198">
            <v>1100000</v>
          </cell>
          <cell r="E198" t="str">
            <v>GEBRETEKLE</v>
          </cell>
        </row>
        <row r="199">
          <cell r="C199" t="str">
            <v>1811-26</v>
          </cell>
          <cell r="D199">
            <v>1500000</v>
          </cell>
          <cell r="E199" t="str">
            <v>GOODNIGHT</v>
          </cell>
        </row>
        <row r="200">
          <cell r="C200" t="str">
            <v>176-26</v>
          </cell>
          <cell r="D200">
            <v>1470000</v>
          </cell>
          <cell r="E200" t="str">
            <v>RIVERA</v>
          </cell>
        </row>
        <row r="201">
          <cell r="C201" t="str">
            <v>140-26</v>
          </cell>
          <cell r="D201">
            <v>1100000</v>
          </cell>
          <cell r="E201" t="str">
            <v>GEBRETEKLE</v>
          </cell>
        </row>
        <row r="202">
          <cell r="C202" t="str">
            <v>1817-26</v>
          </cell>
          <cell r="D202">
            <v>1750000</v>
          </cell>
          <cell r="E202" t="str">
            <v>REBOLETTI</v>
          </cell>
        </row>
        <row r="203">
          <cell r="C203" t="str">
            <v>147-26</v>
          </cell>
          <cell r="D203">
            <v>1830000</v>
          </cell>
          <cell r="E203" t="str">
            <v>YORK</v>
          </cell>
        </row>
        <row r="204">
          <cell r="C204" t="str">
            <v>103-26</v>
          </cell>
          <cell r="D204">
            <v>1480000</v>
          </cell>
          <cell r="E204" t="str">
            <v>STURGEON</v>
          </cell>
        </row>
        <row r="205">
          <cell r="C205" t="str">
            <v>133-26</v>
          </cell>
          <cell r="D205">
            <v>1830000</v>
          </cell>
          <cell r="E205" t="str">
            <v>YORK</v>
          </cell>
        </row>
        <row r="206">
          <cell r="C206" t="str">
            <v>131-26</v>
          </cell>
          <cell r="D206">
            <v>1480000</v>
          </cell>
          <cell r="E206" t="str">
            <v>STURGEON</v>
          </cell>
        </row>
        <row r="207">
          <cell r="C207" t="str">
            <v>214-26</v>
          </cell>
          <cell r="D207">
            <v>1800000</v>
          </cell>
          <cell r="E207" t="str">
            <v>CHANDLER</v>
          </cell>
        </row>
        <row r="208">
          <cell r="C208" t="str">
            <v>182-26</v>
          </cell>
          <cell r="D208">
            <v>1260000</v>
          </cell>
          <cell r="E208" t="str">
            <v>ACKERMAN</v>
          </cell>
        </row>
        <row r="209">
          <cell r="C209" t="str">
            <v>207-26</v>
          </cell>
          <cell r="D209">
            <v>1120000</v>
          </cell>
          <cell r="E209" t="str">
            <v>LOCKLEAR</v>
          </cell>
        </row>
        <row r="210">
          <cell r="C210" t="str">
            <v>1827-26</v>
          </cell>
          <cell r="D210">
            <v>1750000</v>
          </cell>
          <cell r="E210" t="str">
            <v>REBOLETTI</v>
          </cell>
        </row>
        <row r="211">
          <cell r="C211" t="str">
            <v>170-26</v>
          </cell>
          <cell r="D211">
            <v>880000</v>
          </cell>
          <cell r="E211" t="str">
            <v>STEWART</v>
          </cell>
        </row>
        <row r="212">
          <cell r="C212" t="str">
            <v>1824-26</v>
          </cell>
          <cell r="D212">
            <v>1750000</v>
          </cell>
          <cell r="E212" t="str">
            <v>REBOLETTI</v>
          </cell>
        </row>
        <row r="213">
          <cell r="C213" t="str">
            <v>124-26</v>
          </cell>
          <cell r="D213">
            <v>1310000</v>
          </cell>
          <cell r="E213" t="str">
            <v>MALAVE</v>
          </cell>
        </row>
        <row r="214">
          <cell r="C214" t="str">
            <v>1902-26</v>
          </cell>
          <cell r="D214">
            <v>1750000</v>
          </cell>
          <cell r="E214" t="str">
            <v>REBOLETTI</v>
          </cell>
        </row>
        <row r="215">
          <cell r="C215" t="str">
            <v>1803-26</v>
          </cell>
          <cell r="D215">
            <v>1500000</v>
          </cell>
          <cell r="E215" t="str">
            <v>GOODNIGHT</v>
          </cell>
        </row>
        <row r="216">
          <cell r="C216" t="str">
            <v>238-26</v>
          </cell>
          <cell r="D216">
            <v>1290000</v>
          </cell>
          <cell r="E216" t="str">
            <v>COOLAHAN</v>
          </cell>
        </row>
        <row r="217">
          <cell r="C217" t="str">
            <v>1802-26</v>
          </cell>
          <cell r="D217">
            <v>1500000</v>
          </cell>
          <cell r="E217" t="str">
            <v>GOODNIGHT</v>
          </cell>
        </row>
        <row r="218">
          <cell r="C218" t="str">
            <v>211-26</v>
          </cell>
          <cell r="D218">
            <v>880000</v>
          </cell>
          <cell r="E218" t="str">
            <v>STEWART</v>
          </cell>
        </row>
        <row r="219">
          <cell r="C219" t="str">
            <v>123-26</v>
          </cell>
          <cell r="D219">
            <v>1310000</v>
          </cell>
          <cell r="E219" t="str">
            <v>MALAVE</v>
          </cell>
        </row>
        <row r="220">
          <cell r="C220" t="str">
            <v>1825-26</v>
          </cell>
          <cell r="D220">
            <v>1750000</v>
          </cell>
          <cell r="E220" t="str">
            <v>REBOLETTI</v>
          </cell>
        </row>
        <row r="221">
          <cell r="C221" t="str">
            <v>118-26</v>
          </cell>
          <cell r="D221">
            <v>1480000</v>
          </cell>
          <cell r="E221" t="str">
            <v>STURGEON</v>
          </cell>
        </row>
        <row r="222">
          <cell r="C222" t="str">
            <v>212-26</v>
          </cell>
          <cell r="D222">
            <v>880000</v>
          </cell>
          <cell r="E222" t="str">
            <v>STEWART</v>
          </cell>
        </row>
        <row r="223">
          <cell r="C223" t="str">
            <v>119-26</v>
          </cell>
          <cell r="D223">
            <v>1830000</v>
          </cell>
          <cell r="E223" t="str">
            <v>YORK</v>
          </cell>
        </row>
        <row r="224">
          <cell r="C224" t="str">
            <v>1827-26</v>
          </cell>
          <cell r="D224">
            <v>1750000</v>
          </cell>
          <cell r="E224" t="str">
            <v>REBOLETTI</v>
          </cell>
        </row>
        <row r="225">
          <cell r="C225" t="str">
            <v>108-26</v>
          </cell>
          <cell r="D225">
            <v>1360000</v>
          </cell>
          <cell r="E225" t="str">
            <v>SANTIZO</v>
          </cell>
        </row>
        <row r="226">
          <cell r="C226" t="str">
            <v>1833-26</v>
          </cell>
          <cell r="D226">
            <v>1750000</v>
          </cell>
          <cell r="E226" t="str">
            <v>REBOLETTI</v>
          </cell>
        </row>
        <row r="227">
          <cell r="C227" t="str">
            <v>104-26</v>
          </cell>
          <cell r="D227">
            <v>1480000</v>
          </cell>
          <cell r="E227" t="str">
            <v>STURGEON</v>
          </cell>
        </row>
        <row r="228">
          <cell r="C228" t="str">
            <v>193-26</v>
          </cell>
          <cell r="D228">
            <v>1120000</v>
          </cell>
          <cell r="E228" t="str">
            <v>LOCKLEAR</v>
          </cell>
        </row>
        <row r="229">
          <cell r="C229" t="str">
            <v>107-26</v>
          </cell>
          <cell r="D229">
            <v>1360000</v>
          </cell>
          <cell r="E229" t="str">
            <v>SANTIZO</v>
          </cell>
        </row>
        <row r="230">
          <cell r="C230" t="str">
            <v>1831-26</v>
          </cell>
          <cell r="D230">
            <v>1750000</v>
          </cell>
          <cell r="E230" t="str">
            <v>REBOLETTI</v>
          </cell>
        </row>
        <row r="231">
          <cell r="C231" t="str">
            <v>105-26</v>
          </cell>
          <cell r="D231">
            <v>1830000</v>
          </cell>
          <cell r="E231" t="str">
            <v>YORK</v>
          </cell>
        </row>
        <row r="232">
          <cell r="C232" t="str">
            <v>205-26</v>
          </cell>
          <cell r="D232">
            <v>940000</v>
          </cell>
          <cell r="E232" t="str">
            <v>BONDS</v>
          </cell>
        </row>
        <row r="233">
          <cell r="C233" t="str">
            <v>102-26</v>
          </cell>
          <cell r="D233">
            <v>1840000</v>
          </cell>
          <cell r="E233" t="str">
            <v>CANFIELD</v>
          </cell>
        </row>
        <row r="234">
          <cell r="C234" t="str">
            <v>241-26</v>
          </cell>
          <cell r="D234">
            <v>1770000</v>
          </cell>
          <cell r="E234" t="str">
            <v>BRUDER</v>
          </cell>
        </row>
        <row r="235">
          <cell r="C235" t="str">
            <v>1902-26</v>
          </cell>
          <cell r="D235">
            <v>1750000</v>
          </cell>
          <cell r="E235" t="str">
            <v>REBOLETTI</v>
          </cell>
        </row>
      </sheetData>
      <sheetData sheetId="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176-27</v>
          </cell>
          <cell r="D2">
            <v>2000000</v>
          </cell>
          <cell r="E2" t="str">
            <v>STAMBAUGH</v>
          </cell>
        </row>
        <row r="3">
          <cell r="C3" t="str">
            <v>203-27</v>
          </cell>
          <cell r="D3">
            <v>2000000</v>
          </cell>
          <cell r="E3" t="str">
            <v>STAMBAUGH</v>
          </cell>
        </row>
        <row r="4">
          <cell r="C4" t="str">
            <v>125-27</v>
          </cell>
          <cell r="D4">
            <v>2010000</v>
          </cell>
          <cell r="E4" t="str">
            <v>MAELZER</v>
          </cell>
        </row>
        <row r="5">
          <cell r="C5" t="str">
            <v>158-27</v>
          </cell>
          <cell r="D5">
            <v>1540000</v>
          </cell>
          <cell r="E5" t="str">
            <v>HELVIE</v>
          </cell>
        </row>
        <row r="6">
          <cell r="C6" t="str">
            <v>166-27</v>
          </cell>
          <cell r="D6">
            <v>1120000</v>
          </cell>
          <cell r="E6" t="str">
            <v>LOCKLEAR</v>
          </cell>
        </row>
        <row r="7">
          <cell r="C7" t="str">
            <v>192-27</v>
          </cell>
          <cell r="D7">
            <v>2040000</v>
          </cell>
          <cell r="E7" t="str">
            <v>MOSES</v>
          </cell>
        </row>
        <row r="8">
          <cell r="C8" t="str">
            <v>207-27</v>
          </cell>
          <cell r="D8">
            <v>1120000</v>
          </cell>
          <cell r="E8" t="str">
            <v>LOCKLEAR</v>
          </cell>
        </row>
        <row r="9">
          <cell r="C9" t="str">
            <v>223-27</v>
          </cell>
          <cell r="D9">
            <v>1780000</v>
          </cell>
          <cell r="E9" t="str">
            <v>DE LA ROSA</v>
          </cell>
        </row>
        <row r="10">
          <cell r="C10" t="str">
            <v>117-27</v>
          </cell>
          <cell r="D10">
            <v>2030000</v>
          </cell>
          <cell r="E10" t="str">
            <v>KILLION</v>
          </cell>
        </row>
        <row r="11">
          <cell r="C11" t="str">
            <v>163-27</v>
          </cell>
          <cell r="D11">
            <v>2040000</v>
          </cell>
          <cell r="E11" t="str">
            <v>MOSES</v>
          </cell>
        </row>
        <row r="12">
          <cell r="C12" t="str">
            <v>193-27</v>
          </cell>
          <cell r="D12">
            <v>1120000</v>
          </cell>
          <cell r="E12" t="str">
            <v>LOCKLEAR</v>
          </cell>
        </row>
        <row r="13">
          <cell r="C13" t="str">
            <v>811-27</v>
          </cell>
          <cell r="D13">
            <v>310000</v>
          </cell>
          <cell r="E13" t="str">
            <v>SNYDER</v>
          </cell>
        </row>
        <row r="14">
          <cell r="C14" t="str">
            <v>827-27</v>
          </cell>
          <cell r="D14">
            <v>1800000</v>
          </cell>
          <cell r="E14" t="str">
            <v>CHANDLER</v>
          </cell>
        </row>
        <row r="15">
          <cell r="C15" t="str">
            <v>118-27</v>
          </cell>
          <cell r="D15">
            <v>2030000</v>
          </cell>
          <cell r="E15" t="str">
            <v>KILLION</v>
          </cell>
        </row>
        <row r="16">
          <cell r="C16" t="str">
            <v>243-27</v>
          </cell>
          <cell r="D16">
            <v>1280000</v>
          </cell>
          <cell r="E16" t="str">
            <v>BARTLETT</v>
          </cell>
        </row>
        <row r="17">
          <cell r="C17" t="str">
            <v>224-27</v>
          </cell>
          <cell r="D17">
            <v>1780000</v>
          </cell>
          <cell r="E17" t="str">
            <v>DE LA ROSA</v>
          </cell>
        </row>
        <row r="18">
          <cell r="C18" t="str">
            <v>149-27</v>
          </cell>
          <cell r="D18">
            <v>1230000</v>
          </cell>
          <cell r="E18" t="str">
            <v>YANAI</v>
          </cell>
        </row>
        <row r="19">
          <cell r="C19" t="str">
            <v>214-27</v>
          </cell>
          <cell r="D19">
            <v>1780000</v>
          </cell>
          <cell r="E19" t="str">
            <v>DE LA ROSA</v>
          </cell>
        </row>
        <row r="20">
          <cell r="C20" t="str">
            <v>824-27</v>
          </cell>
          <cell r="D20">
            <v>1750000</v>
          </cell>
          <cell r="E20" t="str">
            <v>REBOLETTI</v>
          </cell>
        </row>
        <row r="21">
          <cell r="C21" t="str">
            <v>836-27</v>
          </cell>
          <cell r="D21">
            <v>1800000</v>
          </cell>
          <cell r="E21" t="str">
            <v>CHANDLER</v>
          </cell>
        </row>
        <row r="22">
          <cell r="C22" t="str">
            <v>189-27</v>
          </cell>
          <cell r="D22">
            <v>2000000</v>
          </cell>
          <cell r="E22" t="str">
            <v>STAMBAUGH</v>
          </cell>
        </row>
        <row r="23">
          <cell r="C23" t="str">
            <v>159-27</v>
          </cell>
          <cell r="D23">
            <v>1310000</v>
          </cell>
          <cell r="E23" t="str">
            <v>MALAVE</v>
          </cell>
        </row>
        <row r="24">
          <cell r="C24" t="str">
            <v>834-27</v>
          </cell>
          <cell r="D24">
            <v>1750000</v>
          </cell>
          <cell r="E24" t="str">
            <v>REBOLETTI</v>
          </cell>
        </row>
        <row r="25">
          <cell r="C25" t="str">
            <v>112-27</v>
          </cell>
          <cell r="D25">
            <v>2010000</v>
          </cell>
          <cell r="E25" t="str">
            <v>MAELZER</v>
          </cell>
        </row>
        <row r="26">
          <cell r="C26" t="str">
            <v>219-27</v>
          </cell>
          <cell r="D26">
            <v>1280000</v>
          </cell>
          <cell r="E26" t="str">
            <v>BARTLETT</v>
          </cell>
        </row>
        <row r="27">
          <cell r="C27" t="str">
            <v>211-27</v>
          </cell>
          <cell r="D27">
            <v>2020000</v>
          </cell>
          <cell r="E27" t="str">
            <v>SHOOK</v>
          </cell>
        </row>
        <row r="28">
          <cell r="C28" t="str">
            <v>125-27</v>
          </cell>
          <cell r="D28">
            <v>2010000</v>
          </cell>
          <cell r="E28" t="str">
            <v>MAELZER</v>
          </cell>
        </row>
        <row r="29">
          <cell r="C29" t="str">
            <v>161-27</v>
          </cell>
          <cell r="D29">
            <v>2000000</v>
          </cell>
          <cell r="E29" t="str">
            <v>STAMBAUGH</v>
          </cell>
        </row>
        <row r="30">
          <cell r="C30" t="str">
            <v>133-27</v>
          </cell>
          <cell r="D30">
            <v>900000</v>
          </cell>
          <cell r="E30" t="str">
            <v>ROCHA</v>
          </cell>
        </row>
        <row r="31">
          <cell r="C31" t="str">
            <v>817-27</v>
          </cell>
          <cell r="D31">
            <v>1460000</v>
          </cell>
          <cell r="E31" t="str">
            <v>NELSON</v>
          </cell>
        </row>
        <row r="32">
          <cell r="C32" t="str">
            <v>168-27</v>
          </cell>
          <cell r="D32">
            <v>1260000</v>
          </cell>
          <cell r="E32" t="str">
            <v>ACKERMAN</v>
          </cell>
        </row>
        <row r="33">
          <cell r="C33" t="str">
            <v>147-27</v>
          </cell>
          <cell r="D33">
            <v>900000</v>
          </cell>
          <cell r="E33" t="str">
            <v>ROCHA</v>
          </cell>
        </row>
        <row r="34">
          <cell r="C34" t="str">
            <v>178-27</v>
          </cell>
          <cell r="D34">
            <v>2040000</v>
          </cell>
          <cell r="E34" t="str">
            <v>MOSES</v>
          </cell>
        </row>
        <row r="35">
          <cell r="C35" t="str">
            <v>1902-26</v>
          </cell>
          <cell r="D35">
            <v>1750000</v>
          </cell>
          <cell r="E35" t="str">
            <v>REBOLETTI</v>
          </cell>
        </row>
        <row r="36">
          <cell r="C36" t="str">
            <v>180-27</v>
          </cell>
          <cell r="D36">
            <v>1120000</v>
          </cell>
          <cell r="E36" t="str">
            <v>LOCKLEAR</v>
          </cell>
        </row>
        <row r="37">
          <cell r="C37" t="str">
            <v>228-26</v>
          </cell>
          <cell r="D37">
            <v>1280000</v>
          </cell>
          <cell r="E37" t="str">
            <v>BARTLETT</v>
          </cell>
        </row>
        <row r="38">
          <cell r="C38" t="str">
            <v>186-27</v>
          </cell>
          <cell r="D38">
            <v>1540000</v>
          </cell>
          <cell r="E38" t="str">
            <v>HELVIE</v>
          </cell>
        </row>
        <row r="39">
          <cell r="C39" t="str">
            <v>107-27</v>
          </cell>
          <cell r="D39">
            <v>1230000</v>
          </cell>
          <cell r="E39" t="str">
            <v>YANAI</v>
          </cell>
        </row>
        <row r="40">
          <cell r="C40" t="str">
            <v>828-27</v>
          </cell>
          <cell r="D40">
            <v>1800000</v>
          </cell>
          <cell r="E40" t="str">
            <v>CHANDLER</v>
          </cell>
        </row>
        <row r="41">
          <cell r="C41" t="str">
            <v>242-26</v>
          </cell>
          <cell r="D41">
            <v>1770000</v>
          </cell>
          <cell r="E41" t="str">
            <v>BRUDER</v>
          </cell>
        </row>
        <row r="42">
          <cell r="C42" t="str">
            <v>215-27</v>
          </cell>
          <cell r="D42">
            <v>1990000</v>
          </cell>
          <cell r="E42" t="str">
            <v>DAVIS</v>
          </cell>
        </row>
        <row r="43">
          <cell r="C43" t="str">
            <v>229-26</v>
          </cell>
          <cell r="D43">
            <v>1290000</v>
          </cell>
          <cell r="E43" t="str">
            <v>COOLAHAN</v>
          </cell>
        </row>
        <row r="44">
          <cell r="C44" t="str">
            <v>224-27</v>
          </cell>
          <cell r="D44">
            <v>1780000</v>
          </cell>
          <cell r="E44" t="str">
            <v>DE LA ROSA</v>
          </cell>
        </row>
        <row r="45">
          <cell r="C45" t="str">
            <v>223-26</v>
          </cell>
          <cell r="D45">
            <v>1800000</v>
          </cell>
          <cell r="E45" t="str">
            <v>CHANDLER</v>
          </cell>
        </row>
        <row r="46">
          <cell r="C46" t="str">
            <v>233-27</v>
          </cell>
          <cell r="D46">
            <v>1770000</v>
          </cell>
          <cell r="E46" t="str">
            <v>BRUDER</v>
          </cell>
        </row>
        <row r="47">
          <cell r="C47" t="str">
            <v>800-27</v>
          </cell>
          <cell r="D47">
            <v>1460000</v>
          </cell>
          <cell r="E47" t="str">
            <v>NELSON</v>
          </cell>
        </row>
        <row r="48">
          <cell r="C48" t="str">
            <v>226-26</v>
          </cell>
          <cell r="D48">
            <v>1770000</v>
          </cell>
          <cell r="E48" t="str">
            <v>BRUDER</v>
          </cell>
        </row>
        <row r="49">
          <cell r="C49" t="str">
            <v>235-26</v>
          </cell>
          <cell r="D49">
            <v>1280000</v>
          </cell>
          <cell r="E49" t="str">
            <v>BARTLETT</v>
          </cell>
        </row>
        <row r="50">
          <cell r="C50" t="str">
            <v>233-26</v>
          </cell>
          <cell r="D50">
            <v>1770000</v>
          </cell>
          <cell r="E50" t="str">
            <v>BRUDER</v>
          </cell>
        </row>
        <row r="51">
          <cell r="C51" t="str">
            <v>113-27</v>
          </cell>
          <cell r="D51">
            <v>1840000</v>
          </cell>
          <cell r="E51" t="str">
            <v>CANFIELD</v>
          </cell>
        </row>
        <row r="52">
          <cell r="C52" t="str">
            <v>107-27</v>
          </cell>
          <cell r="D52">
            <v>1230000</v>
          </cell>
          <cell r="E52" t="str">
            <v>YANAI</v>
          </cell>
        </row>
        <row r="53">
          <cell r="C53" t="str">
            <v>109-27</v>
          </cell>
          <cell r="D53">
            <v>1090000</v>
          </cell>
          <cell r="E53" t="str">
            <v>SPECTOR</v>
          </cell>
        </row>
        <row r="54">
          <cell r="C54" t="str">
            <v>121-27</v>
          </cell>
          <cell r="D54">
            <v>1230000</v>
          </cell>
          <cell r="E54" t="str">
            <v>YANAI</v>
          </cell>
        </row>
        <row r="55">
          <cell r="C55" t="str">
            <v>104-27</v>
          </cell>
          <cell r="D55">
            <v>1480000</v>
          </cell>
          <cell r="E55" t="str">
            <v>STURGEON</v>
          </cell>
        </row>
        <row r="56">
          <cell r="C56" t="str">
            <v>141-27</v>
          </cell>
          <cell r="D56">
            <v>1840000</v>
          </cell>
          <cell r="E56" t="str">
            <v>CANFIELD</v>
          </cell>
        </row>
        <row r="57">
          <cell r="C57" t="str">
            <v>101-27</v>
          </cell>
          <cell r="D57">
            <v>1840000</v>
          </cell>
          <cell r="E57" t="str">
            <v>CANFIELD</v>
          </cell>
        </row>
        <row r="58">
          <cell r="C58" t="str">
            <v>1831-26</v>
          </cell>
          <cell r="D58">
            <v>1750000</v>
          </cell>
          <cell r="E58" t="str">
            <v>REBOLETTI</v>
          </cell>
        </row>
        <row r="59">
          <cell r="C59" t="str">
            <v>1831-26</v>
          </cell>
          <cell r="D59">
            <v>1750000</v>
          </cell>
          <cell r="E59" t="str">
            <v>REBOLETTI</v>
          </cell>
        </row>
        <row r="60">
          <cell r="C60" t="str">
            <v>103-27</v>
          </cell>
          <cell r="D60">
            <v>1480000</v>
          </cell>
          <cell r="E60" t="str">
            <v>STURGEON</v>
          </cell>
        </row>
        <row r="61">
          <cell r="C61" t="str">
            <v>236-26</v>
          </cell>
          <cell r="D61">
            <v>1280000</v>
          </cell>
          <cell r="E61" t="str">
            <v>BARTLETT</v>
          </cell>
        </row>
        <row r="62">
          <cell r="C62" t="str">
            <v>131-27</v>
          </cell>
          <cell r="D62">
            <v>2030000</v>
          </cell>
          <cell r="E62" t="str">
            <v>KILLION</v>
          </cell>
        </row>
        <row r="63">
          <cell r="C63" t="str">
            <v>227-26</v>
          </cell>
          <cell r="D63">
            <v>1280000</v>
          </cell>
          <cell r="E63" t="str">
            <v>BARTLETT</v>
          </cell>
        </row>
        <row r="64">
          <cell r="C64" t="str">
            <v>146-27</v>
          </cell>
          <cell r="D64">
            <v>2030000</v>
          </cell>
          <cell r="E64" t="str">
            <v>KILLION</v>
          </cell>
        </row>
        <row r="65">
          <cell r="C65" t="str">
            <v>234-26</v>
          </cell>
          <cell r="D65">
            <v>1770000</v>
          </cell>
          <cell r="E65" t="str">
            <v>BRUDER</v>
          </cell>
        </row>
        <row r="66">
          <cell r="C66" t="str">
            <v>231-26</v>
          </cell>
          <cell r="D66">
            <v>1800000</v>
          </cell>
          <cell r="E66" t="str">
            <v>CHANDLER</v>
          </cell>
        </row>
        <row r="67">
          <cell r="C67" t="str">
            <v>1829-26</v>
          </cell>
          <cell r="D67">
            <v>1750000</v>
          </cell>
          <cell r="E67" t="str">
            <v>REBOLETTI</v>
          </cell>
        </row>
        <row r="68">
          <cell r="C68" t="str">
            <v>234-26</v>
          </cell>
          <cell r="D68">
            <v>1770000</v>
          </cell>
          <cell r="E68" t="str">
            <v>BRUDER</v>
          </cell>
        </row>
        <row r="69">
          <cell r="C69" t="str">
            <v>224-26</v>
          </cell>
          <cell r="D69">
            <v>1800000</v>
          </cell>
          <cell r="E69" t="str">
            <v>CHANDLER</v>
          </cell>
        </row>
        <row r="70">
          <cell r="C70" t="str">
            <v>239-26</v>
          </cell>
          <cell r="D70">
            <v>1800000</v>
          </cell>
          <cell r="E70" t="str">
            <v>CHANDLER</v>
          </cell>
        </row>
        <row r="71">
          <cell r="C71" t="str">
            <v>217-27</v>
          </cell>
          <cell r="D71">
            <v>1770000</v>
          </cell>
          <cell r="E71" t="str">
            <v>BRUDER</v>
          </cell>
        </row>
        <row r="72">
          <cell r="C72" t="str">
            <v>243-26</v>
          </cell>
          <cell r="D72">
            <v>1280000</v>
          </cell>
          <cell r="E72" t="str">
            <v>BARTLETT</v>
          </cell>
        </row>
        <row r="73">
          <cell r="C73" t="str">
            <v>835-27</v>
          </cell>
          <cell r="D73">
            <v>1800000</v>
          </cell>
          <cell r="E73" t="str">
            <v>CHANDLER</v>
          </cell>
        </row>
        <row r="74">
          <cell r="C74" t="str">
            <v>801-27</v>
          </cell>
          <cell r="D74">
            <v>1460000</v>
          </cell>
          <cell r="E74" t="str">
            <v>NELSON</v>
          </cell>
        </row>
        <row r="75">
          <cell r="C75" t="str">
            <v>202-27</v>
          </cell>
          <cell r="D75">
            <v>1990000</v>
          </cell>
          <cell r="E75" t="str">
            <v>DAVIS</v>
          </cell>
        </row>
        <row r="76">
          <cell r="C76" t="str">
            <v>121-27</v>
          </cell>
          <cell r="D76">
            <v>1230000</v>
          </cell>
          <cell r="E76" t="str">
            <v>YANAI</v>
          </cell>
        </row>
        <row r="77">
          <cell r="C77" t="str">
            <v>908-27</v>
          </cell>
          <cell r="D77">
            <v>1750000</v>
          </cell>
          <cell r="E77" t="str">
            <v>REBOLETTI</v>
          </cell>
        </row>
        <row r="78">
          <cell r="C78" t="str">
            <v>122-27</v>
          </cell>
          <cell r="D78">
            <v>1230000</v>
          </cell>
          <cell r="E78" t="str">
            <v>YANAI</v>
          </cell>
        </row>
        <row r="79">
          <cell r="C79" t="str">
            <v>218-27</v>
          </cell>
          <cell r="D79">
            <v>1770000</v>
          </cell>
          <cell r="E79" t="str">
            <v>BRUDER</v>
          </cell>
        </row>
        <row r="80">
          <cell r="C80" t="str">
            <v>132-27</v>
          </cell>
          <cell r="D80">
            <v>2030000</v>
          </cell>
          <cell r="E80" t="str">
            <v>KILLION</v>
          </cell>
        </row>
        <row r="81">
          <cell r="C81" t="str">
            <v>197-27</v>
          </cell>
          <cell r="D81">
            <v>2020000</v>
          </cell>
          <cell r="E81" t="str">
            <v>SHOOK</v>
          </cell>
        </row>
        <row r="82">
          <cell r="C82" t="str">
            <v>120-27</v>
          </cell>
          <cell r="D82">
            <v>900000</v>
          </cell>
          <cell r="E82" t="str">
            <v>ROCHA</v>
          </cell>
        </row>
        <row r="83">
          <cell r="C83" t="str">
            <v>185-27</v>
          </cell>
          <cell r="D83">
            <v>1540000</v>
          </cell>
          <cell r="E83" t="str">
            <v>HELVIE</v>
          </cell>
        </row>
        <row r="84">
          <cell r="C84" t="str">
            <v>240-26</v>
          </cell>
          <cell r="D84">
            <v>1800000</v>
          </cell>
          <cell r="E84" t="str">
            <v>CHANDLER</v>
          </cell>
        </row>
        <row r="85">
          <cell r="C85" t="str">
            <v>244-27</v>
          </cell>
          <cell r="D85">
            <v>1280000</v>
          </cell>
          <cell r="E85" t="str">
            <v>BARTLETT</v>
          </cell>
        </row>
        <row r="86">
          <cell r="C86" t="str">
            <v>108-27</v>
          </cell>
          <cell r="D86">
            <v>1230000</v>
          </cell>
          <cell r="E86" t="str">
            <v>YANAI</v>
          </cell>
        </row>
        <row r="87">
          <cell r="C87" t="str">
            <v>206-27</v>
          </cell>
          <cell r="D87">
            <v>2040000</v>
          </cell>
          <cell r="E87" t="str">
            <v>MOSES</v>
          </cell>
        </row>
        <row r="88">
          <cell r="C88" t="str">
            <v>804-27</v>
          </cell>
          <cell r="D88">
            <v>1820000</v>
          </cell>
          <cell r="E88" t="str">
            <v>ADANE</v>
          </cell>
        </row>
        <row r="89">
          <cell r="C89" t="str">
            <v>198-27</v>
          </cell>
          <cell r="D89">
            <v>2020000</v>
          </cell>
          <cell r="E89" t="str">
            <v>SHOOK</v>
          </cell>
        </row>
        <row r="90">
          <cell r="C90" t="str">
            <v>808-27</v>
          </cell>
          <cell r="D90">
            <v>1820000</v>
          </cell>
          <cell r="E90" t="str">
            <v>ADANE</v>
          </cell>
        </row>
        <row r="91">
          <cell r="C91" t="str">
            <v>189-27</v>
          </cell>
          <cell r="D91">
            <v>2000000</v>
          </cell>
          <cell r="E91" t="str">
            <v>STAMBAUGH</v>
          </cell>
        </row>
        <row r="92">
          <cell r="C92" t="str">
            <v>135-27</v>
          </cell>
          <cell r="D92">
            <v>1230000</v>
          </cell>
          <cell r="E92" t="str">
            <v>YANAI</v>
          </cell>
        </row>
        <row r="93">
          <cell r="C93" t="str">
            <v>820-27</v>
          </cell>
          <cell r="D93">
            <v>1460000</v>
          </cell>
          <cell r="E93" t="str">
            <v>NELSON</v>
          </cell>
        </row>
        <row r="94">
          <cell r="C94" t="str">
            <v>220-26</v>
          </cell>
          <cell r="D94">
            <v>1280000</v>
          </cell>
          <cell r="E94" t="str">
            <v>BARTLETT</v>
          </cell>
        </row>
        <row r="95">
          <cell r="C95" t="str">
            <v>177-27</v>
          </cell>
          <cell r="D95">
            <v>2040000</v>
          </cell>
          <cell r="E95" t="str">
            <v>MOSES</v>
          </cell>
        </row>
        <row r="96">
          <cell r="C96" t="str">
            <v>101-27</v>
          </cell>
          <cell r="D96">
            <v>1840000</v>
          </cell>
          <cell r="E96" t="str">
            <v>CANFIELD</v>
          </cell>
        </row>
        <row r="97">
          <cell r="C97" t="str">
            <v>839-27</v>
          </cell>
          <cell r="D97">
            <v>1800000</v>
          </cell>
          <cell r="E97" t="str">
            <v>CHANDLER</v>
          </cell>
        </row>
        <row r="98">
          <cell r="C98" t="str">
            <v>127-27</v>
          </cell>
          <cell r="D98">
            <v>1840000</v>
          </cell>
          <cell r="E98" t="str">
            <v>CANFIELD</v>
          </cell>
        </row>
        <row r="99">
          <cell r="C99" t="str">
            <v>213-27</v>
          </cell>
          <cell r="D99">
            <v>1780000</v>
          </cell>
          <cell r="E99" t="str">
            <v>DE LA ROSA</v>
          </cell>
        </row>
        <row r="100">
          <cell r="C100" t="str">
            <v>130-27</v>
          </cell>
          <cell r="D100">
            <v>1310000</v>
          </cell>
          <cell r="E100" t="str">
            <v>MALAVE</v>
          </cell>
        </row>
        <row r="101">
          <cell r="C101" t="str">
            <v>201-27</v>
          </cell>
          <cell r="D101">
            <v>1990000</v>
          </cell>
          <cell r="E101" t="str">
            <v>DAVIS</v>
          </cell>
        </row>
        <row r="102">
          <cell r="C102" t="str">
            <v>902-27</v>
          </cell>
          <cell r="D102">
            <v>1820000</v>
          </cell>
          <cell r="E102" t="str">
            <v>ADANE</v>
          </cell>
        </row>
        <row r="103">
          <cell r="C103" t="str">
            <v>190-27</v>
          </cell>
          <cell r="D103">
            <v>2000000</v>
          </cell>
          <cell r="E103" t="str">
            <v>STAMBAUGH</v>
          </cell>
        </row>
        <row r="104">
          <cell r="C104" t="str">
            <v>199-27</v>
          </cell>
          <cell r="D104">
            <v>1540000</v>
          </cell>
          <cell r="E104" t="str">
            <v>HELVIE</v>
          </cell>
        </row>
        <row r="105">
          <cell r="C105" t="str">
            <v>842-27</v>
          </cell>
          <cell r="D105">
            <v>1750000</v>
          </cell>
          <cell r="E105" t="str">
            <v>REBOLETTI</v>
          </cell>
        </row>
        <row r="106">
          <cell r="C106" t="str">
            <v>195-27</v>
          </cell>
          <cell r="D106">
            <v>1260000</v>
          </cell>
          <cell r="E106" t="str">
            <v>ACKERMAN</v>
          </cell>
        </row>
        <row r="107">
          <cell r="C107" t="str">
            <v>843-27</v>
          </cell>
          <cell r="D107">
            <v>1750000</v>
          </cell>
          <cell r="E107" t="str">
            <v>REBOLETTI</v>
          </cell>
        </row>
        <row r="108">
          <cell r="C108" t="str">
            <v>208-27</v>
          </cell>
          <cell r="D108">
            <v>1120000</v>
          </cell>
          <cell r="E108" t="str">
            <v>LOCKLEAR</v>
          </cell>
        </row>
        <row r="109">
          <cell r="C109" t="str">
            <v>220-27</v>
          </cell>
          <cell r="D109">
            <v>1280000</v>
          </cell>
          <cell r="E109" t="str">
            <v>BARTLETT</v>
          </cell>
        </row>
        <row r="110">
          <cell r="C110" t="str">
            <v>212-27</v>
          </cell>
          <cell r="D110">
            <v>2020000</v>
          </cell>
          <cell r="E110" t="str">
            <v>SHOOK</v>
          </cell>
        </row>
        <row r="111">
          <cell r="C111" t="str">
            <v>210-27</v>
          </cell>
          <cell r="D111">
            <v>1140000</v>
          </cell>
          <cell r="E111" t="str">
            <v>YOUNG</v>
          </cell>
        </row>
        <row r="112">
          <cell r="C112" t="str">
            <v>229-27</v>
          </cell>
          <cell r="D112">
            <v>1140000</v>
          </cell>
          <cell r="E112" t="str">
            <v>YOUNG</v>
          </cell>
        </row>
        <row r="113">
          <cell r="C113" t="str">
            <v>830-27</v>
          </cell>
          <cell r="D113">
            <v>1750000</v>
          </cell>
          <cell r="E113" t="str">
            <v>REBOLETTI</v>
          </cell>
        </row>
        <row r="114">
          <cell r="C114" t="str">
            <v>844-27</v>
          </cell>
          <cell r="D114">
            <v>1750000</v>
          </cell>
          <cell r="E114" t="str">
            <v>REBOLETTI</v>
          </cell>
        </row>
        <row r="115">
          <cell r="C115" t="str">
            <v>194-27</v>
          </cell>
          <cell r="D115">
            <v>1120000</v>
          </cell>
          <cell r="E115" t="str">
            <v>LOCKLEAR</v>
          </cell>
        </row>
        <row r="116">
          <cell r="C116" t="str">
            <v>847-27</v>
          </cell>
          <cell r="D116">
            <v>1750000</v>
          </cell>
          <cell r="E116" t="str">
            <v>REBOLETTI</v>
          </cell>
        </row>
        <row r="117">
          <cell r="C117" t="str">
            <v>187-27</v>
          </cell>
          <cell r="D117">
            <v>1990000</v>
          </cell>
          <cell r="E117" t="str">
            <v>DAVIS</v>
          </cell>
        </row>
        <row r="118">
          <cell r="C118" t="str">
            <v>236-27</v>
          </cell>
          <cell r="D118">
            <v>1280000</v>
          </cell>
          <cell r="E118" t="str">
            <v>BARTLETT</v>
          </cell>
        </row>
        <row r="119">
          <cell r="C119" t="str">
            <v>178-27</v>
          </cell>
          <cell r="D119">
            <v>2040000</v>
          </cell>
          <cell r="E119" t="str">
            <v>MOSES</v>
          </cell>
        </row>
        <row r="120">
          <cell r="C120" t="str">
            <v>182-27</v>
          </cell>
          <cell r="D120">
            <v>1260000</v>
          </cell>
          <cell r="E120" t="str">
            <v>ACKERMAN</v>
          </cell>
        </row>
        <row r="121">
          <cell r="C121" t="str">
            <v>144-27</v>
          </cell>
          <cell r="D121">
            <v>1310000</v>
          </cell>
          <cell r="E121" t="str">
            <v>MALAVE</v>
          </cell>
        </row>
        <row r="122">
          <cell r="C122" t="str">
            <v>208-27</v>
          </cell>
          <cell r="D122">
            <v>1120000</v>
          </cell>
          <cell r="E122" t="str">
            <v>LOCKLEAR</v>
          </cell>
        </row>
        <row r="123">
          <cell r="C123" t="str">
            <v>142-27</v>
          </cell>
          <cell r="D123">
            <v>1840000</v>
          </cell>
          <cell r="E123" t="str">
            <v>CANFIELD</v>
          </cell>
        </row>
        <row r="124">
          <cell r="C124" t="str">
            <v>214-27</v>
          </cell>
          <cell r="D124">
            <v>1780000</v>
          </cell>
          <cell r="E124" t="str">
            <v>DE LA ROSA</v>
          </cell>
        </row>
        <row r="125">
          <cell r="C125" t="str">
            <v>144-27</v>
          </cell>
          <cell r="D125">
            <v>1310000</v>
          </cell>
          <cell r="E125" t="str">
            <v>MALAVE</v>
          </cell>
        </row>
        <row r="126">
          <cell r="C126" t="str">
            <v>840-27</v>
          </cell>
          <cell r="D126">
            <v>1750000</v>
          </cell>
          <cell r="E126" t="str">
            <v>REBOLETTI</v>
          </cell>
        </row>
        <row r="127">
          <cell r="C127" t="str">
            <v>136-27</v>
          </cell>
          <cell r="D127">
            <v>1230000</v>
          </cell>
          <cell r="E127" t="str">
            <v>YANAI</v>
          </cell>
        </row>
        <row r="128">
          <cell r="C128" t="str">
            <v>228-27</v>
          </cell>
          <cell r="D128">
            <v>1280000</v>
          </cell>
          <cell r="E128" t="str">
            <v>BARTLETT</v>
          </cell>
        </row>
        <row r="129">
          <cell r="C129" t="str">
            <v>133-27</v>
          </cell>
          <cell r="D129">
            <v>900000</v>
          </cell>
          <cell r="E129" t="str">
            <v>ROCHA</v>
          </cell>
        </row>
        <row r="130">
          <cell r="C130" t="str">
            <v>239-27</v>
          </cell>
          <cell r="D130">
            <v>1800000</v>
          </cell>
          <cell r="E130" t="str">
            <v>CHANDLER</v>
          </cell>
        </row>
        <row r="131">
          <cell r="C131" t="str">
            <v>1828-26</v>
          </cell>
          <cell r="D131">
            <v>1750000</v>
          </cell>
          <cell r="E131" t="str">
            <v>REBOLETTI</v>
          </cell>
        </row>
        <row r="132">
          <cell r="C132" t="str">
            <v>827-27</v>
          </cell>
          <cell r="D132">
            <v>1800000</v>
          </cell>
          <cell r="E132" t="str">
            <v>CHANDLER</v>
          </cell>
        </row>
        <row r="133">
          <cell r="C133" t="str">
            <v>812-27</v>
          </cell>
          <cell r="D133">
            <v>310000</v>
          </cell>
          <cell r="E133" t="str">
            <v>SNYDER</v>
          </cell>
        </row>
        <row r="134">
          <cell r="C134" t="str">
            <v>221-27</v>
          </cell>
          <cell r="D134">
            <v>1140000</v>
          </cell>
          <cell r="E134" t="str">
            <v>YOUNG</v>
          </cell>
        </row>
        <row r="135">
          <cell r="C135" t="str">
            <v>810-27</v>
          </cell>
          <cell r="D135">
            <v>1460000</v>
          </cell>
          <cell r="E135" t="str">
            <v>NELSON</v>
          </cell>
        </row>
        <row r="136">
          <cell r="C136" t="str">
            <v>234-27</v>
          </cell>
          <cell r="D136">
            <v>1770000</v>
          </cell>
          <cell r="E136" t="str">
            <v>BRUDER</v>
          </cell>
        </row>
        <row r="137">
          <cell r="C137" t="str">
            <v>116-27</v>
          </cell>
          <cell r="D137">
            <v>1310000</v>
          </cell>
          <cell r="E137" t="str">
            <v>MALAVE</v>
          </cell>
        </row>
        <row r="138">
          <cell r="C138" t="str">
            <v>837-27</v>
          </cell>
          <cell r="D138">
            <v>1750000</v>
          </cell>
          <cell r="E138" t="str">
            <v>REBOLETTI</v>
          </cell>
        </row>
        <row r="139">
          <cell r="C139" t="str">
            <v>1832-26</v>
          </cell>
          <cell r="D139">
            <v>1750000</v>
          </cell>
          <cell r="E139" t="str">
            <v>REBOLETTI</v>
          </cell>
        </row>
        <row r="140">
          <cell r="C140" t="str">
            <v>838-27</v>
          </cell>
          <cell r="D140">
            <v>1750000</v>
          </cell>
          <cell r="E140" t="str">
            <v>REBOLETTI</v>
          </cell>
        </row>
        <row r="141">
          <cell r="C141" t="str">
            <v>819-27</v>
          </cell>
          <cell r="D141">
            <v>1460000</v>
          </cell>
          <cell r="E141" t="str">
            <v>NELSON</v>
          </cell>
        </row>
        <row r="142">
          <cell r="C142" t="str">
            <v>173-27</v>
          </cell>
          <cell r="D142">
            <v>1990000</v>
          </cell>
          <cell r="E142" t="str">
            <v>DAVIS</v>
          </cell>
        </row>
        <row r="143">
          <cell r="C143" t="str">
            <v>137-27</v>
          </cell>
          <cell r="D143">
            <v>1090000</v>
          </cell>
          <cell r="E143" t="str">
            <v>SPECTOR</v>
          </cell>
        </row>
        <row r="144">
          <cell r="C144" t="str">
            <v>160-27</v>
          </cell>
          <cell r="D144">
            <v>1310000</v>
          </cell>
          <cell r="E144" t="str">
            <v>MALAVE</v>
          </cell>
        </row>
        <row r="145">
          <cell r="C145" t="str">
            <v>124-27</v>
          </cell>
          <cell r="D145">
            <v>1090000</v>
          </cell>
          <cell r="E145" t="str">
            <v>SPECTOR</v>
          </cell>
        </row>
        <row r="146">
          <cell r="C146" t="str">
            <v>169-27</v>
          </cell>
          <cell r="D146">
            <v>2020000</v>
          </cell>
          <cell r="E146" t="str">
            <v>SHOOK</v>
          </cell>
        </row>
        <row r="147">
          <cell r="C147" t="str">
            <v>119-27</v>
          </cell>
          <cell r="D147">
            <v>900000</v>
          </cell>
          <cell r="E147" t="str">
            <v>ROCHA</v>
          </cell>
        </row>
        <row r="148">
          <cell r="C148" t="str">
            <v>238-27</v>
          </cell>
          <cell r="D148">
            <v>1140000</v>
          </cell>
          <cell r="E148" t="str">
            <v>YOUNG</v>
          </cell>
        </row>
        <row r="149">
          <cell r="C149" t="str">
            <v>222-26</v>
          </cell>
          <cell r="D149">
            <v>1290000</v>
          </cell>
          <cell r="E149" t="str">
            <v>COOLAHAN</v>
          </cell>
        </row>
        <row r="150">
          <cell r="C150" t="str">
            <v>243-27</v>
          </cell>
          <cell r="D150">
            <v>1280000</v>
          </cell>
          <cell r="E150" t="str">
            <v>BARTLETT</v>
          </cell>
        </row>
        <row r="151">
          <cell r="C151" t="str">
            <v>152-27</v>
          </cell>
          <cell r="D151">
            <v>1090000</v>
          </cell>
          <cell r="E151" t="str">
            <v>SPECTOR</v>
          </cell>
        </row>
        <row r="152">
          <cell r="C152" t="str">
            <v>156-27</v>
          </cell>
          <cell r="D152">
            <v>2010000</v>
          </cell>
          <cell r="E152" t="str">
            <v>MAELZER</v>
          </cell>
        </row>
        <row r="153">
          <cell r="C153" t="str">
            <v>149-27</v>
          </cell>
          <cell r="D153">
            <v>1230000</v>
          </cell>
          <cell r="E153" t="str">
            <v>YANAI</v>
          </cell>
        </row>
        <row r="154">
          <cell r="C154" t="str">
            <v>823-27</v>
          </cell>
          <cell r="D154">
            <v>1750000</v>
          </cell>
          <cell r="E154" t="str">
            <v>REBOLETTI</v>
          </cell>
        </row>
        <row r="155">
          <cell r="C155" t="str">
            <v>805-27</v>
          </cell>
          <cell r="D155">
            <v>1460000</v>
          </cell>
          <cell r="E155" t="str">
            <v>NELSON</v>
          </cell>
        </row>
        <row r="156">
          <cell r="C156" t="str">
            <v>825-27</v>
          </cell>
          <cell r="D156">
            <v>1750000</v>
          </cell>
          <cell r="E156" t="str">
            <v>REBOLETTI</v>
          </cell>
        </row>
        <row r="157">
          <cell r="C157" t="str">
            <v>164-27</v>
          </cell>
          <cell r="D157">
            <v>2040000</v>
          </cell>
          <cell r="E157" t="str">
            <v>MOSES</v>
          </cell>
        </row>
        <row r="158">
          <cell r="C158" t="str">
            <v>196-27</v>
          </cell>
          <cell r="D158">
            <v>1260000</v>
          </cell>
          <cell r="E158" t="str">
            <v>ACKERMAN</v>
          </cell>
        </row>
        <row r="159">
          <cell r="C159" t="str">
            <v>818-27</v>
          </cell>
          <cell r="D159">
            <v>1460000</v>
          </cell>
          <cell r="E159" t="str">
            <v>NELSON</v>
          </cell>
        </row>
        <row r="160">
          <cell r="C160" t="str">
            <v>833-27</v>
          </cell>
          <cell r="D160">
            <v>1750000</v>
          </cell>
          <cell r="E160" t="str">
            <v>REBOLETTI</v>
          </cell>
        </row>
        <row r="161">
          <cell r="C161" t="str">
            <v>139-27</v>
          </cell>
          <cell r="D161">
            <v>2010000</v>
          </cell>
          <cell r="E161" t="str">
            <v>MAELZER</v>
          </cell>
        </row>
        <row r="162">
          <cell r="C162" t="str">
            <v>906-27</v>
          </cell>
          <cell r="D162">
            <v>1800000</v>
          </cell>
          <cell r="E162" t="str">
            <v>CHANDLER</v>
          </cell>
        </row>
        <row r="163">
          <cell r="C163" t="str">
            <v>107-27</v>
          </cell>
          <cell r="D163">
            <v>1230000</v>
          </cell>
          <cell r="E163" t="str">
            <v>YANAI</v>
          </cell>
        </row>
        <row r="164">
          <cell r="C164" t="str">
            <v>1827-26</v>
          </cell>
          <cell r="D164">
            <v>1750000</v>
          </cell>
          <cell r="E164" t="str">
            <v>REBOLETTI</v>
          </cell>
        </row>
        <row r="165">
          <cell r="C165" t="str">
            <v>815-27</v>
          </cell>
          <cell r="D165">
            <v>1460000</v>
          </cell>
          <cell r="E165" t="str">
            <v>NELSON</v>
          </cell>
        </row>
        <row r="166">
          <cell r="C166" t="str">
            <v>241-26</v>
          </cell>
          <cell r="D166">
            <v>1770000</v>
          </cell>
          <cell r="E166" t="str">
            <v>BRUDER</v>
          </cell>
        </row>
        <row r="167">
          <cell r="C167" t="str">
            <v>806-27</v>
          </cell>
          <cell r="D167">
            <v>1460000</v>
          </cell>
          <cell r="E167" t="str">
            <v>NELSON</v>
          </cell>
        </row>
        <row r="168">
          <cell r="C168" t="str">
            <v>238-26</v>
          </cell>
          <cell r="D168">
            <v>1290000</v>
          </cell>
          <cell r="E168" t="str">
            <v>COOLAHAN</v>
          </cell>
        </row>
        <row r="169">
          <cell r="C169" t="str">
            <v>106-27</v>
          </cell>
          <cell r="D169">
            <v>900000</v>
          </cell>
          <cell r="E169" t="str">
            <v>ROCHA</v>
          </cell>
        </row>
        <row r="170">
          <cell r="C170" t="str">
            <v>102-27</v>
          </cell>
          <cell r="D170">
            <v>1840000</v>
          </cell>
          <cell r="E170" t="str">
            <v>CANFIELD</v>
          </cell>
        </row>
        <row r="171">
          <cell r="C171" t="str">
            <v>218-27</v>
          </cell>
          <cell r="D171">
            <v>1770000</v>
          </cell>
          <cell r="E171" t="str">
            <v>BRUDER</v>
          </cell>
        </row>
        <row r="172">
          <cell r="C172" t="str">
            <v>115-27</v>
          </cell>
          <cell r="D172">
            <v>1310000</v>
          </cell>
          <cell r="E172" t="str">
            <v>MALAVE</v>
          </cell>
        </row>
        <row r="173">
          <cell r="C173" t="str">
            <v>216-27</v>
          </cell>
          <cell r="D173">
            <v>1990000</v>
          </cell>
          <cell r="E173" t="str">
            <v>DAVIS</v>
          </cell>
        </row>
        <row r="174">
          <cell r="C174" t="str">
            <v>110-27</v>
          </cell>
          <cell r="D174">
            <v>1090000</v>
          </cell>
          <cell r="E174" t="str">
            <v>SPECTOR</v>
          </cell>
        </row>
        <row r="175">
          <cell r="C175" t="str">
            <v>240-27</v>
          </cell>
          <cell r="D175">
            <v>1800000</v>
          </cell>
          <cell r="E175" t="str">
            <v>CHANDLER</v>
          </cell>
        </row>
        <row r="176">
          <cell r="C176" t="str">
            <v>802-27</v>
          </cell>
          <cell r="D176">
            <v>1460000</v>
          </cell>
          <cell r="E176" t="str">
            <v>NELSON</v>
          </cell>
        </row>
        <row r="177">
          <cell r="C177" t="str">
            <v>226-27</v>
          </cell>
          <cell r="D177">
            <v>1770000</v>
          </cell>
          <cell r="E177" t="str">
            <v>BRUDER</v>
          </cell>
        </row>
        <row r="178">
          <cell r="C178" t="str">
            <v>127-27</v>
          </cell>
          <cell r="D178">
            <v>1840000</v>
          </cell>
          <cell r="E178" t="str">
            <v>CANFIELD</v>
          </cell>
        </row>
        <row r="179">
          <cell r="C179" t="str">
            <v>227-27</v>
          </cell>
          <cell r="D179">
            <v>1280000</v>
          </cell>
          <cell r="E179" t="str">
            <v>BARTLETT</v>
          </cell>
        </row>
        <row r="180">
          <cell r="C180" t="str">
            <v>807-27</v>
          </cell>
          <cell r="D180">
            <v>1820000</v>
          </cell>
          <cell r="E180" t="str">
            <v>ADANE</v>
          </cell>
        </row>
        <row r="181">
          <cell r="C181" t="str">
            <v>235-27</v>
          </cell>
          <cell r="D181">
            <v>1280000</v>
          </cell>
          <cell r="E181" t="str">
            <v>BARTLETT</v>
          </cell>
        </row>
        <row r="182">
          <cell r="C182" t="str">
            <v>133-27</v>
          </cell>
          <cell r="D182">
            <v>900000</v>
          </cell>
          <cell r="E182" t="str">
            <v>ROCHA</v>
          </cell>
        </row>
        <row r="183">
          <cell r="C183" t="str">
            <v>226-27</v>
          </cell>
          <cell r="D183">
            <v>1770000</v>
          </cell>
          <cell r="E183" t="str">
            <v>BRUDER</v>
          </cell>
        </row>
        <row r="184">
          <cell r="C184" t="str">
            <v>134-27</v>
          </cell>
          <cell r="D184">
            <v>900000</v>
          </cell>
          <cell r="E184" t="str">
            <v>ROCHA</v>
          </cell>
        </row>
        <row r="185">
          <cell r="C185" t="str">
            <v>208-27</v>
          </cell>
          <cell r="D185">
            <v>1120000</v>
          </cell>
          <cell r="E185" t="str">
            <v>LOCKLEAR</v>
          </cell>
        </row>
        <row r="186">
          <cell r="C186" t="str">
            <v>145-27</v>
          </cell>
          <cell r="D186">
            <v>2030000</v>
          </cell>
          <cell r="E186" t="str">
            <v>KILLION</v>
          </cell>
        </row>
        <row r="187">
          <cell r="C187" t="str">
            <v>218-27</v>
          </cell>
          <cell r="D187">
            <v>1770000</v>
          </cell>
          <cell r="E187" t="str">
            <v>BRUDER</v>
          </cell>
        </row>
        <row r="188">
          <cell r="C188" t="str">
            <v>1831-26</v>
          </cell>
          <cell r="D188">
            <v>1750000</v>
          </cell>
          <cell r="E188" t="str">
            <v>REBOLETTI</v>
          </cell>
        </row>
        <row r="189">
          <cell r="C189" t="str">
            <v>841-27</v>
          </cell>
          <cell r="D189">
            <v>1750000</v>
          </cell>
          <cell r="E189" t="str">
            <v>REBOLETTI</v>
          </cell>
        </row>
        <row r="190">
          <cell r="C190" t="str">
            <v>1833-26</v>
          </cell>
          <cell r="D190">
            <v>1750000</v>
          </cell>
          <cell r="E190" t="str">
            <v>REBOLETTI</v>
          </cell>
        </row>
        <row r="191">
          <cell r="C191" t="str">
            <v>216-27</v>
          </cell>
          <cell r="D191">
            <v>1990000</v>
          </cell>
          <cell r="E191" t="str">
            <v>DAVIS</v>
          </cell>
        </row>
        <row r="192">
          <cell r="C192" t="str">
            <v>1902-26</v>
          </cell>
          <cell r="D192">
            <v>1750000</v>
          </cell>
          <cell r="E192" t="str">
            <v>REBOLETTI</v>
          </cell>
        </row>
        <row r="193">
          <cell r="C193" t="str">
            <v>242-27</v>
          </cell>
          <cell r="D193">
            <v>1770000</v>
          </cell>
          <cell r="E193" t="str">
            <v>BRUDER</v>
          </cell>
        </row>
        <row r="194">
          <cell r="C194" t="str">
            <v>105-27</v>
          </cell>
          <cell r="D194">
            <v>900000</v>
          </cell>
          <cell r="E194" t="str">
            <v>ROCHA</v>
          </cell>
        </row>
        <row r="195">
          <cell r="C195" t="str">
            <v>230-27</v>
          </cell>
          <cell r="D195">
            <v>1140000</v>
          </cell>
          <cell r="E195" t="str">
            <v>YOUNG</v>
          </cell>
        </row>
        <row r="196">
          <cell r="C196" t="str">
            <v>114-27</v>
          </cell>
          <cell r="D196">
            <v>1840000</v>
          </cell>
          <cell r="E196" t="str">
            <v>CANFIELD</v>
          </cell>
        </row>
        <row r="197">
          <cell r="C197" t="str">
            <v>831-27</v>
          </cell>
          <cell r="D197">
            <v>1800000</v>
          </cell>
          <cell r="E197" t="str">
            <v>CHANDLER</v>
          </cell>
        </row>
        <row r="198">
          <cell r="C198" t="str">
            <v>809-27</v>
          </cell>
          <cell r="D198">
            <v>1460000</v>
          </cell>
          <cell r="E198" t="str">
            <v>NELSON</v>
          </cell>
        </row>
        <row r="199">
          <cell r="C199" t="str">
            <v>186-27</v>
          </cell>
          <cell r="D199">
            <v>1540000</v>
          </cell>
          <cell r="E199" t="str">
            <v>HELVIE</v>
          </cell>
        </row>
        <row r="200">
          <cell r="C200" t="str">
            <v>813-27</v>
          </cell>
          <cell r="D200">
            <v>310000</v>
          </cell>
          <cell r="E200" t="str">
            <v>SNYDER</v>
          </cell>
        </row>
        <row r="201">
          <cell r="C201" t="str">
            <v>183-27</v>
          </cell>
          <cell r="D201">
            <v>2020000</v>
          </cell>
          <cell r="E201" t="str">
            <v>SHOOK</v>
          </cell>
        </row>
        <row r="202">
          <cell r="C202" t="str">
            <v>140-27</v>
          </cell>
          <cell r="D202">
            <v>2010000</v>
          </cell>
          <cell r="E202" t="str">
            <v>MAELZER</v>
          </cell>
        </row>
        <row r="203">
          <cell r="C203" t="str">
            <v>156-27</v>
          </cell>
          <cell r="D203">
            <v>2010000</v>
          </cell>
          <cell r="E203" t="str">
            <v>MAELZER</v>
          </cell>
        </row>
        <row r="204">
          <cell r="C204" t="str">
            <v>816-27</v>
          </cell>
          <cell r="D204">
            <v>1460000</v>
          </cell>
          <cell r="E204" t="str">
            <v>NELSON</v>
          </cell>
        </row>
        <row r="205">
          <cell r="C205" t="str">
            <v>139-27</v>
          </cell>
          <cell r="D205">
            <v>2010000</v>
          </cell>
          <cell r="E205" t="str">
            <v>MAELZER</v>
          </cell>
        </row>
        <row r="206">
          <cell r="C206" t="str">
            <v>151-27</v>
          </cell>
          <cell r="D206">
            <v>1090000</v>
          </cell>
          <cell r="E206" t="str">
            <v>SPECTOR</v>
          </cell>
        </row>
        <row r="207">
          <cell r="C207" t="str">
            <v>126-27</v>
          </cell>
          <cell r="D207">
            <v>2010000</v>
          </cell>
          <cell r="E207" t="str">
            <v>MAELZER</v>
          </cell>
        </row>
        <row r="208">
          <cell r="C208" t="str">
            <v>153-27</v>
          </cell>
          <cell r="D208">
            <v>1260000</v>
          </cell>
          <cell r="E208" t="str">
            <v>ACKERMAN</v>
          </cell>
        </row>
        <row r="209">
          <cell r="C209" t="str">
            <v>200-27</v>
          </cell>
          <cell r="D209">
            <v>1540000</v>
          </cell>
          <cell r="E209" t="str">
            <v>HELVIE</v>
          </cell>
        </row>
        <row r="210">
          <cell r="C210" t="str">
            <v>153-27</v>
          </cell>
          <cell r="D210">
            <v>1260000</v>
          </cell>
          <cell r="E210" t="str">
            <v>ACKERMAN</v>
          </cell>
        </row>
        <row r="211">
          <cell r="C211" t="str">
            <v>170-27</v>
          </cell>
          <cell r="D211">
            <v>2020000</v>
          </cell>
          <cell r="E211" t="str">
            <v>SHOOK</v>
          </cell>
        </row>
        <row r="212">
          <cell r="C212" t="str">
            <v>150-27</v>
          </cell>
          <cell r="D212">
            <v>1230000</v>
          </cell>
          <cell r="E212" t="str">
            <v>YANAI</v>
          </cell>
        </row>
        <row r="213">
          <cell r="C213" t="str">
            <v>128-27</v>
          </cell>
          <cell r="D213">
            <v>1840000</v>
          </cell>
          <cell r="E213" t="str">
            <v>CANFIELD</v>
          </cell>
        </row>
        <row r="214">
          <cell r="C214" t="str">
            <v>157-27</v>
          </cell>
          <cell r="D214">
            <v>1540000</v>
          </cell>
          <cell r="E214" t="str">
            <v>HELVIE</v>
          </cell>
        </row>
        <row r="215">
          <cell r="C215" t="str">
            <v>232-26</v>
          </cell>
          <cell r="D215">
            <v>1800000</v>
          </cell>
          <cell r="E215" t="str">
            <v>CHANDLER</v>
          </cell>
        </row>
        <row r="216">
          <cell r="C216" t="str">
            <v>154-27</v>
          </cell>
          <cell r="D216">
            <v>1260000</v>
          </cell>
          <cell r="E216" t="str">
            <v>ACKERMAN</v>
          </cell>
        </row>
        <row r="217">
          <cell r="C217" t="str">
            <v>171-27</v>
          </cell>
          <cell r="D217">
            <v>1540000</v>
          </cell>
          <cell r="E217" t="str">
            <v>HELVIE</v>
          </cell>
        </row>
        <row r="218">
          <cell r="C218" t="str">
            <v>165-27</v>
          </cell>
          <cell r="D218">
            <v>1120000</v>
          </cell>
          <cell r="E218" t="str">
            <v>LOCKLEAR</v>
          </cell>
        </row>
        <row r="219">
          <cell r="C219" t="str">
            <v>161-27</v>
          </cell>
          <cell r="D219">
            <v>2000000</v>
          </cell>
          <cell r="E219" t="str">
            <v>STAMBAUGH</v>
          </cell>
        </row>
        <row r="220">
          <cell r="C220" t="str">
            <v>167-27</v>
          </cell>
          <cell r="D220">
            <v>1260000</v>
          </cell>
          <cell r="E220" t="str">
            <v>ACKERMAN</v>
          </cell>
        </row>
        <row r="221">
          <cell r="C221" t="str">
            <v>147-27</v>
          </cell>
          <cell r="D221">
            <v>900000</v>
          </cell>
          <cell r="E221" t="str">
            <v>ROCHA</v>
          </cell>
        </row>
        <row r="222">
          <cell r="C222" t="str">
            <v>162-27</v>
          </cell>
          <cell r="D222">
            <v>2000000</v>
          </cell>
          <cell r="E222" t="str">
            <v>STAMBAUGH</v>
          </cell>
        </row>
        <row r="223">
          <cell r="C223" t="str">
            <v>230-26</v>
          </cell>
          <cell r="D223">
            <v>1290000</v>
          </cell>
          <cell r="E223" t="str">
            <v>COOLAHAN</v>
          </cell>
        </row>
        <row r="224">
          <cell r="C224" t="str">
            <v>169-27</v>
          </cell>
          <cell r="D224">
            <v>2020000</v>
          </cell>
          <cell r="E224" t="str">
            <v>SHOOK</v>
          </cell>
        </row>
        <row r="225">
          <cell r="C225" t="str">
            <v>822-27</v>
          </cell>
          <cell r="D225">
            <v>1460000</v>
          </cell>
          <cell r="E225" t="str">
            <v>NELSON</v>
          </cell>
        </row>
        <row r="226">
          <cell r="C226" t="str">
            <v>821-27</v>
          </cell>
          <cell r="D226">
            <v>1460000</v>
          </cell>
          <cell r="E226" t="str">
            <v>NELSON</v>
          </cell>
        </row>
        <row r="227">
          <cell r="C227" t="str">
            <v>172-27</v>
          </cell>
          <cell r="D227">
            <v>1540000</v>
          </cell>
          <cell r="E227" t="str">
            <v>HELVIE</v>
          </cell>
        </row>
        <row r="228">
          <cell r="C228" t="str">
            <v>175-27</v>
          </cell>
          <cell r="D228">
            <v>2000000</v>
          </cell>
          <cell r="E228" t="str">
            <v>STAMBAUGH</v>
          </cell>
        </row>
        <row r="229">
          <cell r="C229" t="str">
            <v>155-27</v>
          </cell>
          <cell r="D229">
            <v>2010000</v>
          </cell>
          <cell r="E229" t="str">
            <v>MAELZER</v>
          </cell>
        </row>
        <row r="230">
          <cell r="C230" t="str">
            <v>179-27</v>
          </cell>
          <cell r="D230">
            <v>1120000</v>
          </cell>
          <cell r="E230" t="str">
            <v>LOCKLEAR</v>
          </cell>
        </row>
        <row r="231">
          <cell r="C231" t="str">
            <v>138-27</v>
          </cell>
          <cell r="D231">
            <v>1090000</v>
          </cell>
          <cell r="E231" t="str">
            <v>SPECTOR</v>
          </cell>
        </row>
        <row r="232">
          <cell r="C232" t="str">
            <v>181-27</v>
          </cell>
          <cell r="D232">
            <v>1260000</v>
          </cell>
          <cell r="E232" t="str">
            <v>ACKERMAN</v>
          </cell>
        </row>
        <row r="233">
          <cell r="C233" t="str">
            <v>129-27</v>
          </cell>
          <cell r="D233">
            <v>1310000</v>
          </cell>
          <cell r="E233" t="str">
            <v>MALAVE</v>
          </cell>
        </row>
        <row r="234">
          <cell r="C234" t="str">
            <v>178-27</v>
          </cell>
          <cell r="D234">
            <v>2040000</v>
          </cell>
          <cell r="E234" t="str">
            <v>MOSES</v>
          </cell>
        </row>
        <row r="235">
          <cell r="C235" t="str">
            <v>111-27</v>
          </cell>
          <cell r="D235">
            <v>2010000</v>
          </cell>
          <cell r="E235" t="str">
            <v>MAELZER</v>
          </cell>
        </row>
        <row r="236">
          <cell r="C236" t="str">
            <v>191-27</v>
          </cell>
          <cell r="D236">
            <v>2040000</v>
          </cell>
          <cell r="E236" t="str">
            <v>MOSES</v>
          </cell>
        </row>
        <row r="237">
          <cell r="C237" t="str">
            <v>1830-26</v>
          </cell>
          <cell r="D237">
            <v>1750000</v>
          </cell>
          <cell r="E237" t="str">
            <v>REBOLETTI</v>
          </cell>
        </row>
        <row r="238">
          <cell r="C238" t="str">
            <v>188-27</v>
          </cell>
          <cell r="D238">
            <v>1990000</v>
          </cell>
          <cell r="E238" t="str">
            <v>DAVIS</v>
          </cell>
        </row>
        <row r="239">
          <cell r="C239" t="str">
            <v>184-27</v>
          </cell>
          <cell r="D239">
            <v>2020000</v>
          </cell>
          <cell r="E239" t="str">
            <v>SHOOK</v>
          </cell>
        </row>
        <row r="240">
          <cell r="C240" t="str">
            <v>829-27</v>
          </cell>
          <cell r="D240">
            <v>1750000</v>
          </cell>
          <cell r="E240" t="str">
            <v>REBOLETTI</v>
          </cell>
        </row>
        <row r="241">
          <cell r="C241" t="str">
            <v>161-27</v>
          </cell>
          <cell r="D241">
            <v>2000000</v>
          </cell>
          <cell r="E241" t="str">
            <v>STAMBAUGH</v>
          </cell>
        </row>
        <row r="242">
          <cell r="C242" t="str">
            <v>205-27</v>
          </cell>
          <cell r="D242">
            <v>2040000</v>
          </cell>
          <cell r="E242" t="str">
            <v>MOSES</v>
          </cell>
        </row>
        <row r="243">
          <cell r="C243" t="str">
            <v>123-27</v>
          </cell>
          <cell r="D243">
            <v>1090000</v>
          </cell>
          <cell r="E243" t="str">
            <v>SPECTOR</v>
          </cell>
        </row>
        <row r="244">
          <cell r="C244" t="str">
            <v>832-27</v>
          </cell>
          <cell r="D244">
            <v>1800000</v>
          </cell>
          <cell r="E244" t="str">
            <v>CHANDLER</v>
          </cell>
        </row>
        <row r="245">
          <cell r="C245" t="str">
            <v>237-26</v>
          </cell>
          <cell r="D245">
            <v>1290000</v>
          </cell>
          <cell r="E245" t="str">
            <v>COOLAHAN</v>
          </cell>
        </row>
        <row r="246">
          <cell r="C246" t="str">
            <v>209-27</v>
          </cell>
          <cell r="D246">
            <v>1140000</v>
          </cell>
          <cell r="E246" t="str">
            <v>YOUNG</v>
          </cell>
        </row>
        <row r="247">
          <cell r="C247" t="str">
            <v>174-27</v>
          </cell>
          <cell r="D247">
            <v>1990000</v>
          </cell>
          <cell r="E247" t="str">
            <v>DAVIS</v>
          </cell>
        </row>
        <row r="248">
          <cell r="C248" t="str">
            <v>204-27</v>
          </cell>
          <cell r="D248">
            <v>2000000</v>
          </cell>
          <cell r="E248" t="str">
            <v>STAMBAUGH</v>
          </cell>
        </row>
        <row r="249">
          <cell r="C249" t="str">
            <v>135-27</v>
          </cell>
          <cell r="D249">
            <v>1230000</v>
          </cell>
          <cell r="E249" t="str">
            <v>YANAI</v>
          </cell>
        </row>
        <row r="250">
          <cell r="C250" t="str">
            <v>841-27</v>
          </cell>
          <cell r="D250">
            <v>1750000</v>
          </cell>
          <cell r="E250" t="str">
            <v>REBOLETTI</v>
          </cell>
        </row>
        <row r="251">
          <cell r="C251" t="str">
            <v>119-27</v>
          </cell>
          <cell r="D251">
            <v>900000</v>
          </cell>
          <cell r="E251" t="str">
            <v>ROCHA</v>
          </cell>
        </row>
        <row r="252">
          <cell r="C252" t="str">
            <v>222-27</v>
          </cell>
          <cell r="D252">
            <v>1140000</v>
          </cell>
          <cell r="E252" t="str">
            <v>YOUNG</v>
          </cell>
        </row>
        <row r="253">
          <cell r="C253" t="str">
            <v>826-27</v>
          </cell>
          <cell r="D253">
            <v>1750000</v>
          </cell>
          <cell r="E253" t="str">
            <v>REBOLETTI</v>
          </cell>
        </row>
        <row r="254">
          <cell r="C254" t="str">
            <v>225-27</v>
          </cell>
          <cell r="D254">
            <v>1770000</v>
          </cell>
          <cell r="E254" t="str">
            <v>BRUDER</v>
          </cell>
        </row>
        <row r="255">
          <cell r="C255" t="str">
            <v>125-27</v>
          </cell>
          <cell r="D255">
            <v>2010000</v>
          </cell>
          <cell r="E255" t="str">
            <v>MAELZER</v>
          </cell>
        </row>
        <row r="256">
          <cell r="C256" t="str">
            <v>845-27</v>
          </cell>
          <cell r="D256">
            <v>1750000</v>
          </cell>
          <cell r="E256" t="str">
            <v>REBOLETTI</v>
          </cell>
        </row>
        <row r="257">
          <cell r="C257" t="str">
            <v>803-27</v>
          </cell>
          <cell r="D257">
            <v>1820000</v>
          </cell>
          <cell r="E257" t="str">
            <v>ADANE</v>
          </cell>
        </row>
        <row r="258">
          <cell r="C258" t="str">
            <v>231-27</v>
          </cell>
          <cell r="D258">
            <v>1800000</v>
          </cell>
          <cell r="E258" t="str">
            <v>CHANDLER</v>
          </cell>
        </row>
        <row r="259">
          <cell r="C259" t="str">
            <v>163-27</v>
          </cell>
          <cell r="D259">
            <v>2040000</v>
          </cell>
          <cell r="E259" t="str">
            <v>MOSES</v>
          </cell>
        </row>
        <row r="260">
          <cell r="C260" t="str">
            <v>232-27</v>
          </cell>
          <cell r="D260">
            <v>1800000</v>
          </cell>
          <cell r="E260" t="str">
            <v>CHANDLER</v>
          </cell>
        </row>
        <row r="261">
          <cell r="C261" t="str">
            <v>148-27</v>
          </cell>
          <cell r="D261">
            <v>900000</v>
          </cell>
          <cell r="E261" t="str">
            <v>ROCHA</v>
          </cell>
        </row>
        <row r="262">
          <cell r="C262" t="str">
            <v>237-27</v>
          </cell>
          <cell r="D262">
            <v>1140000</v>
          </cell>
          <cell r="E262" t="str">
            <v>YOUNG</v>
          </cell>
        </row>
        <row r="263">
          <cell r="C263" t="str">
            <v>142-27</v>
          </cell>
          <cell r="D263">
            <v>1840000</v>
          </cell>
          <cell r="E263" t="str">
            <v>CANFIELD</v>
          </cell>
        </row>
        <row r="264">
          <cell r="C264" t="str">
            <v>241-27</v>
          </cell>
          <cell r="D264">
            <v>1770000</v>
          </cell>
          <cell r="E264" t="str">
            <v>BRUDER</v>
          </cell>
        </row>
        <row r="265">
          <cell r="C265" t="str">
            <v>143-27</v>
          </cell>
          <cell r="D265">
            <v>1310000</v>
          </cell>
          <cell r="E265" t="str">
            <v>MALAVE</v>
          </cell>
        </row>
      </sheetData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2">
          <cell r="C2" t="str">
            <v>206-28</v>
          </cell>
          <cell r="D2">
            <v>1120000</v>
          </cell>
          <cell r="E2" t="str">
            <v>LOCKLEAR</v>
          </cell>
        </row>
        <row r="3">
          <cell r="C3" t="str">
            <v>839-28</v>
          </cell>
          <cell r="D3">
            <v>1780000</v>
          </cell>
          <cell r="E3" t="str">
            <v>DE LA ROSA</v>
          </cell>
        </row>
        <row r="4">
          <cell r="C4" t="str">
            <v>226-28</v>
          </cell>
          <cell r="D4">
            <v>1820000</v>
          </cell>
          <cell r="E4" t="str">
            <v>ADANE</v>
          </cell>
        </row>
        <row r="5">
          <cell r="C5" t="str">
            <v>835-28</v>
          </cell>
          <cell r="D5">
            <v>1780000</v>
          </cell>
          <cell r="E5" t="str">
            <v>DE LA ROSA</v>
          </cell>
        </row>
        <row r="6">
          <cell r="C6" t="str">
            <v>168-28</v>
          </cell>
          <cell r="D6">
            <v>2000000</v>
          </cell>
          <cell r="E6" t="str">
            <v>STAMBAUGH</v>
          </cell>
        </row>
        <row r="7">
          <cell r="C7" t="str">
            <v>180-28</v>
          </cell>
          <cell r="D7">
            <v>1990000</v>
          </cell>
          <cell r="E7" t="str">
            <v>DAVIS</v>
          </cell>
        </row>
        <row r="8">
          <cell r="C8" t="str">
            <v>195-28</v>
          </cell>
          <cell r="D8">
            <v>2000000</v>
          </cell>
          <cell r="E8" t="str">
            <v>STAMBAUGH</v>
          </cell>
        </row>
        <row r="9">
          <cell r="C9" t="str">
            <v>203-28</v>
          </cell>
          <cell r="D9">
            <v>2020000</v>
          </cell>
          <cell r="E9" t="str">
            <v>SHOOK</v>
          </cell>
        </row>
        <row r="10">
          <cell r="C10" t="str">
            <v>202-28</v>
          </cell>
          <cell r="D10">
            <v>1750000</v>
          </cell>
          <cell r="E10" t="str">
            <v>REBOLETTI</v>
          </cell>
        </row>
        <row r="11">
          <cell r="C11" t="str">
            <v>199-28</v>
          </cell>
          <cell r="D11">
            <v>940000</v>
          </cell>
          <cell r="E11" t="str">
            <v>BONDS</v>
          </cell>
        </row>
        <row r="12">
          <cell r="C12" t="str">
            <v>204-28</v>
          </cell>
          <cell r="D12">
            <v>2020000</v>
          </cell>
          <cell r="E12" t="str">
            <v>SHOOK</v>
          </cell>
        </row>
        <row r="13">
          <cell r="C13" t="str">
            <v>826-28</v>
          </cell>
          <cell r="D13">
            <v>1740000</v>
          </cell>
          <cell r="E13" t="str">
            <v>STORY</v>
          </cell>
        </row>
        <row r="14">
          <cell r="C14" t="str">
            <v>211-28</v>
          </cell>
          <cell r="D14">
            <v>1140000</v>
          </cell>
          <cell r="E14" t="str">
            <v>YOUNG</v>
          </cell>
        </row>
        <row r="15">
          <cell r="C15" t="str">
            <v>241-28</v>
          </cell>
          <cell r="D15">
            <v>1820000</v>
          </cell>
          <cell r="E15" t="str">
            <v>ADANE</v>
          </cell>
        </row>
        <row r="16">
          <cell r="C16" t="str">
            <v>213-28</v>
          </cell>
          <cell r="D16">
            <v>2040000</v>
          </cell>
          <cell r="E16" t="str">
            <v>MOSES</v>
          </cell>
        </row>
        <row r="17">
          <cell r="C17" t="str">
            <v>187-28</v>
          </cell>
          <cell r="D17">
            <v>1750000</v>
          </cell>
          <cell r="E17" t="str">
            <v>REBOLETTI</v>
          </cell>
        </row>
        <row r="18">
          <cell r="C18" t="str">
            <v>219-28</v>
          </cell>
          <cell r="D18">
            <v>1280000</v>
          </cell>
          <cell r="E18" t="str">
            <v>BARTLETT</v>
          </cell>
        </row>
        <row r="19">
          <cell r="C19" t="str">
            <v>806-28</v>
          </cell>
          <cell r="D19">
            <v>1540000</v>
          </cell>
          <cell r="E19" t="str">
            <v>HELVIE</v>
          </cell>
        </row>
        <row r="20">
          <cell r="C20" t="str">
            <v>847-28</v>
          </cell>
          <cell r="D20">
            <v>1790000</v>
          </cell>
          <cell r="E20" t="str">
            <v>LYNN</v>
          </cell>
        </row>
        <row r="21">
          <cell r="C21" t="str">
            <v>800-28</v>
          </cell>
          <cell r="D21">
            <v>1540000</v>
          </cell>
          <cell r="E21" t="str">
            <v>HELVIE</v>
          </cell>
        </row>
        <row r="22">
          <cell r="C22" t="str">
            <v>908-28</v>
          </cell>
          <cell r="D22">
            <v>1740000</v>
          </cell>
          <cell r="E22" t="str">
            <v>STORY</v>
          </cell>
        </row>
        <row r="23">
          <cell r="C23" t="str">
            <v>121-28</v>
          </cell>
          <cell r="D23">
            <v>2010000</v>
          </cell>
          <cell r="E23" t="str">
            <v>MAELZER</v>
          </cell>
        </row>
        <row r="24">
          <cell r="C24" t="str">
            <v>176-28</v>
          </cell>
          <cell r="D24">
            <v>2020000</v>
          </cell>
          <cell r="E24" t="str">
            <v>SHOOK</v>
          </cell>
        </row>
        <row r="25">
          <cell r="C25" t="str">
            <v>144-28</v>
          </cell>
          <cell r="D25">
            <v>1090000</v>
          </cell>
          <cell r="E25" t="str">
            <v>SPECTOR</v>
          </cell>
        </row>
        <row r="26">
          <cell r="C26" t="str">
            <v>235-28</v>
          </cell>
          <cell r="D26">
            <v>1280000</v>
          </cell>
          <cell r="E26" t="str">
            <v>BARTLETT</v>
          </cell>
        </row>
        <row r="27">
          <cell r="C27" t="str">
            <v>115-28</v>
          </cell>
          <cell r="D27">
            <v>1090000</v>
          </cell>
          <cell r="E27" t="str">
            <v>SPECTOR</v>
          </cell>
        </row>
        <row r="28">
          <cell r="C28" t="str">
            <v>238-28</v>
          </cell>
          <cell r="D28">
            <v>1180000</v>
          </cell>
          <cell r="E28" t="str">
            <v>LEVERE</v>
          </cell>
        </row>
        <row r="29">
          <cell r="C29" t="str">
            <v>102-28</v>
          </cell>
          <cell r="D29">
            <v>1480000</v>
          </cell>
          <cell r="E29" t="str">
            <v>STURGEON</v>
          </cell>
        </row>
        <row r="30">
          <cell r="C30" t="str">
            <v>243-28</v>
          </cell>
          <cell r="D30">
            <v>1280000</v>
          </cell>
          <cell r="E30" t="str">
            <v>BARTLETT</v>
          </cell>
        </row>
        <row r="31">
          <cell r="C31" t="str">
            <v>133-28</v>
          </cell>
          <cell r="D31">
            <v>900000</v>
          </cell>
          <cell r="E31" t="str">
            <v>ROCHA</v>
          </cell>
        </row>
        <row r="32">
          <cell r="C32" t="str">
            <v>227-28</v>
          </cell>
          <cell r="D32">
            <v>1280000</v>
          </cell>
          <cell r="E32" t="str">
            <v>BARTLETT</v>
          </cell>
        </row>
        <row r="33">
          <cell r="C33" t="str">
            <v>841-28</v>
          </cell>
          <cell r="D33">
            <v>1790000</v>
          </cell>
          <cell r="E33" t="str">
            <v>LYNN</v>
          </cell>
        </row>
        <row r="34">
          <cell r="C34" t="str">
            <v>242-28</v>
          </cell>
          <cell r="D34">
            <v>1820000</v>
          </cell>
          <cell r="E34" t="str">
            <v>ADANE</v>
          </cell>
        </row>
        <row r="35">
          <cell r="C35" t="str">
            <v>220-28</v>
          </cell>
          <cell r="D35">
            <v>1280000</v>
          </cell>
          <cell r="E35" t="str">
            <v>BARTLETT</v>
          </cell>
        </row>
        <row r="36">
          <cell r="C36" t="str">
            <v>179-28</v>
          </cell>
          <cell r="D36">
            <v>1990000</v>
          </cell>
          <cell r="E36" t="str">
            <v>DAVIS</v>
          </cell>
        </row>
        <row r="37">
          <cell r="C37" t="str">
            <v>234-28</v>
          </cell>
          <cell r="D37">
            <v>1820000</v>
          </cell>
          <cell r="E37" t="str">
            <v>ADANE</v>
          </cell>
        </row>
        <row r="38">
          <cell r="C38" t="str">
            <v>208-28</v>
          </cell>
          <cell r="D38">
            <v>1760000</v>
          </cell>
          <cell r="E38" t="str">
            <v>STRICKLAND</v>
          </cell>
        </row>
        <row r="39">
          <cell r="C39" t="str">
            <v>228-28</v>
          </cell>
          <cell r="D39">
            <v>1280000</v>
          </cell>
          <cell r="E39" t="str">
            <v>BARTLETT</v>
          </cell>
        </row>
        <row r="40">
          <cell r="C40" t="str">
            <v>237-28</v>
          </cell>
          <cell r="D40">
            <v>1180000</v>
          </cell>
          <cell r="E40" t="str">
            <v>LEVERE</v>
          </cell>
        </row>
        <row r="41">
          <cell r="C41" t="str">
            <v>225-28</v>
          </cell>
          <cell r="D41">
            <v>1820000</v>
          </cell>
          <cell r="E41" t="str">
            <v>ADANE</v>
          </cell>
        </row>
        <row r="42">
          <cell r="C42" t="str">
            <v>119-28</v>
          </cell>
          <cell r="D42">
            <v>900000</v>
          </cell>
          <cell r="E42" t="str">
            <v>ROCHA</v>
          </cell>
        </row>
        <row r="43">
          <cell r="C43" t="str">
            <v>216-28</v>
          </cell>
          <cell r="D43">
            <v>1750000</v>
          </cell>
          <cell r="E43" t="str">
            <v>REBOLETTI</v>
          </cell>
        </row>
        <row r="44">
          <cell r="C44" t="str">
            <v>804-28</v>
          </cell>
          <cell r="D44">
            <v>1830000</v>
          </cell>
          <cell r="E44" t="str">
            <v>YORK</v>
          </cell>
        </row>
        <row r="45">
          <cell r="C45" t="str">
            <v>845-28</v>
          </cell>
          <cell r="D45">
            <v>1790000</v>
          </cell>
          <cell r="E45" t="str">
            <v>LYNN</v>
          </cell>
        </row>
        <row r="46">
          <cell r="C46" t="str">
            <v>805-28</v>
          </cell>
          <cell r="D46">
            <v>1540000</v>
          </cell>
          <cell r="E46" t="str">
            <v>HELVIE</v>
          </cell>
        </row>
        <row r="47">
          <cell r="C47" t="str">
            <v>212-28</v>
          </cell>
          <cell r="D47">
            <v>1140000</v>
          </cell>
          <cell r="E47" t="str">
            <v>YOUNG</v>
          </cell>
        </row>
        <row r="48">
          <cell r="C48" t="str">
            <v>122-28</v>
          </cell>
          <cell r="D48">
            <v>2010000</v>
          </cell>
          <cell r="E48" t="str">
            <v>MAELZER</v>
          </cell>
        </row>
        <row r="49">
          <cell r="C49" t="str">
            <v>838-28</v>
          </cell>
          <cell r="D49">
            <v>1740000</v>
          </cell>
          <cell r="E49" t="str">
            <v>STORY</v>
          </cell>
        </row>
        <row r="50">
          <cell r="C50" t="str">
            <v>135-28</v>
          </cell>
          <cell r="D50">
            <v>2010000</v>
          </cell>
          <cell r="E50" t="str">
            <v>MAELZER</v>
          </cell>
        </row>
        <row r="51">
          <cell r="C51" t="str">
            <v>829-28</v>
          </cell>
          <cell r="D51">
            <v>1790000</v>
          </cell>
          <cell r="E51" t="str">
            <v>LYNN</v>
          </cell>
        </row>
        <row r="52">
          <cell r="C52" t="str">
            <v>143-28</v>
          </cell>
          <cell r="D52">
            <v>1090000</v>
          </cell>
          <cell r="E52" t="str">
            <v>SPECTOR</v>
          </cell>
        </row>
        <row r="53">
          <cell r="C53" t="str">
            <v>174-28</v>
          </cell>
          <cell r="D53">
            <v>1750000</v>
          </cell>
          <cell r="E53" t="str">
            <v>REBOLETTI</v>
          </cell>
        </row>
        <row r="54">
          <cell r="C54" t="str">
            <v>814-28</v>
          </cell>
          <cell r="D54">
            <v>1260000</v>
          </cell>
          <cell r="E54" t="str">
            <v>ACKERMAN</v>
          </cell>
        </row>
        <row r="55">
          <cell r="C55" t="str">
            <v>177-28</v>
          </cell>
          <cell r="D55">
            <v>1120000</v>
          </cell>
          <cell r="E55" t="str">
            <v>LOCKLEAR</v>
          </cell>
        </row>
        <row r="56">
          <cell r="C56" t="str">
            <v>150-28</v>
          </cell>
          <cell r="D56">
            <v>2010000</v>
          </cell>
          <cell r="E56" t="str">
            <v>MAELZER</v>
          </cell>
        </row>
        <row r="57">
          <cell r="C57" t="str">
            <v>170-28</v>
          </cell>
          <cell r="D57">
            <v>1140000</v>
          </cell>
          <cell r="E57" t="str">
            <v>YOUNG</v>
          </cell>
        </row>
        <row r="58">
          <cell r="C58" t="str">
            <v>160-28</v>
          </cell>
          <cell r="D58">
            <v>1090000</v>
          </cell>
          <cell r="E58" t="str">
            <v>SPECTOR</v>
          </cell>
        </row>
        <row r="59">
          <cell r="C59" t="str">
            <v>813-28</v>
          </cell>
          <cell r="D59">
            <v>1260000</v>
          </cell>
          <cell r="E59" t="str">
            <v>ACKERMAN</v>
          </cell>
        </row>
        <row r="60">
          <cell r="C60" t="str">
            <v>215-28</v>
          </cell>
          <cell r="D60">
            <v>1750000</v>
          </cell>
          <cell r="E60" t="str">
            <v>REBOLETTI</v>
          </cell>
        </row>
        <row r="61">
          <cell r="C61" t="str">
            <v>129-28</v>
          </cell>
          <cell r="D61">
            <v>1090000</v>
          </cell>
          <cell r="E61" t="str">
            <v>SPECTOR</v>
          </cell>
        </row>
        <row r="62">
          <cell r="C62" t="str">
            <v>102-28</v>
          </cell>
          <cell r="D62">
            <v>1480000</v>
          </cell>
          <cell r="E62" t="str">
            <v>STURGEON</v>
          </cell>
        </row>
        <row r="63">
          <cell r="C63" t="str">
            <v>112-28</v>
          </cell>
          <cell r="D63">
            <v>1100000</v>
          </cell>
          <cell r="E63" t="str">
            <v>GEBRETEKLE</v>
          </cell>
        </row>
        <row r="64">
          <cell r="C64" t="str">
            <v>204-28</v>
          </cell>
          <cell r="D64">
            <v>2020000</v>
          </cell>
          <cell r="E64" t="str">
            <v>SHOOK</v>
          </cell>
        </row>
        <row r="65">
          <cell r="C65" t="str">
            <v>825-28</v>
          </cell>
          <cell r="D65">
            <v>1790000</v>
          </cell>
          <cell r="E65" t="str">
            <v>LYNN</v>
          </cell>
        </row>
        <row r="66">
          <cell r="C66" t="str">
            <v>843-28</v>
          </cell>
          <cell r="D66">
            <v>1790000</v>
          </cell>
          <cell r="E66" t="str">
            <v>LYNN</v>
          </cell>
        </row>
        <row r="67">
          <cell r="C67" t="str">
            <v>823-28</v>
          </cell>
          <cell r="D67">
            <v>1790000</v>
          </cell>
          <cell r="E67" t="str">
            <v>LYNN</v>
          </cell>
        </row>
        <row r="68">
          <cell r="C68" t="str">
            <v>227-28</v>
          </cell>
          <cell r="D68">
            <v>1280000</v>
          </cell>
          <cell r="E68" t="str">
            <v>BARTLETT</v>
          </cell>
        </row>
        <row r="69">
          <cell r="C69" t="str">
            <v>171-28</v>
          </cell>
          <cell r="D69">
            <v>940000</v>
          </cell>
          <cell r="E69" t="str">
            <v>BONDS</v>
          </cell>
        </row>
        <row r="70">
          <cell r="C70" t="str">
            <v>233-28</v>
          </cell>
          <cell r="D70">
            <v>1820000</v>
          </cell>
          <cell r="E70" t="str">
            <v>ADANE</v>
          </cell>
        </row>
        <row r="71">
          <cell r="C71" t="str">
            <v>107-28</v>
          </cell>
          <cell r="D71">
            <v>2010000</v>
          </cell>
          <cell r="E71" t="str">
            <v>MAELZER</v>
          </cell>
        </row>
        <row r="72">
          <cell r="C72" t="str">
            <v>175-28</v>
          </cell>
          <cell r="D72">
            <v>2020000</v>
          </cell>
          <cell r="E72" t="str">
            <v>SHOOK</v>
          </cell>
        </row>
        <row r="73">
          <cell r="C73" t="str">
            <v>107-28</v>
          </cell>
          <cell r="D73">
            <v>2010000</v>
          </cell>
          <cell r="E73" t="str">
            <v>MAELZER</v>
          </cell>
        </row>
        <row r="74">
          <cell r="C74" t="str">
            <v>183-28</v>
          </cell>
          <cell r="D74">
            <v>1140000</v>
          </cell>
          <cell r="E74" t="str">
            <v>YOUNG</v>
          </cell>
        </row>
        <row r="75">
          <cell r="C75" t="str">
            <v>170-28</v>
          </cell>
          <cell r="D75">
            <v>1140000</v>
          </cell>
          <cell r="E75" t="str">
            <v>YOUNG</v>
          </cell>
        </row>
        <row r="76">
          <cell r="C76" t="str">
            <v>182-28</v>
          </cell>
          <cell r="D76">
            <v>2000000</v>
          </cell>
          <cell r="E76" t="str">
            <v>STAMBAUGH</v>
          </cell>
        </row>
        <row r="77">
          <cell r="C77" t="str">
            <v>162-28</v>
          </cell>
          <cell r="D77">
            <v>2020000</v>
          </cell>
          <cell r="E77" t="str">
            <v>SHOOK</v>
          </cell>
        </row>
        <row r="78">
          <cell r="C78" t="str">
            <v>190-28</v>
          </cell>
          <cell r="D78">
            <v>2020000</v>
          </cell>
          <cell r="E78" t="str">
            <v>SHOOK</v>
          </cell>
        </row>
        <row r="79">
          <cell r="C79" t="str">
            <v>159-28</v>
          </cell>
          <cell r="D79">
            <v>1090000</v>
          </cell>
          <cell r="E79" t="str">
            <v>SPECTOR</v>
          </cell>
        </row>
        <row r="80">
          <cell r="C80" t="str">
            <v>198-28</v>
          </cell>
          <cell r="D80">
            <v>1140000</v>
          </cell>
          <cell r="E80" t="str">
            <v>YOUNG</v>
          </cell>
        </row>
        <row r="81">
          <cell r="C81" t="str">
            <v>152-28</v>
          </cell>
          <cell r="D81">
            <v>1200000</v>
          </cell>
          <cell r="E81" t="str">
            <v>CUSHING</v>
          </cell>
        </row>
        <row r="82">
          <cell r="C82" t="str">
            <v>223-28</v>
          </cell>
          <cell r="D82">
            <v>2040000</v>
          </cell>
          <cell r="E82" t="str">
            <v>MOSES</v>
          </cell>
        </row>
        <row r="83">
          <cell r="C83" t="str">
            <v>816-28</v>
          </cell>
          <cell r="D83">
            <v>1830000</v>
          </cell>
          <cell r="E83" t="str">
            <v>YORK</v>
          </cell>
        </row>
        <row r="84">
          <cell r="C84" t="str">
            <v>842-28</v>
          </cell>
          <cell r="D84">
            <v>1740000</v>
          </cell>
          <cell r="E84" t="str">
            <v>STORY</v>
          </cell>
        </row>
        <row r="85">
          <cell r="C85" t="str">
            <v>136-28</v>
          </cell>
          <cell r="D85">
            <v>2010000</v>
          </cell>
          <cell r="E85" t="str">
            <v>MAELZER</v>
          </cell>
        </row>
        <row r="86">
          <cell r="C86" t="str">
            <v>231-28</v>
          </cell>
          <cell r="D86">
            <v>2040000</v>
          </cell>
          <cell r="E86" t="str">
            <v>MOSES</v>
          </cell>
        </row>
        <row r="87">
          <cell r="C87" t="str">
            <v>192-28</v>
          </cell>
          <cell r="D87">
            <v>1120000</v>
          </cell>
          <cell r="E87" t="str">
            <v>LOCKLEAR</v>
          </cell>
        </row>
        <row r="88">
          <cell r="C88" t="str">
            <v>243-28</v>
          </cell>
          <cell r="D88">
            <v>1280000</v>
          </cell>
          <cell r="E88" t="str">
            <v>BARTLETT</v>
          </cell>
        </row>
        <row r="89">
          <cell r="C89" t="str">
            <v>818-28</v>
          </cell>
          <cell r="D89">
            <v>1830000</v>
          </cell>
          <cell r="E89" t="str">
            <v>YORK</v>
          </cell>
        </row>
        <row r="90">
          <cell r="C90" t="str">
            <v>137-28</v>
          </cell>
          <cell r="D90">
            <v>1200000</v>
          </cell>
          <cell r="E90" t="str">
            <v>CUSHING</v>
          </cell>
        </row>
        <row r="91">
          <cell r="C91" t="str">
            <v>151-28</v>
          </cell>
          <cell r="D91">
            <v>1200000</v>
          </cell>
          <cell r="E91" t="str">
            <v>CUSHING</v>
          </cell>
        </row>
        <row r="92">
          <cell r="C92" t="str">
            <v>832-28</v>
          </cell>
          <cell r="D92">
            <v>740000</v>
          </cell>
          <cell r="E92" t="str">
            <v>ALONZO</v>
          </cell>
        </row>
        <row r="93">
          <cell r="C93" t="str">
            <v>120-28</v>
          </cell>
          <cell r="D93">
            <v>900000</v>
          </cell>
          <cell r="E93" t="str">
            <v>ROCHA</v>
          </cell>
        </row>
        <row r="94">
          <cell r="C94" t="str">
            <v>840-28</v>
          </cell>
          <cell r="D94">
            <v>1740000</v>
          </cell>
          <cell r="E94" t="str">
            <v>STORY</v>
          </cell>
        </row>
        <row r="95">
          <cell r="C95" t="str">
            <v>163-28</v>
          </cell>
          <cell r="D95">
            <v>1120000</v>
          </cell>
          <cell r="E95" t="str">
            <v>LOCKLEAR</v>
          </cell>
        </row>
        <row r="96">
          <cell r="C96" t="str">
            <v>230-28</v>
          </cell>
          <cell r="D96">
            <v>1180000</v>
          </cell>
          <cell r="E96" t="str">
            <v>LEVERE</v>
          </cell>
        </row>
        <row r="97">
          <cell r="C97" t="str">
            <v>157-28</v>
          </cell>
          <cell r="D97">
            <v>940000</v>
          </cell>
          <cell r="E97" t="str">
            <v>BONDS</v>
          </cell>
        </row>
        <row r="98">
          <cell r="C98" t="str">
            <v>800-28</v>
          </cell>
          <cell r="D98">
            <v>1540000</v>
          </cell>
          <cell r="E98" t="str">
            <v>HELVIE</v>
          </cell>
        </row>
        <row r="99">
          <cell r="C99" t="str">
            <v>148-28</v>
          </cell>
          <cell r="D99">
            <v>900000</v>
          </cell>
          <cell r="E99" t="str">
            <v>ROCHA</v>
          </cell>
        </row>
        <row r="100">
          <cell r="C100" t="str">
            <v>117-28</v>
          </cell>
          <cell r="D100">
            <v>1110000</v>
          </cell>
          <cell r="E100" t="str">
            <v>STARKS</v>
          </cell>
        </row>
        <row r="101">
          <cell r="C101" t="str">
            <v>809-28</v>
          </cell>
          <cell r="D101">
            <v>1540000</v>
          </cell>
          <cell r="E101" t="str">
            <v>HELVIE</v>
          </cell>
        </row>
        <row r="102">
          <cell r="C102" t="str">
            <v>810-28</v>
          </cell>
          <cell r="D102">
            <v>1540000</v>
          </cell>
          <cell r="E102" t="str">
            <v>HELVIE</v>
          </cell>
        </row>
        <row r="103">
          <cell r="C103" t="str">
            <v>106-28</v>
          </cell>
          <cell r="D103">
            <v>900000</v>
          </cell>
          <cell r="E103" t="str">
            <v>ROCHA</v>
          </cell>
        </row>
        <row r="104">
          <cell r="C104" t="str">
            <v>812-28</v>
          </cell>
          <cell r="D104">
            <v>1260000</v>
          </cell>
          <cell r="E104" t="str">
            <v>ACKERMAN</v>
          </cell>
        </row>
        <row r="105">
          <cell r="C105" t="str">
            <v>193-28</v>
          </cell>
          <cell r="D105">
            <v>1990000</v>
          </cell>
          <cell r="E105" t="str">
            <v>DAVIS</v>
          </cell>
        </row>
        <row r="106">
          <cell r="C106" t="str">
            <v>134-28</v>
          </cell>
          <cell r="D106">
            <v>900000</v>
          </cell>
          <cell r="E106" t="str">
            <v>ROCHA</v>
          </cell>
        </row>
        <row r="107">
          <cell r="C107" t="str">
            <v>164-28</v>
          </cell>
          <cell r="D107">
            <v>1120000</v>
          </cell>
          <cell r="E107" t="str">
            <v>LOCKLEAR</v>
          </cell>
        </row>
        <row r="108">
          <cell r="C108" t="str">
            <v>141-28</v>
          </cell>
          <cell r="D108">
            <v>2030000</v>
          </cell>
          <cell r="E108" t="str">
            <v>KILLION</v>
          </cell>
        </row>
        <row r="109">
          <cell r="C109" t="str">
            <v>167-28</v>
          </cell>
          <cell r="D109">
            <v>2000000</v>
          </cell>
          <cell r="E109" t="str">
            <v>STAMBAUGH</v>
          </cell>
        </row>
        <row r="110">
          <cell r="C110" t="str">
            <v>173-28</v>
          </cell>
          <cell r="D110">
            <v>1750000</v>
          </cell>
          <cell r="E110" t="str">
            <v>REBOLETTI</v>
          </cell>
        </row>
        <row r="111">
          <cell r="C111" t="str">
            <v>240-28</v>
          </cell>
          <cell r="D111">
            <v>2040000</v>
          </cell>
          <cell r="E111" t="str">
            <v>MOSES</v>
          </cell>
        </row>
        <row r="112">
          <cell r="C112" t="str">
            <v>130-28</v>
          </cell>
          <cell r="D112">
            <v>1090000</v>
          </cell>
          <cell r="E112" t="str">
            <v>SPECTOR</v>
          </cell>
        </row>
        <row r="113">
          <cell r="C113" t="str">
            <v>218-28</v>
          </cell>
          <cell r="D113">
            <v>1820000</v>
          </cell>
          <cell r="E113" t="str">
            <v>ADANE</v>
          </cell>
        </row>
        <row r="114">
          <cell r="C114" t="str">
            <v>158-28</v>
          </cell>
          <cell r="D114">
            <v>940000</v>
          </cell>
          <cell r="E114" t="str">
            <v>BONDS</v>
          </cell>
        </row>
        <row r="115">
          <cell r="C115" t="str">
            <v>218-28</v>
          </cell>
          <cell r="D115">
            <v>1820000</v>
          </cell>
          <cell r="E115" t="str">
            <v>ADANE</v>
          </cell>
        </row>
        <row r="116">
          <cell r="C116" t="str">
            <v>165-28</v>
          </cell>
          <cell r="D116">
            <v>1990000</v>
          </cell>
          <cell r="E116" t="str">
            <v>DAVIS</v>
          </cell>
        </row>
        <row r="117">
          <cell r="C117" t="str">
            <v>196-28</v>
          </cell>
          <cell r="D117">
            <v>2000000</v>
          </cell>
          <cell r="E117" t="str">
            <v>STAMBAUGH</v>
          </cell>
        </row>
        <row r="118">
          <cell r="C118" t="str">
            <v>197-28</v>
          </cell>
          <cell r="D118">
            <v>1140000</v>
          </cell>
          <cell r="E118" t="str">
            <v>YOUNG</v>
          </cell>
        </row>
        <row r="119">
          <cell r="C119" t="str">
            <v>830-28</v>
          </cell>
          <cell r="D119">
            <v>1790000</v>
          </cell>
          <cell r="E119" t="str">
            <v>LYNN</v>
          </cell>
        </row>
        <row r="120">
          <cell r="C120" t="str">
            <v>224-28</v>
          </cell>
          <cell r="D120">
            <v>2040000</v>
          </cell>
          <cell r="E120" t="str">
            <v>MOSES</v>
          </cell>
        </row>
        <row r="121">
          <cell r="C121" t="str">
            <v>184-28</v>
          </cell>
          <cell r="D121">
            <v>1140000</v>
          </cell>
          <cell r="E121" t="str">
            <v>YOUNG</v>
          </cell>
        </row>
        <row r="122">
          <cell r="C122" t="str">
            <v>127-28</v>
          </cell>
          <cell r="D122">
            <v>2030000</v>
          </cell>
          <cell r="E122" t="str">
            <v>KILLION</v>
          </cell>
        </row>
        <row r="123">
          <cell r="C123" t="str">
            <v>169-28</v>
          </cell>
          <cell r="D123">
            <v>1140000</v>
          </cell>
          <cell r="E123" t="str">
            <v>YOUNG</v>
          </cell>
        </row>
        <row r="124">
          <cell r="C124" t="str">
            <v>139-28</v>
          </cell>
          <cell r="D124">
            <v>1100000</v>
          </cell>
          <cell r="E124" t="str">
            <v>GEBRETEKLE</v>
          </cell>
        </row>
        <row r="125">
          <cell r="C125" t="str">
            <v>142-28</v>
          </cell>
          <cell r="D125">
            <v>2030000</v>
          </cell>
          <cell r="E125" t="str">
            <v>KILLION</v>
          </cell>
        </row>
        <row r="126">
          <cell r="C126" t="str">
            <v>111-28</v>
          </cell>
          <cell r="D126">
            <v>1100000</v>
          </cell>
          <cell r="E126" t="str">
            <v>GEBRETEKLE</v>
          </cell>
        </row>
        <row r="127">
          <cell r="C127" t="str">
            <v>113-28</v>
          </cell>
          <cell r="D127">
            <v>2030000</v>
          </cell>
          <cell r="E127" t="str">
            <v>KILLION</v>
          </cell>
        </row>
        <row r="128">
          <cell r="C128" t="str">
            <v>119-28</v>
          </cell>
          <cell r="D128">
            <v>900000</v>
          </cell>
          <cell r="E128" t="str">
            <v>ROCHA</v>
          </cell>
        </row>
        <row r="129">
          <cell r="C129" t="str">
            <v>844-28</v>
          </cell>
          <cell r="D129">
            <v>1740000</v>
          </cell>
          <cell r="E129" t="str">
            <v>STORY</v>
          </cell>
        </row>
        <row r="130">
          <cell r="C130" t="str">
            <v>132-28</v>
          </cell>
          <cell r="D130">
            <v>1110000</v>
          </cell>
          <cell r="E130" t="str">
            <v>STARKS</v>
          </cell>
        </row>
        <row r="131">
          <cell r="C131" t="str">
            <v>229-28</v>
          </cell>
          <cell r="D131">
            <v>1180000</v>
          </cell>
          <cell r="E131" t="str">
            <v>LEVERE</v>
          </cell>
        </row>
        <row r="132">
          <cell r="C132" t="str">
            <v>108-28</v>
          </cell>
          <cell r="D132">
            <v>2010000</v>
          </cell>
          <cell r="E132" t="str">
            <v>MAELZER</v>
          </cell>
        </row>
        <row r="133">
          <cell r="C133" t="str">
            <v>172-28</v>
          </cell>
          <cell r="D133">
            <v>940000</v>
          </cell>
          <cell r="E133" t="str">
            <v>BONDS</v>
          </cell>
        </row>
        <row r="134">
          <cell r="C134" t="str">
            <v>117-28</v>
          </cell>
          <cell r="D134">
            <v>1110000</v>
          </cell>
          <cell r="E134" t="str">
            <v>STARKS</v>
          </cell>
        </row>
        <row r="135">
          <cell r="C135" t="str">
            <v>128-28</v>
          </cell>
          <cell r="D135">
            <v>2030000</v>
          </cell>
          <cell r="E135" t="str">
            <v>KILLION</v>
          </cell>
        </row>
        <row r="136">
          <cell r="C136" t="str">
            <v>114-28</v>
          </cell>
          <cell r="D136">
            <v>2030000</v>
          </cell>
          <cell r="E136" t="str">
            <v>KILLION</v>
          </cell>
        </row>
        <row r="137">
          <cell r="C137" t="str">
            <v>131-28</v>
          </cell>
          <cell r="D137">
            <v>1110000</v>
          </cell>
          <cell r="E137" t="str">
            <v>STARKS</v>
          </cell>
        </row>
        <row r="138">
          <cell r="C138" t="str">
            <v>125-28</v>
          </cell>
          <cell r="D138">
            <v>1100000</v>
          </cell>
          <cell r="E138" t="str">
            <v>GEBRETEKLE</v>
          </cell>
        </row>
        <row r="139">
          <cell r="C139" t="str">
            <v>116-28</v>
          </cell>
          <cell r="D139">
            <v>1090000</v>
          </cell>
          <cell r="E139" t="str">
            <v>SPECTOR</v>
          </cell>
        </row>
        <row r="140">
          <cell r="C140" t="str">
            <v>126-28</v>
          </cell>
          <cell r="D140">
            <v>1100000</v>
          </cell>
          <cell r="E140" t="str">
            <v>GEBRETEKLE</v>
          </cell>
        </row>
        <row r="141">
          <cell r="C141" t="str">
            <v>114-28</v>
          </cell>
          <cell r="D141">
            <v>2030000</v>
          </cell>
          <cell r="E141" t="str">
            <v>KILLION</v>
          </cell>
        </row>
        <row r="142">
          <cell r="C142" t="str">
            <v>808-28</v>
          </cell>
          <cell r="D142">
            <v>1830000</v>
          </cell>
          <cell r="E142" t="str">
            <v>YORK</v>
          </cell>
        </row>
        <row r="143">
          <cell r="C143" t="str">
            <v>235-28</v>
          </cell>
          <cell r="D143">
            <v>1280000</v>
          </cell>
          <cell r="E143" t="str">
            <v>BARTLETT</v>
          </cell>
        </row>
        <row r="144">
          <cell r="C144" t="str">
            <v>140-28</v>
          </cell>
          <cell r="D144">
            <v>1100000</v>
          </cell>
          <cell r="E144" t="str">
            <v>GEBRETEKLE</v>
          </cell>
        </row>
        <row r="145">
          <cell r="C145" t="str">
            <v>836-28</v>
          </cell>
          <cell r="D145">
            <v>1780000</v>
          </cell>
          <cell r="E145" t="str">
            <v>DE LA ROSA</v>
          </cell>
        </row>
        <row r="146">
          <cell r="C146" t="str">
            <v>815-28</v>
          </cell>
          <cell r="D146">
            <v>1830000</v>
          </cell>
          <cell r="E146" t="str">
            <v>YORK</v>
          </cell>
        </row>
        <row r="147">
          <cell r="C147" t="str">
            <v>200-28</v>
          </cell>
          <cell r="D147">
            <v>940000</v>
          </cell>
          <cell r="E147" t="str">
            <v>BONDS</v>
          </cell>
        </row>
        <row r="148">
          <cell r="C148" t="str">
            <v>161-28</v>
          </cell>
          <cell r="D148">
            <v>2020000</v>
          </cell>
          <cell r="E148" t="str">
            <v>SHOOK</v>
          </cell>
        </row>
        <row r="149">
          <cell r="C149" t="str">
            <v>827-28</v>
          </cell>
          <cell r="D149">
            <v>1780000</v>
          </cell>
          <cell r="E149" t="str">
            <v>DE LA ROSA</v>
          </cell>
        </row>
        <row r="150">
          <cell r="C150" t="str">
            <v>819-28</v>
          </cell>
          <cell r="D150">
            <v>1830000</v>
          </cell>
          <cell r="E150" t="str">
            <v>YORK</v>
          </cell>
        </row>
        <row r="151">
          <cell r="C151" t="str">
            <v>180-28</v>
          </cell>
          <cell r="D151">
            <v>1990000</v>
          </cell>
          <cell r="E151" t="str">
            <v>DAVIS</v>
          </cell>
        </row>
        <row r="152">
          <cell r="C152" t="str">
            <v>181-28</v>
          </cell>
          <cell r="D152">
            <v>2000000</v>
          </cell>
          <cell r="E152" t="str">
            <v>STAMBAUGH</v>
          </cell>
        </row>
        <row r="153">
          <cell r="C153" t="str">
            <v>146-28</v>
          </cell>
          <cell r="D153">
            <v>1110000</v>
          </cell>
          <cell r="E153" t="str">
            <v>STARKS</v>
          </cell>
        </row>
        <row r="154">
          <cell r="C154" t="str">
            <v>824-28</v>
          </cell>
          <cell r="D154">
            <v>1740000</v>
          </cell>
          <cell r="E154" t="str">
            <v>STORY</v>
          </cell>
        </row>
        <row r="155">
          <cell r="C155" t="str">
            <v>811-28</v>
          </cell>
          <cell r="D155">
            <v>1260000</v>
          </cell>
          <cell r="E155" t="str">
            <v>ACKERMAN</v>
          </cell>
        </row>
        <row r="156">
          <cell r="C156" t="str">
            <v>201-28</v>
          </cell>
          <cell r="D156">
            <v>1750000</v>
          </cell>
          <cell r="E156" t="str">
            <v>REBOLETTI</v>
          </cell>
        </row>
        <row r="157">
          <cell r="C157" t="str">
            <v>803-28</v>
          </cell>
          <cell r="D157">
            <v>1830000</v>
          </cell>
          <cell r="E157" t="str">
            <v>YORK</v>
          </cell>
        </row>
        <row r="158">
          <cell r="C158" t="str">
            <v>207-28</v>
          </cell>
          <cell r="D158">
            <v>1760000</v>
          </cell>
          <cell r="E158" t="str">
            <v>STRICKLAND</v>
          </cell>
        </row>
        <row r="159">
          <cell r="C159" t="str">
            <v>117-28</v>
          </cell>
          <cell r="D159">
            <v>1110000</v>
          </cell>
          <cell r="E159" t="str">
            <v>STARKS</v>
          </cell>
        </row>
        <row r="160">
          <cell r="C160" t="str">
            <v>834-28</v>
          </cell>
          <cell r="D160">
            <v>1740000</v>
          </cell>
          <cell r="E160" t="str">
            <v>STORY</v>
          </cell>
        </row>
        <row r="161">
          <cell r="C161" t="str">
            <v>242-28</v>
          </cell>
          <cell r="D161">
            <v>1820000</v>
          </cell>
          <cell r="E161" t="str">
            <v>ADANE</v>
          </cell>
        </row>
        <row r="162">
          <cell r="C162" t="str">
            <v>210-28</v>
          </cell>
          <cell r="D162">
            <v>1180000</v>
          </cell>
          <cell r="E162" t="str">
            <v>LEVERE</v>
          </cell>
        </row>
        <row r="163">
          <cell r="C163" t="str">
            <v>145-28</v>
          </cell>
          <cell r="D163">
            <v>1110000</v>
          </cell>
          <cell r="E163" t="str">
            <v>STARKS</v>
          </cell>
        </row>
        <row r="164">
          <cell r="C164" t="str">
            <v>214-28</v>
          </cell>
          <cell r="D164">
            <v>2040000</v>
          </cell>
          <cell r="E164" t="str">
            <v>MOSES</v>
          </cell>
        </row>
        <row r="165">
          <cell r="C165" t="str">
            <v>123-28</v>
          </cell>
          <cell r="D165">
            <v>1260000</v>
          </cell>
          <cell r="E165" t="str">
            <v>ACKERMAN</v>
          </cell>
        </row>
        <row r="166">
          <cell r="C166" t="str">
            <v>239-28</v>
          </cell>
          <cell r="D166">
            <v>2040000</v>
          </cell>
          <cell r="E166" t="str">
            <v>MOSES</v>
          </cell>
        </row>
        <row r="167">
          <cell r="C167" t="str">
            <v>110-28</v>
          </cell>
          <cell r="D167">
            <v>1260000</v>
          </cell>
          <cell r="E167" t="str">
            <v>ACKERMAN</v>
          </cell>
        </row>
        <row r="168">
          <cell r="C168" t="str">
            <v>239-28</v>
          </cell>
          <cell r="D168">
            <v>2040000</v>
          </cell>
          <cell r="E168" t="str">
            <v>MOSES</v>
          </cell>
        </row>
        <row r="169">
          <cell r="C169" t="str">
            <v>244-28</v>
          </cell>
          <cell r="D169">
            <v>1280000</v>
          </cell>
          <cell r="E169" t="str">
            <v>BARTLETT</v>
          </cell>
        </row>
        <row r="170">
          <cell r="C170" t="str">
            <v>138-28</v>
          </cell>
          <cell r="D170">
            <v>1200000</v>
          </cell>
          <cell r="E170" t="str">
            <v>CUSHING</v>
          </cell>
        </row>
        <row r="171">
          <cell r="C171" t="str">
            <v>833-28</v>
          </cell>
          <cell r="D171">
            <v>1790000</v>
          </cell>
          <cell r="E171" t="str">
            <v>LYNN</v>
          </cell>
        </row>
        <row r="172">
          <cell r="C172" t="str">
            <v>153-28</v>
          </cell>
          <cell r="D172">
            <v>2000000</v>
          </cell>
          <cell r="E172" t="str">
            <v>STAMBAUGH</v>
          </cell>
        </row>
        <row r="173">
          <cell r="C173" t="str">
            <v>904-28</v>
          </cell>
          <cell r="D173">
            <v>1780000</v>
          </cell>
          <cell r="E173" t="str">
            <v>DE LA ROSA</v>
          </cell>
        </row>
        <row r="174">
          <cell r="C174" t="str">
            <v>155-28</v>
          </cell>
          <cell r="D174">
            <v>1100000</v>
          </cell>
          <cell r="E174" t="str">
            <v>GEBRETEKLE</v>
          </cell>
        </row>
        <row r="175">
          <cell r="C175" t="str">
            <v>166-28</v>
          </cell>
          <cell r="D175">
            <v>1990000</v>
          </cell>
          <cell r="E175" t="str">
            <v>DAVIS</v>
          </cell>
        </row>
        <row r="176">
          <cell r="C176" t="str">
            <v>156-28</v>
          </cell>
          <cell r="D176">
            <v>1100000</v>
          </cell>
          <cell r="E176" t="str">
            <v>GEBRETEKLE</v>
          </cell>
        </row>
        <row r="177">
          <cell r="C177" t="str">
            <v>124-28</v>
          </cell>
          <cell r="D177">
            <v>1260000</v>
          </cell>
          <cell r="E177" t="str">
            <v>ACKERMAN</v>
          </cell>
        </row>
        <row r="178">
          <cell r="C178" t="str">
            <v>821-28</v>
          </cell>
          <cell r="D178">
            <v>1830000</v>
          </cell>
          <cell r="E178" t="str">
            <v>YORK</v>
          </cell>
        </row>
        <row r="179">
          <cell r="C179" t="str">
            <v>801-28</v>
          </cell>
          <cell r="D179">
            <v>1540000</v>
          </cell>
          <cell r="E179" t="str">
            <v>HELVIE</v>
          </cell>
        </row>
        <row r="180">
          <cell r="C180" t="str">
            <v>184-28</v>
          </cell>
          <cell r="D180">
            <v>1140000</v>
          </cell>
          <cell r="E180" t="str">
            <v>YOUNG</v>
          </cell>
        </row>
        <row r="181">
          <cell r="C181" t="str">
            <v>219-28</v>
          </cell>
          <cell r="D181">
            <v>1280000</v>
          </cell>
          <cell r="E181" t="str">
            <v>BARTLETT</v>
          </cell>
        </row>
        <row r="182">
          <cell r="C182" t="str">
            <v>197-28</v>
          </cell>
          <cell r="D182">
            <v>1140000</v>
          </cell>
          <cell r="E182" t="str">
            <v>YOUNG</v>
          </cell>
        </row>
        <row r="183">
          <cell r="C183" t="str">
            <v>199-28</v>
          </cell>
          <cell r="D183">
            <v>940000</v>
          </cell>
          <cell r="E183" t="str">
            <v>BONDS</v>
          </cell>
        </row>
        <row r="184">
          <cell r="C184" t="str">
            <v>828-28</v>
          </cell>
          <cell r="D184">
            <v>1780000</v>
          </cell>
          <cell r="E184" t="str">
            <v>DE LA ROSA</v>
          </cell>
        </row>
        <row r="185">
          <cell r="C185" t="str">
            <v>820-28</v>
          </cell>
          <cell r="D185">
            <v>1830000</v>
          </cell>
          <cell r="E185" t="str">
            <v>YORK</v>
          </cell>
        </row>
        <row r="186">
          <cell r="C186" t="str">
            <v>831-28</v>
          </cell>
          <cell r="D186">
            <v>740000</v>
          </cell>
          <cell r="E186" t="str">
            <v>ALONZO</v>
          </cell>
        </row>
        <row r="187">
          <cell r="C187" t="str">
            <v>807-28</v>
          </cell>
          <cell r="D187">
            <v>1830000</v>
          </cell>
          <cell r="E187" t="str">
            <v>YORK</v>
          </cell>
        </row>
        <row r="188">
          <cell r="C188" t="str">
            <v>209-28</v>
          </cell>
          <cell r="D188">
            <v>1180000</v>
          </cell>
          <cell r="E188" t="str">
            <v>LEVERE</v>
          </cell>
        </row>
        <row r="189">
          <cell r="C189" t="str">
            <v>109-28</v>
          </cell>
          <cell r="D189">
            <v>1260000</v>
          </cell>
          <cell r="E189" t="str">
            <v>ACKERMAN</v>
          </cell>
        </row>
        <row r="190">
          <cell r="C190" t="str">
            <v>837-28</v>
          </cell>
          <cell r="D190">
            <v>1790000</v>
          </cell>
          <cell r="E190" t="str">
            <v>LYNN</v>
          </cell>
        </row>
        <row r="191">
          <cell r="C191" t="str">
            <v>232-28</v>
          </cell>
          <cell r="D191">
            <v>2040000</v>
          </cell>
          <cell r="E191" t="str">
            <v>MOSES</v>
          </cell>
        </row>
        <row r="192">
          <cell r="C192" t="str">
            <v>234-28</v>
          </cell>
          <cell r="D192">
            <v>1820000</v>
          </cell>
          <cell r="E192" t="str">
            <v>ADANE</v>
          </cell>
        </row>
        <row r="193">
          <cell r="C193" t="str">
            <v>906-28</v>
          </cell>
          <cell r="D193">
            <v>1780000</v>
          </cell>
          <cell r="E193" t="str">
            <v>DE LA ROSA</v>
          </cell>
        </row>
        <row r="194">
          <cell r="C194" t="str">
            <v>154-28</v>
          </cell>
          <cell r="D194">
            <v>2000000</v>
          </cell>
          <cell r="E194" t="str">
            <v>STAMBAUGH</v>
          </cell>
        </row>
        <row r="195">
          <cell r="C195" t="str">
            <v>191-28</v>
          </cell>
          <cell r="D195">
            <v>1120000</v>
          </cell>
          <cell r="E195" t="str">
            <v>LOCKLEAR</v>
          </cell>
        </row>
        <row r="196">
          <cell r="C196" t="str">
            <v>185-28</v>
          </cell>
          <cell r="D196">
            <v>940000</v>
          </cell>
          <cell r="E196" t="str">
            <v>BONDS</v>
          </cell>
        </row>
        <row r="197">
          <cell r="C197" t="str">
            <v>822-28</v>
          </cell>
          <cell r="D197">
            <v>1830000</v>
          </cell>
          <cell r="E197" t="str">
            <v>YORK</v>
          </cell>
        </row>
        <row r="198">
          <cell r="C198" t="str">
            <v>189-28</v>
          </cell>
          <cell r="D198">
            <v>2020000</v>
          </cell>
          <cell r="E198" t="str">
            <v>SHOOK</v>
          </cell>
        </row>
        <row r="199">
          <cell r="C199" t="str">
            <v>817-28</v>
          </cell>
          <cell r="D199">
            <v>1830000</v>
          </cell>
          <cell r="E199" t="str">
            <v>YORK</v>
          </cell>
        </row>
        <row r="200">
          <cell r="C200" t="str">
            <v>186-28</v>
          </cell>
          <cell r="D200">
            <v>940000</v>
          </cell>
          <cell r="E200" t="str">
            <v>BONDS</v>
          </cell>
        </row>
        <row r="201">
          <cell r="C201" t="str">
            <v>812-28</v>
          </cell>
          <cell r="D201">
            <v>1260000</v>
          </cell>
          <cell r="E201" t="str">
            <v>ACKERMAN</v>
          </cell>
        </row>
        <row r="202">
          <cell r="C202" t="str">
            <v>188-28</v>
          </cell>
          <cell r="D202">
            <v>1750000</v>
          </cell>
          <cell r="E202" t="str">
            <v>REBOLETTI</v>
          </cell>
        </row>
        <row r="203">
          <cell r="C203" t="str">
            <v>118-28</v>
          </cell>
          <cell r="D203">
            <v>1110000</v>
          </cell>
          <cell r="E203" t="str">
            <v>STARKS</v>
          </cell>
        </row>
        <row r="204">
          <cell r="C204" t="str">
            <v>194-28</v>
          </cell>
          <cell r="D204">
            <v>1990000</v>
          </cell>
          <cell r="E204" t="str">
            <v>DAVIS</v>
          </cell>
        </row>
        <row r="205">
          <cell r="C205" t="str">
            <v>217-28</v>
          </cell>
          <cell r="D205">
            <v>1820000</v>
          </cell>
          <cell r="E205" t="str">
            <v>ADANE</v>
          </cell>
        </row>
        <row r="206">
          <cell r="C206" t="str">
            <v>830-28</v>
          </cell>
          <cell r="D206">
            <v>1740000</v>
          </cell>
          <cell r="E206" t="str">
            <v>STORY</v>
          </cell>
        </row>
        <row r="207">
          <cell r="C207" t="str">
            <v>178-28</v>
          </cell>
          <cell r="D207">
            <v>1120000</v>
          </cell>
          <cell r="E207" t="str">
            <v>LOCKLEAR</v>
          </cell>
        </row>
        <row r="208">
          <cell r="C208" t="str">
            <v>205-28</v>
          </cell>
          <cell r="D208">
            <v>1120000</v>
          </cell>
          <cell r="E208" t="str">
            <v>LOCKLEAR</v>
          </cell>
        </row>
        <row r="209">
          <cell r="C209" t="str">
            <v>149-28</v>
          </cell>
          <cell r="D209">
            <v>2010000</v>
          </cell>
          <cell r="E209" t="str">
            <v>MAELZER</v>
          </cell>
        </row>
        <row r="210">
          <cell r="C210" t="str">
            <v>198-28</v>
          </cell>
          <cell r="D210">
            <v>1140000</v>
          </cell>
          <cell r="E210" t="str">
            <v>YOUNG</v>
          </cell>
        </row>
        <row r="211">
          <cell r="C211" t="str">
            <v>147-28</v>
          </cell>
          <cell r="D211">
            <v>900000</v>
          </cell>
          <cell r="E211" t="str">
            <v>ROCHA</v>
          </cell>
        </row>
        <row r="212">
          <cell r="C212" t="str">
            <v>221-28</v>
          </cell>
          <cell r="D212">
            <v>1180000</v>
          </cell>
          <cell r="E212" t="str">
            <v>LEVERE</v>
          </cell>
        </row>
        <row r="213">
          <cell r="C213" t="str">
            <v>802-28</v>
          </cell>
          <cell r="D213">
            <v>1540000</v>
          </cell>
          <cell r="E213" t="str">
            <v>HELVIE</v>
          </cell>
        </row>
        <row r="214">
          <cell r="C214" t="str">
            <v>222-28</v>
          </cell>
          <cell r="D214">
            <v>1180000</v>
          </cell>
          <cell r="E214" t="str">
            <v>LEVERE</v>
          </cell>
        </row>
        <row r="215">
          <cell r="C215" t="str">
            <v>236-28</v>
          </cell>
          <cell r="D215">
            <v>1280000</v>
          </cell>
          <cell r="E215" t="str">
            <v>BARTLETT</v>
          </cell>
        </row>
        <row r="216">
          <cell r="C216" t="str">
            <v>154-27</v>
          </cell>
          <cell r="D216">
            <v>1260000</v>
          </cell>
          <cell r="E216" t="str">
            <v>ACKERMAN</v>
          </cell>
        </row>
        <row r="217">
          <cell r="C217" t="str">
            <v>171-27</v>
          </cell>
          <cell r="D217">
            <v>1540000</v>
          </cell>
          <cell r="E217" t="str">
            <v>HELVIE</v>
          </cell>
        </row>
        <row r="218">
          <cell r="C218" t="str">
            <v>165-27</v>
          </cell>
          <cell r="D218">
            <v>1120000</v>
          </cell>
          <cell r="E218" t="str">
            <v>LOCKLEAR</v>
          </cell>
        </row>
        <row r="219">
          <cell r="C219" t="str">
            <v>161-27</v>
          </cell>
          <cell r="D219">
            <v>2000000</v>
          </cell>
          <cell r="E219" t="str">
            <v>STAMBAUGH</v>
          </cell>
        </row>
        <row r="220">
          <cell r="C220" t="str">
            <v>167-27</v>
          </cell>
          <cell r="D220">
            <v>1260000</v>
          </cell>
          <cell r="E220" t="str">
            <v>ACKERMAN</v>
          </cell>
        </row>
        <row r="221">
          <cell r="C221" t="str">
            <v>147-27</v>
          </cell>
          <cell r="D221">
            <v>900000</v>
          </cell>
          <cell r="E221" t="str">
            <v>ROCHA</v>
          </cell>
        </row>
        <row r="222">
          <cell r="C222" t="str">
            <v>162-27</v>
          </cell>
          <cell r="D222">
            <v>2000000</v>
          </cell>
          <cell r="E222" t="str">
            <v>STAMBAUGH</v>
          </cell>
        </row>
        <row r="223">
          <cell r="C223" t="str">
            <v>230-26</v>
          </cell>
          <cell r="D223">
            <v>1290000</v>
          </cell>
          <cell r="E223" t="str">
            <v>COOLAHAN</v>
          </cell>
        </row>
        <row r="224">
          <cell r="C224" t="str">
            <v>169-27</v>
          </cell>
          <cell r="D224">
            <v>2020000</v>
          </cell>
          <cell r="E224" t="str">
            <v>SHOOK</v>
          </cell>
        </row>
        <row r="225">
          <cell r="C225" t="str">
            <v>822-27</v>
          </cell>
          <cell r="D225">
            <v>1460000</v>
          </cell>
          <cell r="E225" t="str">
            <v>NELSON</v>
          </cell>
        </row>
        <row r="226">
          <cell r="C226" t="str">
            <v>821-27</v>
          </cell>
          <cell r="D226">
            <v>1460000</v>
          </cell>
          <cell r="E226" t="str">
            <v>NELSON</v>
          </cell>
        </row>
        <row r="227">
          <cell r="C227" t="str">
            <v>172-27</v>
          </cell>
          <cell r="D227">
            <v>1540000</v>
          </cell>
          <cell r="E227" t="str">
            <v>HELVIE</v>
          </cell>
        </row>
        <row r="228">
          <cell r="C228" t="str">
            <v>175-27</v>
          </cell>
          <cell r="D228">
            <v>2000000</v>
          </cell>
          <cell r="E228" t="str">
            <v>STAMBAUGH</v>
          </cell>
        </row>
        <row r="229">
          <cell r="C229" t="str">
            <v>155-27</v>
          </cell>
          <cell r="D229">
            <v>2010000</v>
          </cell>
          <cell r="E229" t="str">
            <v>MAELZER</v>
          </cell>
        </row>
        <row r="230">
          <cell r="C230" t="str">
            <v>179-27</v>
          </cell>
          <cell r="D230">
            <v>1120000</v>
          </cell>
          <cell r="E230" t="str">
            <v>LOCKLEAR</v>
          </cell>
        </row>
        <row r="231">
          <cell r="C231" t="str">
            <v>138-27</v>
          </cell>
          <cell r="D231">
            <v>1090000</v>
          </cell>
          <cell r="E231" t="str">
            <v>SPECTOR</v>
          </cell>
        </row>
        <row r="232">
          <cell r="C232" t="str">
            <v>181-27</v>
          </cell>
          <cell r="D232">
            <v>1260000</v>
          </cell>
          <cell r="E232" t="str">
            <v>ACKERMAN</v>
          </cell>
        </row>
        <row r="233">
          <cell r="C233" t="str">
            <v>129-27</v>
          </cell>
          <cell r="D233">
            <v>1310000</v>
          </cell>
          <cell r="E233" t="str">
            <v>MALAVE</v>
          </cell>
        </row>
        <row r="234">
          <cell r="C234" t="str">
            <v>178-27</v>
          </cell>
          <cell r="D234">
            <v>2040000</v>
          </cell>
          <cell r="E234" t="str">
            <v>MOSES</v>
          </cell>
        </row>
        <row r="235">
          <cell r="C235" t="str">
            <v>111-27</v>
          </cell>
          <cell r="D235">
            <v>2010000</v>
          </cell>
          <cell r="E235" t="str">
            <v>MAELZER</v>
          </cell>
        </row>
        <row r="236">
          <cell r="C236" t="str">
            <v>191-27</v>
          </cell>
          <cell r="D236">
            <v>2040000</v>
          </cell>
          <cell r="E236" t="str">
            <v>MOSES</v>
          </cell>
        </row>
        <row r="237">
          <cell r="C237" t="str">
            <v>1830-26</v>
          </cell>
          <cell r="D237">
            <v>1750000</v>
          </cell>
          <cell r="E237" t="str">
            <v>REBOLETTI</v>
          </cell>
        </row>
        <row r="238">
          <cell r="C238" t="str">
            <v>188-27</v>
          </cell>
          <cell r="D238">
            <v>1990000</v>
          </cell>
          <cell r="E238" t="str">
            <v>DAVIS</v>
          </cell>
        </row>
        <row r="239">
          <cell r="C239" t="str">
            <v>184-27</v>
          </cell>
          <cell r="D239">
            <v>2020000</v>
          </cell>
          <cell r="E239" t="str">
            <v>SHOOK</v>
          </cell>
        </row>
        <row r="240">
          <cell r="C240" t="str">
            <v>829-27</v>
          </cell>
          <cell r="D240">
            <v>1750000</v>
          </cell>
          <cell r="E240" t="str">
            <v>REBOLETTI</v>
          </cell>
        </row>
        <row r="241">
          <cell r="C241" t="str">
            <v>161-27</v>
          </cell>
          <cell r="D241">
            <v>2000000</v>
          </cell>
          <cell r="E241" t="str">
            <v>STAMBAUGH</v>
          </cell>
        </row>
        <row r="242">
          <cell r="C242" t="str">
            <v>205-27</v>
          </cell>
          <cell r="D242">
            <v>2040000</v>
          </cell>
          <cell r="E242" t="str">
            <v>MOSES</v>
          </cell>
        </row>
        <row r="243">
          <cell r="C243" t="str">
            <v>123-27</v>
          </cell>
          <cell r="D243">
            <v>1090000</v>
          </cell>
          <cell r="E243" t="str">
            <v>SPECTOR</v>
          </cell>
        </row>
        <row r="244">
          <cell r="C244" t="str">
            <v>832-27</v>
          </cell>
          <cell r="D244">
            <v>1800000</v>
          </cell>
          <cell r="E244" t="str">
            <v>CHANDLER</v>
          </cell>
        </row>
        <row r="245">
          <cell r="C245" t="str">
            <v>237-26</v>
          </cell>
          <cell r="D245">
            <v>1290000</v>
          </cell>
          <cell r="E245" t="str">
            <v>COOLAHAN</v>
          </cell>
        </row>
        <row r="246">
          <cell r="C246" t="str">
            <v>209-27</v>
          </cell>
          <cell r="D246">
            <v>1140000</v>
          </cell>
          <cell r="E246" t="str">
            <v>YOUNG</v>
          </cell>
        </row>
        <row r="247">
          <cell r="C247" t="str">
            <v>174-27</v>
          </cell>
          <cell r="D247">
            <v>1990000</v>
          </cell>
          <cell r="E247" t="str">
            <v>DAVIS</v>
          </cell>
        </row>
        <row r="248">
          <cell r="C248" t="str">
            <v>204-27</v>
          </cell>
          <cell r="D248">
            <v>2000000</v>
          </cell>
          <cell r="E248" t="str">
            <v>STAMBAUGH</v>
          </cell>
        </row>
        <row r="249">
          <cell r="C249" t="str">
            <v>135-27</v>
          </cell>
          <cell r="D249">
            <v>1230000</v>
          </cell>
          <cell r="E249" t="str">
            <v>YANAI</v>
          </cell>
        </row>
        <row r="250">
          <cell r="C250" t="str">
            <v>841-27</v>
          </cell>
          <cell r="D250">
            <v>1750000</v>
          </cell>
          <cell r="E250" t="str">
            <v>REBOLETTI</v>
          </cell>
        </row>
        <row r="251">
          <cell r="C251" t="str">
            <v>119-27</v>
          </cell>
          <cell r="D251">
            <v>900000</v>
          </cell>
          <cell r="E251" t="str">
            <v>ROCHA</v>
          </cell>
        </row>
        <row r="252">
          <cell r="C252" t="str">
            <v>222-27</v>
          </cell>
          <cell r="D252">
            <v>1140000</v>
          </cell>
          <cell r="E252" t="str">
            <v>YOUNG</v>
          </cell>
        </row>
        <row r="253">
          <cell r="C253" t="str">
            <v>826-27</v>
          </cell>
          <cell r="D253">
            <v>1750000</v>
          </cell>
          <cell r="E253" t="str">
            <v>REBOLETTI</v>
          </cell>
        </row>
        <row r="254">
          <cell r="C254" t="str">
            <v>225-27</v>
          </cell>
          <cell r="D254">
            <v>1770000</v>
          </cell>
          <cell r="E254" t="str">
            <v>BRUDER</v>
          </cell>
        </row>
        <row r="255">
          <cell r="C255" t="str">
            <v>125-27</v>
          </cell>
          <cell r="D255">
            <v>2010000</v>
          </cell>
          <cell r="E255" t="str">
            <v>MAELZER</v>
          </cell>
        </row>
        <row r="256">
          <cell r="C256" t="str">
            <v>845-27</v>
          </cell>
          <cell r="D256">
            <v>1750000</v>
          </cell>
          <cell r="E256" t="str">
            <v>REBOLETTI</v>
          </cell>
        </row>
        <row r="257">
          <cell r="C257" t="str">
            <v>803-27</v>
          </cell>
          <cell r="D257">
            <v>1820000</v>
          </cell>
          <cell r="E257" t="str">
            <v>ADANE</v>
          </cell>
        </row>
        <row r="258">
          <cell r="C258" t="str">
            <v>231-27</v>
          </cell>
          <cell r="D258">
            <v>1800000</v>
          </cell>
          <cell r="E258" t="str">
            <v>CHANDLER</v>
          </cell>
        </row>
        <row r="259">
          <cell r="C259" t="str">
            <v>163-27</v>
          </cell>
          <cell r="D259">
            <v>2040000</v>
          </cell>
          <cell r="E259" t="str">
            <v>MOSES</v>
          </cell>
        </row>
        <row r="260">
          <cell r="C260" t="str">
            <v>232-27</v>
          </cell>
          <cell r="D260">
            <v>1800000</v>
          </cell>
          <cell r="E260" t="str">
            <v>CHANDLER</v>
          </cell>
        </row>
        <row r="261">
          <cell r="C261" t="str">
            <v>148-27</v>
          </cell>
          <cell r="D261">
            <v>900000</v>
          </cell>
          <cell r="E261" t="str">
            <v>ROCHA</v>
          </cell>
        </row>
        <row r="262">
          <cell r="C262" t="str">
            <v>237-27</v>
          </cell>
          <cell r="D262">
            <v>1140000</v>
          </cell>
          <cell r="E262" t="str">
            <v>YOUNG</v>
          </cell>
        </row>
        <row r="263">
          <cell r="C263" t="str">
            <v>142-27</v>
          </cell>
          <cell r="D263">
            <v>1840000</v>
          </cell>
          <cell r="E263" t="str">
            <v>CANFIELD</v>
          </cell>
        </row>
        <row r="264">
          <cell r="C264" t="str">
            <v>241-27</v>
          </cell>
          <cell r="D264">
            <v>1770000</v>
          </cell>
          <cell r="E264" t="str">
            <v>BRUDER</v>
          </cell>
        </row>
        <row r="265">
          <cell r="C265" t="str">
            <v>143-27</v>
          </cell>
          <cell r="D265">
            <v>1310000</v>
          </cell>
          <cell r="E265" t="str">
            <v>MALAVE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120-01</v>
          </cell>
          <cell r="D1">
            <v>1100000</v>
          </cell>
          <cell r="E1" t="str">
            <v>GEBRETEKLE</v>
          </cell>
        </row>
        <row r="2">
          <cell r="C2" t="str">
            <v>176-01</v>
          </cell>
          <cell r="D2">
            <v>890000</v>
          </cell>
          <cell r="E2" t="str">
            <v>LOZA</v>
          </cell>
        </row>
        <row r="3">
          <cell r="C3" t="str">
            <v>240-01</v>
          </cell>
          <cell r="D3">
            <v>1180000</v>
          </cell>
          <cell r="E3" t="str">
            <v>LEVERE</v>
          </cell>
        </row>
        <row r="4">
          <cell r="C4" t="str">
            <v>175-01</v>
          </cell>
          <cell r="D4">
            <v>890000</v>
          </cell>
          <cell r="E4" t="str">
            <v>LOZA</v>
          </cell>
        </row>
        <row r="5">
          <cell r="C5" t="str">
            <v>142-01</v>
          </cell>
          <cell r="D5">
            <v>1290000</v>
          </cell>
          <cell r="E5" t="str">
            <v>COOLAHAN</v>
          </cell>
        </row>
        <row r="6">
          <cell r="C6" t="str">
            <v>231-01</v>
          </cell>
          <cell r="D6">
            <v>1180000</v>
          </cell>
          <cell r="E6" t="str">
            <v>LEVERE</v>
          </cell>
        </row>
        <row r="7">
          <cell r="C7" t="str">
            <v>127-01</v>
          </cell>
          <cell r="D7">
            <v>1290000</v>
          </cell>
          <cell r="E7" t="str">
            <v>COOLAHAN</v>
          </cell>
        </row>
        <row r="8">
          <cell r="C8" t="str">
            <v>170-01</v>
          </cell>
          <cell r="D8">
            <v>880000</v>
          </cell>
          <cell r="E8" t="str">
            <v>STEWART</v>
          </cell>
        </row>
        <row r="9">
          <cell r="C9" t="str">
            <v>237-01</v>
          </cell>
          <cell r="D9">
            <v>1280000</v>
          </cell>
          <cell r="E9" t="str">
            <v>BARTLETT</v>
          </cell>
        </row>
        <row r="10">
          <cell r="C10" t="str">
            <v>103-01</v>
          </cell>
          <cell r="D10">
            <v>1110000</v>
          </cell>
          <cell r="E10" t="str">
            <v>STARKS</v>
          </cell>
        </row>
        <row r="11">
          <cell r="C11" t="str">
            <v>132-01</v>
          </cell>
          <cell r="D11">
            <v>1110000</v>
          </cell>
          <cell r="E11" t="str">
            <v>STARKS</v>
          </cell>
        </row>
        <row r="12">
          <cell r="C12" t="str">
            <v>124-01</v>
          </cell>
          <cell r="D12">
            <v>1260000</v>
          </cell>
          <cell r="E12" t="str">
            <v>ACKERMAN</v>
          </cell>
        </row>
        <row r="13">
          <cell r="C13" t="str">
            <v>126-01</v>
          </cell>
          <cell r="D13">
            <v>1760000</v>
          </cell>
          <cell r="E13" t="str">
            <v>STRICKLAND</v>
          </cell>
        </row>
        <row r="14">
          <cell r="C14" t="str">
            <v>107-01</v>
          </cell>
          <cell r="D14">
            <v>1230000</v>
          </cell>
          <cell r="E14" t="str">
            <v>YANAI</v>
          </cell>
        </row>
        <row r="15">
          <cell r="C15" t="str">
            <v>116-01</v>
          </cell>
          <cell r="D15">
            <v>900000</v>
          </cell>
          <cell r="E15" t="str">
            <v>ROCHA</v>
          </cell>
        </row>
        <row r="16">
          <cell r="C16" t="str">
            <v>109-01</v>
          </cell>
          <cell r="D16">
            <v>1260000</v>
          </cell>
          <cell r="E16" t="str">
            <v>ACKERMAN</v>
          </cell>
        </row>
        <row r="17">
          <cell r="C17" t="str">
            <v>200-01</v>
          </cell>
          <cell r="D17">
            <v>1470000</v>
          </cell>
          <cell r="E17" t="str">
            <v>RIVERA</v>
          </cell>
        </row>
        <row r="18">
          <cell r="C18" t="str">
            <v>110-01</v>
          </cell>
          <cell r="D18">
            <v>1260000</v>
          </cell>
          <cell r="E18" t="str">
            <v>ACKERMAN</v>
          </cell>
        </row>
        <row r="19">
          <cell r="C19" t="str">
            <v>186-01</v>
          </cell>
          <cell r="D19">
            <v>1470000</v>
          </cell>
          <cell r="E19" t="str">
            <v>RIVERA</v>
          </cell>
        </row>
        <row r="20">
          <cell r="C20" t="str">
            <v>121-01</v>
          </cell>
          <cell r="D20">
            <v>1230000</v>
          </cell>
          <cell r="E20" t="str">
            <v>YANAI</v>
          </cell>
        </row>
        <row r="21">
          <cell r="C21" t="str">
            <v>182-01</v>
          </cell>
          <cell r="D21">
            <v>1090000</v>
          </cell>
          <cell r="E21" t="str">
            <v>SPECTOR</v>
          </cell>
        </row>
        <row r="22">
          <cell r="C22" t="str">
            <v>140-01</v>
          </cell>
          <cell r="D22">
            <v>1760000</v>
          </cell>
          <cell r="E22" t="str">
            <v>STRICKLAND</v>
          </cell>
        </row>
        <row r="23">
          <cell r="C23" t="str">
            <v>173-01</v>
          </cell>
          <cell r="D23">
            <v>1140000</v>
          </cell>
          <cell r="E23" t="str">
            <v>YOUNG</v>
          </cell>
        </row>
        <row r="24">
          <cell r="C24" t="str">
            <v>155-01</v>
          </cell>
          <cell r="D24">
            <v>1760000</v>
          </cell>
          <cell r="E24" t="str">
            <v>STRICKLAND</v>
          </cell>
        </row>
        <row r="25">
          <cell r="C25" t="str">
            <v>101-01</v>
          </cell>
          <cell r="D25">
            <v>1290000</v>
          </cell>
          <cell r="E25" t="str">
            <v>COOLAHAN</v>
          </cell>
        </row>
        <row r="26">
          <cell r="C26" t="str">
            <v>152-01</v>
          </cell>
          <cell r="D26">
            <v>1260000</v>
          </cell>
          <cell r="E26" t="str">
            <v>ACKERMAN</v>
          </cell>
        </row>
        <row r="27">
          <cell r="C27" t="str">
            <v>224-01</v>
          </cell>
          <cell r="D27">
            <v>1180000</v>
          </cell>
          <cell r="E27" t="str">
            <v>LEVERE</v>
          </cell>
        </row>
        <row r="28">
          <cell r="C28" t="str">
            <v>156-01</v>
          </cell>
          <cell r="D28">
            <v>1760000</v>
          </cell>
          <cell r="E28" t="str">
            <v>STRICKLAND</v>
          </cell>
        </row>
        <row r="29">
          <cell r="C29" t="str">
            <v>171-01</v>
          </cell>
          <cell r="D29">
            <v>1470000</v>
          </cell>
          <cell r="E29" t="str">
            <v>RIVERA</v>
          </cell>
        </row>
        <row r="30">
          <cell r="C30" t="str">
            <v>173-01</v>
          </cell>
          <cell r="D30">
            <v>1140000</v>
          </cell>
          <cell r="E30" t="str">
            <v>YOUNG</v>
          </cell>
        </row>
        <row r="31">
          <cell r="C31" t="str">
            <v>161-01</v>
          </cell>
          <cell r="D31">
            <v>890000</v>
          </cell>
          <cell r="E31" t="str">
            <v>LOZA</v>
          </cell>
        </row>
        <row r="32">
          <cell r="C32" t="str">
            <v>190-01</v>
          </cell>
          <cell r="D32">
            <v>890000</v>
          </cell>
          <cell r="E32" t="str">
            <v>LOZA</v>
          </cell>
        </row>
        <row r="33">
          <cell r="C33" t="str">
            <v>135-01</v>
          </cell>
          <cell r="D33">
            <v>1230000</v>
          </cell>
          <cell r="E33" t="str">
            <v>YANAI</v>
          </cell>
        </row>
        <row r="34">
          <cell r="C34" t="str">
            <v>222-01</v>
          </cell>
          <cell r="D34">
            <v>1280000</v>
          </cell>
          <cell r="E34" t="str">
            <v>BARTLETT</v>
          </cell>
        </row>
        <row r="35">
          <cell r="C35" t="str">
            <v>133-01</v>
          </cell>
          <cell r="D35">
            <v>1100000</v>
          </cell>
          <cell r="E35" t="str">
            <v>GEBRETEKLE</v>
          </cell>
        </row>
        <row r="36">
          <cell r="C36" t="str">
            <v>240-01</v>
          </cell>
          <cell r="D36">
            <v>1180000</v>
          </cell>
          <cell r="E36" t="str">
            <v>LEVERE</v>
          </cell>
        </row>
        <row r="37">
          <cell r="C37" t="str">
            <v>102-01</v>
          </cell>
          <cell r="D37">
            <v>1290000</v>
          </cell>
          <cell r="E37" t="str">
            <v>COOLAHAN</v>
          </cell>
        </row>
        <row r="38">
          <cell r="C38" t="str">
            <v>192-01</v>
          </cell>
          <cell r="D38">
            <v>940000</v>
          </cell>
          <cell r="E38" t="str">
            <v>BONDS</v>
          </cell>
        </row>
        <row r="39">
          <cell r="C39" t="str">
            <v>239-01</v>
          </cell>
          <cell r="D39">
            <v>1180000</v>
          </cell>
          <cell r="E39" t="str">
            <v>LEVERE</v>
          </cell>
        </row>
        <row r="40">
          <cell r="C40" t="str">
            <v>136-01</v>
          </cell>
          <cell r="D40">
            <v>1230000</v>
          </cell>
          <cell r="E40" t="str">
            <v>YANAI</v>
          </cell>
        </row>
        <row r="41">
          <cell r="C41" t="str">
            <v>225-01</v>
          </cell>
          <cell r="D41">
            <v>1820000</v>
          </cell>
          <cell r="E41" t="str">
            <v>ADANE</v>
          </cell>
        </row>
        <row r="42">
          <cell r="C42" t="str">
            <v>158-01</v>
          </cell>
          <cell r="D42">
            <v>1470000</v>
          </cell>
          <cell r="E42" t="str">
            <v>RIVERA</v>
          </cell>
        </row>
        <row r="43">
          <cell r="C43" t="str">
            <v>214-01</v>
          </cell>
          <cell r="D43">
            <v>1180000</v>
          </cell>
          <cell r="E43" t="str">
            <v>LEVERE</v>
          </cell>
        </row>
        <row r="44">
          <cell r="C44" t="str">
            <v>188-01</v>
          </cell>
          <cell r="D44">
            <v>1140000</v>
          </cell>
          <cell r="E44" t="str">
            <v>YOUNG</v>
          </cell>
        </row>
        <row r="45">
          <cell r="C45" t="str">
            <v>206-01</v>
          </cell>
          <cell r="D45">
            <v>940000</v>
          </cell>
          <cell r="E45" t="str">
            <v>BONDS</v>
          </cell>
        </row>
        <row r="46">
          <cell r="C46" t="str">
            <v>207-01</v>
          </cell>
          <cell r="D46">
            <v>1750000</v>
          </cell>
          <cell r="E46" t="str">
            <v>REBOLETTI</v>
          </cell>
        </row>
        <row r="47">
          <cell r="C47" t="str">
            <v>212-01</v>
          </cell>
          <cell r="D47">
            <v>880000</v>
          </cell>
          <cell r="E47" t="str">
            <v>STEWART</v>
          </cell>
        </row>
        <row r="48">
          <cell r="C48" t="str">
            <v>211-01</v>
          </cell>
          <cell r="D48">
            <v>880000</v>
          </cell>
          <cell r="E48" t="str">
            <v>STEWART</v>
          </cell>
        </row>
        <row r="49">
          <cell r="C49" t="str">
            <v>209-01</v>
          </cell>
          <cell r="D49">
            <v>1280000</v>
          </cell>
          <cell r="E49" t="str">
            <v>BARTLETT</v>
          </cell>
        </row>
        <row r="50">
          <cell r="C50" t="str">
            <v>214-01</v>
          </cell>
          <cell r="D50">
            <v>1180000</v>
          </cell>
          <cell r="E50" t="str">
            <v>LEVERE</v>
          </cell>
        </row>
        <row r="51">
          <cell r="C51" t="str">
            <v>235-01</v>
          </cell>
          <cell r="D51">
            <v>1240000</v>
          </cell>
          <cell r="E51" t="str">
            <v>GRASTON</v>
          </cell>
        </row>
        <row r="52">
          <cell r="C52" t="str">
            <v>137-01</v>
          </cell>
          <cell r="D52">
            <v>1260000</v>
          </cell>
          <cell r="E52" t="str">
            <v>ACKERMAN</v>
          </cell>
        </row>
        <row r="53">
          <cell r="C53" t="str">
            <v>229-01</v>
          </cell>
          <cell r="D53">
            <v>1280000</v>
          </cell>
          <cell r="E53" t="str">
            <v>BARTLETT</v>
          </cell>
        </row>
        <row r="54">
          <cell r="C54" t="str">
            <v>174-01</v>
          </cell>
          <cell r="D54">
            <v>1140000</v>
          </cell>
          <cell r="E54" t="str">
            <v>YOUNG</v>
          </cell>
        </row>
        <row r="55">
          <cell r="C55" t="str">
            <v>219-01</v>
          </cell>
          <cell r="D55">
            <v>1240000</v>
          </cell>
          <cell r="E55" t="str">
            <v>GRASTON</v>
          </cell>
        </row>
        <row r="56">
          <cell r="C56" t="str">
            <v>224-01</v>
          </cell>
          <cell r="D56">
            <v>1180000</v>
          </cell>
          <cell r="E56" t="str">
            <v>LEVERE</v>
          </cell>
        </row>
        <row r="57">
          <cell r="C57" t="str">
            <v>217-01</v>
          </cell>
          <cell r="D57">
            <v>1820000</v>
          </cell>
          <cell r="E57" t="str">
            <v>ADANE</v>
          </cell>
        </row>
        <row r="58">
          <cell r="C58" t="str">
            <v>150-01</v>
          </cell>
          <cell r="D58">
            <v>1230000</v>
          </cell>
          <cell r="E58" t="str">
            <v>YANAI</v>
          </cell>
        </row>
        <row r="59">
          <cell r="C59" t="str">
            <v>213-01</v>
          </cell>
          <cell r="D59">
            <v>1180000</v>
          </cell>
          <cell r="E59" t="str">
            <v>LEVERE</v>
          </cell>
        </row>
        <row r="60">
          <cell r="C60" t="str">
            <v>172-01</v>
          </cell>
          <cell r="D60">
            <v>1470000</v>
          </cell>
          <cell r="E60" t="str">
            <v>RIVERA</v>
          </cell>
        </row>
        <row r="61">
          <cell r="C61" t="str">
            <v>243-01</v>
          </cell>
          <cell r="D61">
            <v>1240000</v>
          </cell>
          <cell r="E61" t="str">
            <v>GRASTON</v>
          </cell>
        </row>
        <row r="62">
          <cell r="C62" t="str">
            <v>178-01</v>
          </cell>
          <cell r="D62">
            <v>940000</v>
          </cell>
          <cell r="E62" t="str">
            <v>BONDS</v>
          </cell>
        </row>
        <row r="63">
          <cell r="C63" t="str">
            <v>203-01</v>
          </cell>
          <cell r="D63">
            <v>890000</v>
          </cell>
          <cell r="E63" t="str">
            <v>LOZA</v>
          </cell>
        </row>
        <row r="64">
          <cell r="C64" t="str">
            <v>186-01</v>
          </cell>
          <cell r="D64">
            <v>1470000</v>
          </cell>
          <cell r="E64" t="str">
            <v>RIVERA</v>
          </cell>
        </row>
        <row r="65">
          <cell r="C65" t="str">
            <v>166-01</v>
          </cell>
          <cell r="D65">
            <v>1750000</v>
          </cell>
          <cell r="E65" t="str">
            <v>REBOLETTI</v>
          </cell>
        </row>
        <row r="66">
          <cell r="C66" t="str">
            <v>216-01</v>
          </cell>
          <cell r="D66">
            <v>1140000</v>
          </cell>
          <cell r="E66" t="str">
            <v>YOUNG</v>
          </cell>
        </row>
        <row r="67">
          <cell r="C67" t="str">
            <v>163-01</v>
          </cell>
          <cell r="D67">
            <v>940000</v>
          </cell>
          <cell r="E67" t="str">
            <v>BONDS</v>
          </cell>
        </row>
        <row r="68">
          <cell r="C68" t="str">
            <v>223-01</v>
          </cell>
          <cell r="D68">
            <v>1180000</v>
          </cell>
          <cell r="E68" t="str">
            <v>LEVERE</v>
          </cell>
        </row>
        <row r="69">
          <cell r="C69" t="str">
            <v>143-01</v>
          </cell>
          <cell r="D69">
            <v>900000</v>
          </cell>
          <cell r="E69" t="str">
            <v>ROCHA</v>
          </cell>
        </row>
        <row r="70">
          <cell r="C70" t="str">
            <v>169-01</v>
          </cell>
          <cell r="D70">
            <v>880000</v>
          </cell>
          <cell r="E70" t="str">
            <v>STEWART</v>
          </cell>
        </row>
        <row r="71">
          <cell r="C71" t="str">
            <v>139-01</v>
          </cell>
          <cell r="D71">
            <v>1760000</v>
          </cell>
          <cell r="E71" t="str">
            <v>STRICKLAND</v>
          </cell>
        </row>
        <row r="72">
          <cell r="C72" t="str">
            <v>200-01</v>
          </cell>
          <cell r="D72">
            <v>1470000</v>
          </cell>
          <cell r="E72" t="str">
            <v>RIVERA</v>
          </cell>
        </row>
        <row r="73">
          <cell r="C73" t="str">
            <v>123-01</v>
          </cell>
          <cell r="D73">
            <v>1260000</v>
          </cell>
          <cell r="E73" t="str">
            <v>ACKERMAN</v>
          </cell>
        </row>
        <row r="74">
          <cell r="C74" t="str">
            <v>208-01</v>
          </cell>
          <cell r="D74">
            <v>1750000</v>
          </cell>
          <cell r="E74" t="str">
            <v>REBOLETTI</v>
          </cell>
        </row>
        <row r="75">
          <cell r="C75" t="str">
            <v>105-01</v>
          </cell>
          <cell r="D75">
            <v>1100000</v>
          </cell>
          <cell r="E75" t="str">
            <v>GEBRETEKLE</v>
          </cell>
        </row>
        <row r="76">
          <cell r="C76" t="str">
            <v>238-01</v>
          </cell>
          <cell r="D76">
            <v>1280000</v>
          </cell>
          <cell r="E76" t="str">
            <v>BARTLETT</v>
          </cell>
        </row>
        <row r="77">
          <cell r="C77" t="str">
            <v>185-01</v>
          </cell>
          <cell r="D77">
            <v>1470000</v>
          </cell>
          <cell r="E77" t="str">
            <v>RIVERA</v>
          </cell>
        </row>
        <row r="78">
          <cell r="C78" t="str">
            <v>184-01</v>
          </cell>
          <cell r="D78">
            <v>880000</v>
          </cell>
          <cell r="E78" t="str">
            <v>STEWART</v>
          </cell>
        </row>
        <row r="79">
          <cell r="C79" t="str">
            <v>151-01</v>
          </cell>
          <cell r="D79">
            <v>1260000</v>
          </cell>
          <cell r="E79" t="str">
            <v>ACKERMAN</v>
          </cell>
        </row>
        <row r="80">
          <cell r="C80" t="str">
            <v>229-01</v>
          </cell>
          <cell r="D80">
            <v>1280000</v>
          </cell>
          <cell r="E80" t="str">
            <v>BARTLETT</v>
          </cell>
        </row>
        <row r="81">
          <cell r="C81" t="str">
            <v>147-01</v>
          </cell>
          <cell r="D81">
            <v>1100000</v>
          </cell>
          <cell r="E81" t="str">
            <v>GEBRETEKLE</v>
          </cell>
        </row>
        <row r="82">
          <cell r="C82" t="str">
            <v>230-01</v>
          </cell>
          <cell r="D82">
            <v>1280000</v>
          </cell>
          <cell r="E82" t="str">
            <v>BARTLETT</v>
          </cell>
        </row>
        <row r="83">
          <cell r="C83" t="str">
            <v>197-01</v>
          </cell>
          <cell r="D83">
            <v>880000</v>
          </cell>
          <cell r="E83" t="str">
            <v>STEWART</v>
          </cell>
        </row>
        <row r="84">
          <cell r="C84" t="str">
            <v>113-01</v>
          </cell>
          <cell r="D84">
            <v>1290000</v>
          </cell>
          <cell r="E84" t="str">
            <v>COOLAHAN</v>
          </cell>
        </row>
        <row r="85">
          <cell r="C85" t="str">
            <v>183-01</v>
          </cell>
          <cell r="D85">
            <v>880000</v>
          </cell>
          <cell r="E85" t="str">
            <v>STEWART</v>
          </cell>
        </row>
        <row r="86">
          <cell r="C86" t="str">
            <v>129-01</v>
          </cell>
          <cell r="D86">
            <v>1450000</v>
          </cell>
          <cell r="E86" t="str">
            <v>BRABO</v>
          </cell>
        </row>
        <row r="87">
          <cell r="C87" t="str">
            <v>128-01</v>
          </cell>
          <cell r="D87">
            <v>1290000</v>
          </cell>
          <cell r="E87" t="str">
            <v>COOLAHAN</v>
          </cell>
        </row>
        <row r="88">
          <cell r="C88" t="str">
            <v>144-01</v>
          </cell>
          <cell r="D88">
            <v>900000</v>
          </cell>
          <cell r="E88" t="str">
            <v>ROCHA</v>
          </cell>
        </row>
        <row r="89">
          <cell r="C89" t="str">
            <v>115-01</v>
          </cell>
          <cell r="D89">
            <v>900000</v>
          </cell>
          <cell r="E89" t="str">
            <v>ROCHA</v>
          </cell>
        </row>
        <row r="90">
          <cell r="C90" t="str">
            <v>181-01</v>
          </cell>
          <cell r="D90">
            <v>1090000</v>
          </cell>
          <cell r="E90" t="str">
            <v>SPECTOR</v>
          </cell>
        </row>
        <row r="91">
          <cell r="C91" t="str">
            <v>153-01</v>
          </cell>
          <cell r="D91">
            <v>1090000</v>
          </cell>
          <cell r="E91" t="str">
            <v>SPECTOR</v>
          </cell>
        </row>
        <row r="92">
          <cell r="C92" t="str">
            <v>210-01</v>
          </cell>
          <cell r="D92">
            <v>1280000</v>
          </cell>
          <cell r="E92" t="str">
            <v>BARTLETT</v>
          </cell>
        </row>
        <row r="93">
          <cell r="C93" t="str">
            <v>130-01</v>
          </cell>
          <cell r="D93">
            <v>1450000</v>
          </cell>
          <cell r="E93" t="str">
            <v>BRABO</v>
          </cell>
        </row>
        <row r="94">
          <cell r="C94" t="str">
            <v>233-01</v>
          </cell>
          <cell r="D94">
            <v>1820000</v>
          </cell>
          <cell r="E94" t="str">
            <v>ADANE</v>
          </cell>
        </row>
        <row r="95">
          <cell r="C95" t="str">
            <v>104-01</v>
          </cell>
          <cell r="D95">
            <v>1110000</v>
          </cell>
          <cell r="E95" t="str">
            <v>STARKS</v>
          </cell>
        </row>
        <row r="96">
          <cell r="C96" t="str">
            <v>102-01</v>
          </cell>
          <cell r="D96">
            <v>1290000</v>
          </cell>
          <cell r="E96" t="str">
            <v>COOLAHAN</v>
          </cell>
        </row>
        <row r="97">
          <cell r="C97" t="str">
            <v>179-01</v>
          </cell>
          <cell r="D97">
            <v>1750000</v>
          </cell>
          <cell r="E97" t="str">
            <v>REBOLETTI</v>
          </cell>
        </row>
        <row r="98">
          <cell r="C98" t="str">
            <v>111-01</v>
          </cell>
          <cell r="D98">
            <v>1760000</v>
          </cell>
          <cell r="E98" t="str">
            <v>STRICKLAND</v>
          </cell>
        </row>
        <row r="99">
          <cell r="C99" t="str">
            <v>154-01</v>
          </cell>
          <cell r="D99">
            <v>1090000</v>
          </cell>
          <cell r="E99" t="str">
            <v>SPECTOR</v>
          </cell>
        </row>
        <row r="100">
          <cell r="C100" t="str">
            <v>106-01</v>
          </cell>
          <cell r="D100">
            <v>1100000</v>
          </cell>
          <cell r="E100" t="str">
            <v>GEBRETEKLE</v>
          </cell>
        </row>
        <row r="101">
          <cell r="C101" t="str">
            <v>196-01</v>
          </cell>
          <cell r="D101">
            <v>1090000</v>
          </cell>
          <cell r="E101" t="str">
            <v>SPECTOR</v>
          </cell>
        </row>
        <row r="102">
          <cell r="C102" t="str">
            <v>117-01</v>
          </cell>
          <cell r="D102">
            <v>1110000</v>
          </cell>
          <cell r="E102" t="str">
            <v>STARKS</v>
          </cell>
        </row>
        <row r="103">
          <cell r="C103" t="str">
            <v>165-01</v>
          </cell>
          <cell r="D103">
            <v>1750000</v>
          </cell>
          <cell r="E103" t="str">
            <v>REBOLETTI</v>
          </cell>
        </row>
        <row r="104">
          <cell r="C104" t="str">
            <v>119-01</v>
          </cell>
          <cell r="D104">
            <v>1100000</v>
          </cell>
          <cell r="E104" t="str">
            <v>GEBRETEKLE</v>
          </cell>
        </row>
        <row r="105">
          <cell r="C105" t="str">
            <v>112-01</v>
          </cell>
          <cell r="D105">
            <v>1760000</v>
          </cell>
          <cell r="E105" t="str">
            <v>STRICKLAND</v>
          </cell>
        </row>
        <row r="106">
          <cell r="C106" t="str">
            <v>114-01</v>
          </cell>
          <cell r="D106">
            <v>1290000</v>
          </cell>
          <cell r="E106" t="str">
            <v>COOLAHAN</v>
          </cell>
        </row>
        <row r="107">
          <cell r="C107" t="str">
            <v>244-01</v>
          </cell>
          <cell r="D107">
            <v>1240000</v>
          </cell>
          <cell r="E107" t="str">
            <v>GRASTON</v>
          </cell>
        </row>
        <row r="108">
          <cell r="C108" t="str">
            <v>118-01</v>
          </cell>
          <cell r="D108">
            <v>1110000</v>
          </cell>
          <cell r="E108" t="str">
            <v>STARKS</v>
          </cell>
        </row>
        <row r="109">
          <cell r="C109" t="str">
            <v>242-01</v>
          </cell>
          <cell r="D109">
            <v>1820000</v>
          </cell>
          <cell r="E109" t="str">
            <v>ADANE</v>
          </cell>
        </row>
        <row r="110">
          <cell r="C110" t="str">
            <v>125-01</v>
          </cell>
          <cell r="D110">
            <v>1760000</v>
          </cell>
          <cell r="E110" t="str">
            <v>STRICKLAND</v>
          </cell>
        </row>
        <row r="111">
          <cell r="C111" t="str">
            <v>236-01</v>
          </cell>
          <cell r="D111">
            <v>1240000</v>
          </cell>
          <cell r="E111" t="str">
            <v>GRASTON</v>
          </cell>
        </row>
        <row r="112">
          <cell r="C112" t="str">
            <v>131-01</v>
          </cell>
          <cell r="D112">
            <v>1110000</v>
          </cell>
          <cell r="E112" t="str">
            <v>STARKS</v>
          </cell>
        </row>
        <row r="113">
          <cell r="C113" t="str">
            <v>237-01</v>
          </cell>
          <cell r="D113">
            <v>1280000</v>
          </cell>
          <cell r="E113" t="str">
            <v>BARTLETT</v>
          </cell>
        </row>
        <row r="114">
          <cell r="C114" t="str">
            <v>134-01</v>
          </cell>
          <cell r="D114">
            <v>1100000</v>
          </cell>
          <cell r="E114" t="str">
            <v>GEBRETEKLE</v>
          </cell>
        </row>
        <row r="115">
          <cell r="C115" t="str">
            <v>234-01</v>
          </cell>
          <cell r="D115">
            <v>1820000</v>
          </cell>
          <cell r="E115" t="str">
            <v>ADANE</v>
          </cell>
        </row>
        <row r="116">
          <cell r="C116" t="str">
            <v>138-01</v>
          </cell>
          <cell r="D116">
            <v>1260000</v>
          </cell>
          <cell r="E116" t="str">
            <v>ACKERMAN</v>
          </cell>
        </row>
        <row r="117">
          <cell r="C117" t="str">
            <v>228-01</v>
          </cell>
          <cell r="D117">
            <v>1240000</v>
          </cell>
          <cell r="E117" t="str">
            <v>GRASTON</v>
          </cell>
        </row>
        <row r="118">
          <cell r="C118" t="str">
            <v>149-01</v>
          </cell>
          <cell r="D118">
            <v>1230000</v>
          </cell>
          <cell r="E118" t="str">
            <v>YANAI</v>
          </cell>
        </row>
        <row r="119">
          <cell r="C119" t="str">
            <v>225-01</v>
          </cell>
          <cell r="D119">
            <v>1820000</v>
          </cell>
          <cell r="E119" t="str">
            <v>ADANE</v>
          </cell>
        </row>
        <row r="120">
          <cell r="C120" t="str">
            <v>144-01</v>
          </cell>
          <cell r="D120">
            <v>900000</v>
          </cell>
          <cell r="E120" t="str">
            <v>ROCHA</v>
          </cell>
        </row>
        <row r="121">
          <cell r="C121" t="str">
            <v>220-01</v>
          </cell>
          <cell r="D121">
            <v>1240000</v>
          </cell>
          <cell r="E121" t="str">
            <v>GRASTON</v>
          </cell>
        </row>
        <row r="122">
          <cell r="C122" t="str">
            <v>146-01</v>
          </cell>
          <cell r="D122">
            <v>1200000</v>
          </cell>
          <cell r="E122" t="str">
            <v>CUSHING</v>
          </cell>
        </row>
        <row r="123">
          <cell r="C123" t="str">
            <v>218-01</v>
          </cell>
          <cell r="D123">
            <v>1820000</v>
          </cell>
          <cell r="E123" t="str">
            <v>ADANE</v>
          </cell>
        </row>
        <row r="124">
          <cell r="C124" t="str">
            <v>159-01</v>
          </cell>
          <cell r="D124">
            <v>900000</v>
          </cell>
          <cell r="E124" t="str">
            <v>ROCHA</v>
          </cell>
        </row>
        <row r="125">
          <cell r="C125" t="str">
            <v>202-01</v>
          </cell>
          <cell r="D125">
            <v>1140000</v>
          </cell>
          <cell r="E125" t="str">
            <v>YOUNG</v>
          </cell>
        </row>
        <row r="126">
          <cell r="C126" t="str">
            <v>158-01</v>
          </cell>
          <cell r="D126">
            <v>1470000</v>
          </cell>
          <cell r="E126" t="str">
            <v>RIVERA</v>
          </cell>
        </row>
        <row r="127">
          <cell r="C127" t="str">
            <v>177-01</v>
          </cell>
          <cell r="D127">
            <v>940000</v>
          </cell>
          <cell r="E127" t="str">
            <v>BONDS</v>
          </cell>
        </row>
        <row r="128">
          <cell r="C128" t="str">
            <v>160-01</v>
          </cell>
          <cell r="D128">
            <v>900000</v>
          </cell>
          <cell r="E128" t="str">
            <v>ROCHA</v>
          </cell>
        </row>
        <row r="129">
          <cell r="C129" t="str">
            <v>168-01</v>
          </cell>
          <cell r="D129">
            <v>1090000</v>
          </cell>
          <cell r="E129" t="str">
            <v>SPECTOR</v>
          </cell>
        </row>
        <row r="130">
          <cell r="C130" t="str">
            <v>164-01</v>
          </cell>
          <cell r="D130">
            <v>940000</v>
          </cell>
          <cell r="E130" t="str">
            <v>BONDS</v>
          </cell>
        </row>
        <row r="131">
          <cell r="C131" t="str">
            <v>167-01</v>
          </cell>
          <cell r="D131">
            <v>1090000</v>
          </cell>
          <cell r="E131" t="str">
            <v>SPECTOR</v>
          </cell>
        </row>
        <row r="132">
          <cell r="C132" t="str">
            <v>189-01</v>
          </cell>
          <cell r="D132">
            <v>890000</v>
          </cell>
          <cell r="E132" t="str">
            <v>LOZA</v>
          </cell>
        </row>
        <row r="133">
          <cell r="C133" t="str">
            <v>157-01</v>
          </cell>
          <cell r="D133">
            <v>1470000</v>
          </cell>
          <cell r="E133" t="str">
            <v>RIVERA</v>
          </cell>
        </row>
        <row r="134">
          <cell r="C134" t="str">
            <v>191-01</v>
          </cell>
          <cell r="D134">
            <v>940000</v>
          </cell>
          <cell r="E134" t="str">
            <v>BONDS</v>
          </cell>
        </row>
        <row r="135">
          <cell r="C135" t="str">
            <v>145-01</v>
          </cell>
          <cell r="D135">
            <v>1200000</v>
          </cell>
          <cell r="E135" t="str">
            <v>CUSHING</v>
          </cell>
        </row>
        <row r="136">
          <cell r="C136" t="str">
            <v>193-01</v>
          </cell>
          <cell r="D136">
            <v>1750000</v>
          </cell>
          <cell r="E136" t="str">
            <v>REBOLETTI</v>
          </cell>
        </row>
        <row r="137">
          <cell r="C137" t="str">
            <v>141-01</v>
          </cell>
          <cell r="D137">
            <v>1290000</v>
          </cell>
          <cell r="E137" t="str">
            <v>COOLAHAN</v>
          </cell>
        </row>
        <row r="138">
          <cell r="C138" t="str">
            <v>194-01</v>
          </cell>
          <cell r="D138">
            <v>1750000</v>
          </cell>
          <cell r="E138" t="str">
            <v>REBOLETTI</v>
          </cell>
        </row>
        <row r="139">
          <cell r="C139" t="str">
            <v>122-01</v>
          </cell>
          <cell r="D139">
            <v>1230000</v>
          </cell>
          <cell r="E139" t="str">
            <v>YANAI</v>
          </cell>
        </row>
        <row r="140">
          <cell r="C140" t="str">
            <v>205-01</v>
          </cell>
          <cell r="D140">
            <v>940000</v>
          </cell>
          <cell r="E140" t="str">
            <v>BONDS</v>
          </cell>
        </row>
        <row r="141">
          <cell r="C141" t="str">
            <v>108-01</v>
          </cell>
          <cell r="D141">
            <v>1230000</v>
          </cell>
          <cell r="E141" t="str">
            <v>YANAI</v>
          </cell>
        </row>
        <row r="142">
          <cell r="C142" t="str">
            <v>204-01</v>
          </cell>
          <cell r="D142">
            <v>890000</v>
          </cell>
          <cell r="E142" t="str">
            <v>LOZA</v>
          </cell>
        </row>
        <row r="143">
          <cell r="C143" t="str">
            <v>198-01</v>
          </cell>
          <cell r="D143">
            <v>880000</v>
          </cell>
          <cell r="E143" t="str">
            <v>STEWART</v>
          </cell>
        </row>
        <row r="144">
          <cell r="C144" t="str">
            <v>215-01</v>
          </cell>
          <cell r="D144">
            <v>1140000</v>
          </cell>
          <cell r="E144" t="str">
            <v>YOUNG</v>
          </cell>
        </row>
        <row r="145">
          <cell r="C145" t="str">
            <v>201-01</v>
          </cell>
          <cell r="D145">
            <v>1140000</v>
          </cell>
          <cell r="E145" t="str">
            <v>YOUNG</v>
          </cell>
        </row>
        <row r="146">
          <cell r="C146" t="str">
            <v>221-01</v>
          </cell>
          <cell r="D146">
            <v>1280000</v>
          </cell>
          <cell r="E146" t="str">
            <v>BARTLETT</v>
          </cell>
        </row>
        <row r="147">
          <cell r="C147" t="str">
            <v>195-01</v>
          </cell>
          <cell r="D147">
            <v>1090000</v>
          </cell>
          <cell r="E147" t="str">
            <v>SPECTOR</v>
          </cell>
        </row>
        <row r="148">
          <cell r="C148" t="str">
            <v>227-01</v>
          </cell>
          <cell r="D148">
            <v>1240000</v>
          </cell>
          <cell r="E148" t="str">
            <v>GRASTON</v>
          </cell>
        </row>
        <row r="149">
          <cell r="C149" t="str">
            <v>180-01</v>
          </cell>
          <cell r="D149">
            <v>1750000</v>
          </cell>
          <cell r="E149" t="str">
            <v>REBOLETTI</v>
          </cell>
        </row>
        <row r="150">
          <cell r="C150" t="str">
            <v>226-01</v>
          </cell>
          <cell r="D150">
            <v>1820000</v>
          </cell>
          <cell r="E150" t="str">
            <v>ADANE</v>
          </cell>
        </row>
        <row r="151">
          <cell r="C151" t="str">
            <v>172-01</v>
          </cell>
          <cell r="D151">
            <v>1470000</v>
          </cell>
          <cell r="E151" t="str">
            <v>RIVERA</v>
          </cell>
        </row>
        <row r="152">
          <cell r="C152" t="str">
            <v>232-01</v>
          </cell>
          <cell r="D152">
            <v>1180000</v>
          </cell>
          <cell r="E152" t="str">
            <v>LEVERE</v>
          </cell>
        </row>
        <row r="153">
          <cell r="C153" t="str">
            <v>162-01</v>
          </cell>
          <cell r="D153">
            <v>890000</v>
          </cell>
          <cell r="E153" t="str">
            <v>LOZA</v>
          </cell>
        </row>
        <row r="154">
          <cell r="C154" t="str">
            <v>241-01</v>
          </cell>
          <cell r="D154">
            <v>1820000</v>
          </cell>
          <cell r="E154" t="str">
            <v>ADANE</v>
          </cell>
        </row>
        <row r="155">
          <cell r="C155" t="str">
            <v>148-01</v>
          </cell>
          <cell r="D155">
            <v>1100000</v>
          </cell>
          <cell r="E155" t="str">
            <v>GEBRETEKLE</v>
          </cell>
        </row>
        <row r="156">
          <cell r="C156" t="str">
            <v>242-01</v>
          </cell>
          <cell r="D156">
            <v>1820000</v>
          </cell>
          <cell r="E156" t="str">
            <v>ADANE</v>
          </cell>
        </row>
        <row r="157">
          <cell r="C157" t="str">
            <v>199-01</v>
          </cell>
          <cell r="D157">
            <v>1470000</v>
          </cell>
          <cell r="E157" t="str">
            <v>RIVERA</v>
          </cell>
        </row>
      </sheetData>
      <sheetData sheetId="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149-29</v>
          </cell>
          <cell r="D2">
            <v>2030000</v>
          </cell>
          <cell r="E2" t="str">
            <v>KILLION</v>
          </cell>
        </row>
        <row r="3">
          <cell r="C3" t="str">
            <v>164-29</v>
          </cell>
          <cell r="D3">
            <v>940000</v>
          </cell>
          <cell r="E3" t="str">
            <v>BONDS</v>
          </cell>
        </row>
        <row r="4">
          <cell r="C4" t="str">
            <v>173-29</v>
          </cell>
          <cell r="D4">
            <v>1140000</v>
          </cell>
          <cell r="E4" t="str">
            <v>YOUNG</v>
          </cell>
        </row>
        <row r="5">
          <cell r="C5" t="str">
            <v>242-28</v>
          </cell>
          <cell r="D5">
            <v>1820000</v>
          </cell>
          <cell r="E5" t="str">
            <v>ADANE</v>
          </cell>
        </row>
        <row r="6">
          <cell r="C6" t="str">
            <v>824-29</v>
          </cell>
          <cell r="D6">
            <v>1540000</v>
          </cell>
          <cell r="E6" t="str">
            <v>HELVIE</v>
          </cell>
        </row>
        <row r="7">
          <cell r="C7" t="str">
            <v>192-29</v>
          </cell>
          <cell r="D7">
            <v>940000</v>
          </cell>
          <cell r="E7" t="str">
            <v>BONDS</v>
          </cell>
        </row>
        <row r="8">
          <cell r="C8" t="str">
            <v>198-29</v>
          </cell>
          <cell r="D8">
            <v>880000</v>
          </cell>
          <cell r="E8" t="str">
            <v>STEWART</v>
          </cell>
        </row>
        <row r="9">
          <cell r="C9" t="str">
            <v>227-29</v>
          </cell>
          <cell r="D9">
            <v>1990000</v>
          </cell>
          <cell r="E9" t="str">
            <v>DAVIS</v>
          </cell>
        </row>
        <row r="10">
          <cell r="C10" t="str">
            <v>844-29</v>
          </cell>
          <cell r="D10">
            <v>1540000</v>
          </cell>
          <cell r="E10" t="str">
            <v>HELVIE</v>
          </cell>
        </row>
        <row r="11">
          <cell r="C11" t="str">
            <v>227-28</v>
          </cell>
          <cell r="D11">
            <v>1280000</v>
          </cell>
          <cell r="E11" t="str">
            <v>BARTLETT</v>
          </cell>
        </row>
        <row r="12">
          <cell r="C12" t="str">
            <v>119-30</v>
          </cell>
          <cell r="D12">
            <v>1830000</v>
          </cell>
          <cell r="E12" t="str">
            <v>YORK</v>
          </cell>
        </row>
        <row r="13">
          <cell r="C13" t="str">
            <v>152-29</v>
          </cell>
          <cell r="D13">
            <v>1260000</v>
          </cell>
          <cell r="E13" t="str">
            <v>ACKERMAN</v>
          </cell>
        </row>
        <row r="14">
          <cell r="C14" t="str">
            <v>208-29</v>
          </cell>
          <cell r="D14">
            <v>1750000</v>
          </cell>
          <cell r="E14" t="str">
            <v>REBOLETTI</v>
          </cell>
        </row>
        <row r="15">
          <cell r="C15" t="str">
            <v>814-29</v>
          </cell>
          <cell r="D15">
            <v>1520000</v>
          </cell>
          <cell r="E15" t="str">
            <v>MAYBERRY</v>
          </cell>
        </row>
        <row r="16">
          <cell r="C16" t="str">
            <v>215-29</v>
          </cell>
          <cell r="D16">
            <v>1140000</v>
          </cell>
          <cell r="E16" t="str">
            <v>YOUNG</v>
          </cell>
        </row>
        <row r="17">
          <cell r="C17" t="str">
            <v>139-29</v>
          </cell>
          <cell r="D17">
            <v>1360000</v>
          </cell>
          <cell r="E17" t="str">
            <v>SANTIZO</v>
          </cell>
        </row>
        <row r="18">
          <cell r="C18" t="str">
            <v>107-30</v>
          </cell>
          <cell r="D18">
            <v>2000000</v>
          </cell>
          <cell r="E18" t="str">
            <v>STAMBAUGH</v>
          </cell>
        </row>
        <row r="19">
          <cell r="C19" t="str">
            <v>805-29</v>
          </cell>
          <cell r="D19">
            <v>1480000</v>
          </cell>
          <cell r="E19" t="str">
            <v>STURGEON</v>
          </cell>
        </row>
        <row r="20">
          <cell r="C20" t="str">
            <v>210-29</v>
          </cell>
          <cell r="D20">
            <v>1280000</v>
          </cell>
          <cell r="E20" t="str">
            <v>BARTLETT</v>
          </cell>
        </row>
        <row r="21">
          <cell r="C21" t="str">
            <v>803-29</v>
          </cell>
          <cell r="D21">
            <v>1520000</v>
          </cell>
          <cell r="E21" t="str">
            <v>MAYBERRY</v>
          </cell>
        </row>
        <row r="22">
          <cell r="C22" t="str">
            <v>235-29</v>
          </cell>
          <cell r="D22">
            <v>1990000</v>
          </cell>
          <cell r="E22" t="str">
            <v>DAVIS</v>
          </cell>
        </row>
        <row r="23">
          <cell r="C23" t="str">
            <v>908-28</v>
          </cell>
          <cell r="D23">
            <v>1740000</v>
          </cell>
          <cell r="E23" t="str">
            <v>STORY</v>
          </cell>
        </row>
        <row r="24">
          <cell r="C24" t="str">
            <v>125-30</v>
          </cell>
          <cell r="D24">
            <v>2010000</v>
          </cell>
          <cell r="E24" t="str">
            <v>MAELZER</v>
          </cell>
        </row>
        <row r="25">
          <cell r="C25" t="str">
            <v>847-28</v>
          </cell>
          <cell r="D25">
            <v>1790000</v>
          </cell>
          <cell r="E25" t="str">
            <v>LYNN</v>
          </cell>
        </row>
        <row r="26">
          <cell r="C26" t="str">
            <v>843-29</v>
          </cell>
          <cell r="D26">
            <v>1540000</v>
          </cell>
          <cell r="E26" t="str">
            <v>HELVIE</v>
          </cell>
        </row>
        <row r="27">
          <cell r="C27" t="str">
            <v>819-29</v>
          </cell>
          <cell r="D27">
            <v>1520000</v>
          </cell>
          <cell r="E27" t="str">
            <v>MAYBERRY</v>
          </cell>
        </row>
        <row r="28">
          <cell r="C28" t="str">
            <v>847-29</v>
          </cell>
          <cell r="D28">
            <v>1540000</v>
          </cell>
          <cell r="E28" t="str">
            <v>HELVIE</v>
          </cell>
        </row>
        <row r="29">
          <cell r="C29" t="str">
            <v>125-29</v>
          </cell>
          <cell r="D29">
            <v>1360000</v>
          </cell>
          <cell r="E29" t="str">
            <v>SANTIZO</v>
          </cell>
        </row>
        <row r="30">
          <cell r="C30" t="str">
            <v>807-30</v>
          </cell>
          <cell r="D30">
            <v>1340000</v>
          </cell>
          <cell r="E30" t="str">
            <v>BEAM</v>
          </cell>
        </row>
        <row r="31">
          <cell r="C31" t="str">
            <v>243-28</v>
          </cell>
          <cell r="D31">
            <v>1280000</v>
          </cell>
          <cell r="E31" t="str">
            <v>BARTLETT</v>
          </cell>
        </row>
        <row r="32">
          <cell r="C32" t="str">
            <v>232-29</v>
          </cell>
          <cell r="D32">
            <v>2040000</v>
          </cell>
          <cell r="E32" t="str">
            <v>MOSES</v>
          </cell>
        </row>
        <row r="33">
          <cell r="C33" t="str">
            <v>238-28</v>
          </cell>
          <cell r="D33">
            <v>1180000</v>
          </cell>
          <cell r="E33" t="str">
            <v>LEVERE</v>
          </cell>
        </row>
        <row r="34">
          <cell r="C34" t="str">
            <v>301-29</v>
          </cell>
          <cell r="D34">
            <v>780000</v>
          </cell>
          <cell r="E34" t="str">
            <v>CHIONE</v>
          </cell>
        </row>
        <row r="35">
          <cell r="C35" t="str">
            <v>235-28</v>
          </cell>
          <cell r="D35">
            <v>1280000</v>
          </cell>
          <cell r="E35" t="str">
            <v>BARTLETT</v>
          </cell>
        </row>
        <row r="36">
          <cell r="C36" t="str">
            <v>104-30</v>
          </cell>
          <cell r="D36">
            <v>1110000</v>
          </cell>
          <cell r="E36" t="str">
            <v>STARKS</v>
          </cell>
        </row>
        <row r="37">
          <cell r="C37" t="str">
            <v>194-29</v>
          </cell>
          <cell r="D37">
            <v>1750000</v>
          </cell>
          <cell r="E37" t="str">
            <v>REBOLETTI</v>
          </cell>
        </row>
        <row r="38">
          <cell r="C38" t="str">
            <v>126-30</v>
          </cell>
          <cell r="D38">
            <v>2010000</v>
          </cell>
          <cell r="E38" t="str">
            <v>MAELZER</v>
          </cell>
        </row>
        <row r="39">
          <cell r="C39" t="str">
            <v>165-29</v>
          </cell>
          <cell r="D39">
            <v>1750000</v>
          </cell>
          <cell r="E39" t="str">
            <v>REBOLETTI</v>
          </cell>
        </row>
        <row r="40">
          <cell r="C40" t="str">
            <v>107-29</v>
          </cell>
          <cell r="D40">
            <v>2030000</v>
          </cell>
          <cell r="E40" t="str">
            <v>KILLION</v>
          </cell>
        </row>
        <row r="41">
          <cell r="C41" t="str">
            <v>137-29</v>
          </cell>
          <cell r="D41">
            <v>1260000</v>
          </cell>
          <cell r="E41" t="str">
            <v>ACKERMAN</v>
          </cell>
        </row>
        <row r="42">
          <cell r="C42" t="str">
            <v>808-29</v>
          </cell>
          <cell r="D42">
            <v>1520000</v>
          </cell>
          <cell r="E42" t="str">
            <v>MAYBERRY</v>
          </cell>
        </row>
        <row r="43">
          <cell r="C43" t="str">
            <v>108-29</v>
          </cell>
          <cell r="D43">
            <v>2030000</v>
          </cell>
          <cell r="E43" t="str">
            <v>KILLION</v>
          </cell>
        </row>
        <row r="44">
          <cell r="C44" t="str">
            <v>174-29</v>
          </cell>
          <cell r="D44">
            <v>1140000</v>
          </cell>
          <cell r="E44" t="str">
            <v>YOUNG</v>
          </cell>
        </row>
        <row r="45">
          <cell r="C45" t="str">
            <v>236-28</v>
          </cell>
          <cell r="D45">
            <v>1280000</v>
          </cell>
          <cell r="E45" t="str">
            <v>BARTLETT</v>
          </cell>
        </row>
        <row r="46">
          <cell r="C46" t="str">
            <v>842-28</v>
          </cell>
          <cell r="D46">
            <v>1740000</v>
          </cell>
          <cell r="E46" t="str">
            <v>STORY</v>
          </cell>
        </row>
        <row r="47">
          <cell r="C47" t="str">
            <v>226-28</v>
          </cell>
          <cell r="D47">
            <v>1820000</v>
          </cell>
          <cell r="E47" t="str">
            <v>ADANE</v>
          </cell>
        </row>
        <row r="48">
          <cell r="C48" t="str">
            <v>231-28</v>
          </cell>
          <cell r="D48">
            <v>2040000</v>
          </cell>
          <cell r="E48" t="str">
            <v>MOSES</v>
          </cell>
        </row>
        <row r="49">
          <cell r="C49" t="str">
            <v>119-29</v>
          </cell>
          <cell r="D49">
            <v>2010000</v>
          </cell>
          <cell r="E49" t="str">
            <v>MAELZER</v>
          </cell>
        </row>
        <row r="50">
          <cell r="C50" t="str">
            <v>243-28</v>
          </cell>
          <cell r="D50">
            <v>1280000</v>
          </cell>
          <cell r="E50" t="str">
            <v>BARTLETT</v>
          </cell>
        </row>
        <row r="51">
          <cell r="C51" t="str">
            <v>115-29</v>
          </cell>
          <cell r="D51">
            <v>900000</v>
          </cell>
          <cell r="E51" t="str">
            <v>ROCHA</v>
          </cell>
        </row>
        <row r="52">
          <cell r="C52" t="str">
            <v>111-29</v>
          </cell>
          <cell r="D52">
            <v>1360000</v>
          </cell>
          <cell r="E52" t="str">
            <v>SANTIZO</v>
          </cell>
        </row>
        <row r="53">
          <cell r="C53" t="str">
            <v>241-28</v>
          </cell>
          <cell r="D53">
            <v>1820000</v>
          </cell>
          <cell r="E53" t="str">
            <v>ADANE</v>
          </cell>
        </row>
        <row r="54">
          <cell r="C54" t="str">
            <v>112-29</v>
          </cell>
          <cell r="D54">
            <v>1360000</v>
          </cell>
          <cell r="E54" t="str">
            <v>SANTIZO</v>
          </cell>
        </row>
        <row r="55">
          <cell r="C55" t="str">
            <v>829-29</v>
          </cell>
          <cell r="D55">
            <v>1540000</v>
          </cell>
          <cell r="E55" t="str">
            <v>HELVIE</v>
          </cell>
        </row>
        <row r="56">
          <cell r="C56" t="str">
            <v>131-29</v>
          </cell>
          <cell r="D56">
            <v>1110000</v>
          </cell>
          <cell r="E56" t="str">
            <v>STARKS</v>
          </cell>
        </row>
        <row r="57">
          <cell r="C57" t="str">
            <v>161-29</v>
          </cell>
          <cell r="D57">
            <v>2020000</v>
          </cell>
          <cell r="E57" t="str">
            <v>SHOOK</v>
          </cell>
        </row>
        <row r="58">
          <cell r="C58" t="str">
            <v>141-29</v>
          </cell>
          <cell r="D58">
            <v>1830000</v>
          </cell>
          <cell r="E58" t="str">
            <v>YORK</v>
          </cell>
        </row>
        <row r="59">
          <cell r="C59" t="str">
            <v>150-29</v>
          </cell>
          <cell r="D59">
            <v>2030000</v>
          </cell>
          <cell r="E59" t="str">
            <v>KILLION</v>
          </cell>
        </row>
        <row r="60">
          <cell r="C60" t="str">
            <v>172-29</v>
          </cell>
          <cell r="D60">
            <v>2000000</v>
          </cell>
          <cell r="E60" t="str">
            <v>STAMBAUGH</v>
          </cell>
        </row>
        <row r="61">
          <cell r="C61" t="str">
            <v>809-30</v>
          </cell>
          <cell r="D61">
            <v>1460000</v>
          </cell>
          <cell r="E61" t="str">
            <v>NELSON</v>
          </cell>
        </row>
        <row r="62">
          <cell r="C62" t="str">
            <v>176-29</v>
          </cell>
          <cell r="D62">
            <v>2020000</v>
          </cell>
          <cell r="E62" t="str">
            <v>SHOOK</v>
          </cell>
        </row>
        <row r="63">
          <cell r="C63" t="str">
            <v>117-30</v>
          </cell>
          <cell r="D63">
            <v>1110000</v>
          </cell>
          <cell r="E63" t="str">
            <v>STARKS</v>
          </cell>
        </row>
        <row r="64">
          <cell r="C64" t="str">
            <v>828-29</v>
          </cell>
          <cell r="D64">
            <v>1780000</v>
          </cell>
          <cell r="E64" t="str">
            <v>DE LA ROSA</v>
          </cell>
        </row>
        <row r="65">
          <cell r="C65" t="str">
            <v>101-30</v>
          </cell>
          <cell r="D65">
            <v>1840000</v>
          </cell>
          <cell r="E65" t="str">
            <v>CANFIELD</v>
          </cell>
        </row>
        <row r="66">
          <cell r="C66" t="str">
            <v>121-29</v>
          </cell>
          <cell r="D66">
            <v>2030000</v>
          </cell>
          <cell r="E66" t="str">
            <v>KILLION</v>
          </cell>
        </row>
        <row r="67">
          <cell r="C67" t="str">
            <v>225-29</v>
          </cell>
          <cell r="D67">
            <v>1820000</v>
          </cell>
          <cell r="E67" t="str">
            <v>ADANE</v>
          </cell>
        </row>
        <row r="68">
          <cell r="C68" t="str">
            <v>802-29</v>
          </cell>
          <cell r="D68">
            <v>1480000</v>
          </cell>
          <cell r="E68" t="str">
            <v>STURGEON</v>
          </cell>
        </row>
        <row r="69">
          <cell r="C69" t="str">
            <v>112-30</v>
          </cell>
          <cell r="D69">
            <v>2010000</v>
          </cell>
          <cell r="E69" t="str">
            <v>MAELZER</v>
          </cell>
        </row>
        <row r="70">
          <cell r="C70" t="str">
            <v>146-29</v>
          </cell>
          <cell r="D70">
            <v>1110000</v>
          </cell>
          <cell r="E70" t="str">
            <v>STARKS</v>
          </cell>
        </row>
        <row r="71">
          <cell r="C71" t="str">
            <v>112-30</v>
          </cell>
          <cell r="D71">
            <v>2010000</v>
          </cell>
          <cell r="E71" t="str">
            <v>MAELZER</v>
          </cell>
        </row>
        <row r="72">
          <cell r="C72" t="str">
            <v>148-29</v>
          </cell>
          <cell r="D72">
            <v>2010000</v>
          </cell>
          <cell r="E72" t="str">
            <v>MAELZER</v>
          </cell>
        </row>
        <row r="73">
          <cell r="C73" t="str">
            <v>106-30</v>
          </cell>
          <cell r="D73">
            <v>1830000</v>
          </cell>
          <cell r="E73" t="str">
            <v>YORK</v>
          </cell>
        </row>
        <row r="74">
          <cell r="C74" t="str">
            <v>230-28</v>
          </cell>
          <cell r="D74">
            <v>1180000</v>
          </cell>
          <cell r="E74" t="str">
            <v>LEVERE</v>
          </cell>
        </row>
        <row r="75">
          <cell r="C75" t="str">
            <v>103-30</v>
          </cell>
          <cell r="D75">
            <v>1110000</v>
          </cell>
          <cell r="E75" t="str">
            <v>STARKS</v>
          </cell>
        </row>
        <row r="76">
          <cell r="C76" t="str">
            <v>135-29</v>
          </cell>
          <cell r="D76">
            <v>2030000</v>
          </cell>
          <cell r="E76" t="str">
            <v>KILLION</v>
          </cell>
        </row>
        <row r="77">
          <cell r="C77" t="str">
            <v>237-29</v>
          </cell>
          <cell r="D77">
            <v>1280000</v>
          </cell>
          <cell r="E77" t="str">
            <v>BARTLETT</v>
          </cell>
        </row>
        <row r="78">
          <cell r="C78" t="str">
            <v>205-29</v>
          </cell>
          <cell r="D78">
            <v>940000</v>
          </cell>
          <cell r="E78" t="str">
            <v>BONDS</v>
          </cell>
        </row>
        <row r="79">
          <cell r="C79" t="str">
            <v>214-29</v>
          </cell>
          <cell r="D79">
            <v>2040000</v>
          </cell>
          <cell r="E79" t="str">
            <v>MOSES</v>
          </cell>
        </row>
        <row r="80">
          <cell r="C80" t="str">
            <v>843-28</v>
          </cell>
          <cell r="D80">
            <v>1790000</v>
          </cell>
          <cell r="E80" t="str">
            <v>LYNN</v>
          </cell>
        </row>
        <row r="81">
          <cell r="C81" t="str">
            <v>123-30</v>
          </cell>
          <cell r="D81">
            <v>2030000</v>
          </cell>
          <cell r="E81" t="str">
            <v>KILLION</v>
          </cell>
        </row>
        <row r="82">
          <cell r="C82" t="str">
            <v>227-28</v>
          </cell>
          <cell r="D82">
            <v>1280000</v>
          </cell>
          <cell r="E82" t="str">
            <v>BARTLETT</v>
          </cell>
        </row>
        <row r="83">
          <cell r="C83" t="str">
            <v>238-29</v>
          </cell>
          <cell r="D83">
            <v>1280000</v>
          </cell>
          <cell r="E83" t="str">
            <v>BARTLETT</v>
          </cell>
        </row>
        <row r="84">
          <cell r="C84" t="str">
            <v>233-28</v>
          </cell>
          <cell r="D84">
            <v>1820000</v>
          </cell>
          <cell r="E84" t="str">
            <v>ADANE</v>
          </cell>
        </row>
        <row r="85">
          <cell r="C85" t="str">
            <v>839-29</v>
          </cell>
          <cell r="D85">
            <v>1780000</v>
          </cell>
          <cell r="E85" t="str">
            <v>DE LA ROSA</v>
          </cell>
        </row>
        <row r="86">
          <cell r="C86" t="str">
            <v>103-29</v>
          </cell>
          <cell r="D86">
            <v>1110000</v>
          </cell>
          <cell r="E86" t="str">
            <v>STARKS</v>
          </cell>
        </row>
        <row r="87">
          <cell r="C87" t="str">
            <v>104-30</v>
          </cell>
          <cell r="D87">
            <v>1110000</v>
          </cell>
          <cell r="E87" t="str">
            <v>STARKS</v>
          </cell>
        </row>
        <row r="88">
          <cell r="C88" t="str">
            <v>901-29</v>
          </cell>
          <cell r="D88">
            <v>1480000</v>
          </cell>
          <cell r="E88" t="str">
            <v>STURGEON</v>
          </cell>
        </row>
        <row r="89">
          <cell r="C89" t="str">
            <v>107-30</v>
          </cell>
          <cell r="D89">
            <v>2000000</v>
          </cell>
          <cell r="E89" t="str">
            <v>STAMBAUGH</v>
          </cell>
        </row>
        <row r="90">
          <cell r="C90" t="str">
            <v>127-29</v>
          </cell>
          <cell r="D90">
            <v>1830000</v>
          </cell>
          <cell r="E90" t="str">
            <v>YORK</v>
          </cell>
        </row>
        <row r="91">
          <cell r="C91" t="str">
            <v>831-29</v>
          </cell>
          <cell r="D91">
            <v>1780000</v>
          </cell>
          <cell r="E91" t="str">
            <v>DE LA ROSA</v>
          </cell>
        </row>
        <row r="92">
          <cell r="C92" t="str">
            <v>178-29</v>
          </cell>
          <cell r="D92">
            <v>940000</v>
          </cell>
          <cell r="E92" t="str">
            <v>BONDS</v>
          </cell>
        </row>
        <row r="93">
          <cell r="C93" t="str">
            <v>171-29</v>
          </cell>
          <cell r="D93">
            <v>2000000</v>
          </cell>
          <cell r="E93" t="str">
            <v>STAMBAUGH</v>
          </cell>
        </row>
        <row r="94">
          <cell r="C94" t="str">
            <v>224-28</v>
          </cell>
          <cell r="D94">
            <v>2040000</v>
          </cell>
          <cell r="E94" t="str">
            <v>MOSES</v>
          </cell>
        </row>
        <row r="95">
          <cell r="C95" t="str">
            <v>130-29</v>
          </cell>
          <cell r="D95">
            <v>900000</v>
          </cell>
          <cell r="E95" t="str">
            <v>ROCHA</v>
          </cell>
        </row>
        <row r="96">
          <cell r="C96" t="str">
            <v>123-29</v>
          </cell>
          <cell r="D96">
            <v>1260000</v>
          </cell>
          <cell r="E96" t="str">
            <v>ACKERMAN</v>
          </cell>
        </row>
        <row r="97">
          <cell r="C97" t="str">
            <v>113-29</v>
          </cell>
          <cell r="D97">
            <v>1830000</v>
          </cell>
          <cell r="E97" t="str">
            <v>YORK</v>
          </cell>
        </row>
        <row r="98">
          <cell r="C98" t="str">
            <v>116-29</v>
          </cell>
          <cell r="D98">
            <v>900000</v>
          </cell>
          <cell r="E98" t="str">
            <v>ROCHA</v>
          </cell>
        </row>
        <row r="99">
          <cell r="C99" t="str">
            <v>105-29</v>
          </cell>
          <cell r="D99">
            <v>2010000</v>
          </cell>
          <cell r="E99" t="str">
            <v>MAELZER</v>
          </cell>
        </row>
        <row r="100">
          <cell r="C100" t="str">
            <v>815-29</v>
          </cell>
          <cell r="D100">
            <v>1520000</v>
          </cell>
          <cell r="E100" t="str">
            <v>MAYBERRY</v>
          </cell>
        </row>
        <row r="101">
          <cell r="C101" t="str">
            <v>101-29</v>
          </cell>
          <cell r="D101">
            <v>1830000</v>
          </cell>
          <cell r="E101" t="str">
            <v>YORK</v>
          </cell>
        </row>
        <row r="102">
          <cell r="C102" t="str">
            <v>177-29</v>
          </cell>
          <cell r="D102">
            <v>940000</v>
          </cell>
          <cell r="E102" t="str">
            <v>BONDS</v>
          </cell>
        </row>
        <row r="103">
          <cell r="C103" t="str">
            <v>234-28</v>
          </cell>
          <cell r="D103">
            <v>1820000</v>
          </cell>
          <cell r="E103" t="str">
            <v>ADANE</v>
          </cell>
        </row>
        <row r="104">
          <cell r="C104" t="str">
            <v>181-29</v>
          </cell>
          <cell r="D104">
            <v>1090000</v>
          </cell>
          <cell r="E104" t="str">
            <v>SPECTOR</v>
          </cell>
        </row>
        <row r="105">
          <cell r="C105" t="str">
            <v>208-29</v>
          </cell>
          <cell r="D105">
            <v>1750000</v>
          </cell>
          <cell r="E105" t="str">
            <v>REBOLETTI</v>
          </cell>
        </row>
        <row r="106">
          <cell r="C106" t="str">
            <v>904-29</v>
          </cell>
          <cell r="D106">
            <v>1780000</v>
          </cell>
          <cell r="E106" t="str">
            <v>DE LA ROSA</v>
          </cell>
        </row>
        <row r="107">
          <cell r="C107" t="str">
            <v>213-29</v>
          </cell>
          <cell r="D107">
            <v>2040000</v>
          </cell>
          <cell r="E107" t="str">
            <v>MOSES</v>
          </cell>
        </row>
        <row r="108">
          <cell r="C108" t="str">
            <v>122-29</v>
          </cell>
          <cell r="D108">
            <v>2030000</v>
          </cell>
          <cell r="E108" t="str">
            <v>KILLION</v>
          </cell>
        </row>
        <row r="109">
          <cell r="C109" t="str">
            <v>200-29</v>
          </cell>
          <cell r="D109">
            <v>2000000</v>
          </cell>
          <cell r="E109" t="str">
            <v>STAMBAUGH</v>
          </cell>
        </row>
        <row r="110">
          <cell r="C110" t="str">
            <v>237-28</v>
          </cell>
          <cell r="D110">
            <v>1180000</v>
          </cell>
          <cell r="E110" t="str">
            <v>LEVERE</v>
          </cell>
        </row>
        <row r="111">
          <cell r="C111" t="str">
            <v>196-29</v>
          </cell>
          <cell r="D111">
            <v>1090000</v>
          </cell>
          <cell r="E111" t="str">
            <v>SPECTOR</v>
          </cell>
        </row>
        <row r="112">
          <cell r="C112" t="str">
            <v>131-29</v>
          </cell>
          <cell r="D112">
            <v>1110000</v>
          </cell>
          <cell r="E112" t="str">
            <v>STARKS</v>
          </cell>
        </row>
        <row r="113">
          <cell r="C113" t="str">
            <v>826-29</v>
          </cell>
          <cell r="D113">
            <v>1540000</v>
          </cell>
          <cell r="E113" t="str">
            <v>HELVIE</v>
          </cell>
        </row>
        <row r="114">
          <cell r="C114" t="str">
            <v>813-29</v>
          </cell>
          <cell r="D114">
            <v>1520000</v>
          </cell>
          <cell r="E114" t="str">
            <v>MAYBERRY</v>
          </cell>
        </row>
        <row r="115">
          <cell r="C115" t="str">
            <v>823-29</v>
          </cell>
          <cell r="D115">
            <v>1540000</v>
          </cell>
          <cell r="E115" t="str">
            <v>HELVIE</v>
          </cell>
        </row>
        <row r="116">
          <cell r="C116" t="str">
            <v>145-29</v>
          </cell>
          <cell r="D116">
            <v>1110000</v>
          </cell>
          <cell r="E116" t="str">
            <v>STARKS</v>
          </cell>
        </row>
        <row r="117">
          <cell r="C117" t="str">
            <v>158-29</v>
          </cell>
          <cell r="D117">
            <v>2000000</v>
          </cell>
          <cell r="E117" t="str">
            <v>STAMBAUGH</v>
          </cell>
        </row>
        <row r="118">
          <cell r="C118" t="str">
            <v>207-29</v>
          </cell>
          <cell r="D118">
            <v>1750000</v>
          </cell>
          <cell r="E118" t="str">
            <v>REBOLETTI</v>
          </cell>
        </row>
        <row r="119">
          <cell r="C119" t="str">
            <v>151-29</v>
          </cell>
          <cell r="D119">
            <v>1260000</v>
          </cell>
          <cell r="E119" t="str">
            <v>ACKERMAN</v>
          </cell>
        </row>
        <row r="120">
          <cell r="C120" t="str">
            <v>834-29</v>
          </cell>
          <cell r="D120">
            <v>1540000</v>
          </cell>
          <cell r="E120" t="str">
            <v>HELVIE</v>
          </cell>
        </row>
        <row r="121">
          <cell r="C121" t="str">
            <v>810-29</v>
          </cell>
          <cell r="D121">
            <v>1480000</v>
          </cell>
          <cell r="E121" t="str">
            <v>STURGEON</v>
          </cell>
        </row>
        <row r="122">
          <cell r="C122" t="str">
            <v>232-29</v>
          </cell>
          <cell r="D122">
            <v>2040000</v>
          </cell>
          <cell r="E122" t="str">
            <v>MOSES</v>
          </cell>
        </row>
        <row r="123">
          <cell r="C123" t="str">
            <v>806-29</v>
          </cell>
          <cell r="D123">
            <v>1480000</v>
          </cell>
          <cell r="E123" t="str">
            <v>STURGEON</v>
          </cell>
        </row>
        <row r="124">
          <cell r="C124" t="str">
            <v>239-29</v>
          </cell>
          <cell r="D124">
            <v>2040000</v>
          </cell>
          <cell r="E124" t="str">
            <v>MOSES</v>
          </cell>
        </row>
        <row r="125">
          <cell r="C125" t="str">
            <v>110-29</v>
          </cell>
          <cell r="D125">
            <v>1260000</v>
          </cell>
          <cell r="E125" t="str">
            <v>ACKERMAN</v>
          </cell>
        </row>
        <row r="126">
          <cell r="C126" t="str">
            <v>115-30</v>
          </cell>
          <cell r="D126">
            <v>1310000</v>
          </cell>
          <cell r="E126" t="str">
            <v>MALAVE</v>
          </cell>
        </row>
        <row r="127">
          <cell r="C127" t="str">
            <v>109-29</v>
          </cell>
          <cell r="D127">
            <v>1260000</v>
          </cell>
          <cell r="E127" t="str">
            <v>ACKERMAN</v>
          </cell>
        </row>
        <row r="128">
          <cell r="C128" t="str">
            <v>840-29</v>
          </cell>
          <cell r="D128">
            <v>1540000</v>
          </cell>
          <cell r="E128" t="str">
            <v>HELVIE</v>
          </cell>
        </row>
        <row r="129">
          <cell r="C129" t="str">
            <v>228-28</v>
          </cell>
          <cell r="D129">
            <v>1280000</v>
          </cell>
          <cell r="E129" t="str">
            <v>BARTLETT</v>
          </cell>
        </row>
        <row r="130">
          <cell r="C130" t="str">
            <v>222-29</v>
          </cell>
          <cell r="D130">
            <v>1280000</v>
          </cell>
          <cell r="E130" t="str">
            <v>BARTLETT</v>
          </cell>
        </row>
        <row r="131">
          <cell r="C131" t="str">
            <v>845-28</v>
          </cell>
          <cell r="D131">
            <v>1790000</v>
          </cell>
          <cell r="E131" t="str">
            <v>LYNN</v>
          </cell>
        </row>
        <row r="132">
          <cell r="C132" t="str">
            <v>801-30</v>
          </cell>
          <cell r="D132">
            <v>1460000</v>
          </cell>
          <cell r="E132" t="str">
            <v>NELSON</v>
          </cell>
        </row>
        <row r="133">
          <cell r="C133" t="str">
            <v>195-29</v>
          </cell>
          <cell r="D133">
            <v>1090000</v>
          </cell>
          <cell r="E133" t="str">
            <v>SPECTOR</v>
          </cell>
        </row>
        <row r="134">
          <cell r="C134" t="str">
            <v>803-30</v>
          </cell>
          <cell r="D134">
            <v>1340000</v>
          </cell>
          <cell r="E134" t="str">
            <v>BEAM</v>
          </cell>
        </row>
        <row r="135">
          <cell r="C135" t="str">
            <v>183-29</v>
          </cell>
          <cell r="D135">
            <v>880000</v>
          </cell>
          <cell r="E135" t="str">
            <v>STEWART</v>
          </cell>
        </row>
        <row r="136">
          <cell r="C136" t="str">
            <v>206-29</v>
          </cell>
          <cell r="D136">
            <v>940000</v>
          </cell>
          <cell r="E136" t="str">
            <v>BONDS</v>
          </cell>
        </row>
        <row r="137">
          <cell r="C137" t="str">
            <v>811-29</v>
          </cell>
          <cell r="D137">
            <v>1520000</v>
          </cell>
          <cell r="E137" t="str">
            <v>MAYBERRY</v>
          </cell>
        </row>
        <row r="138">
          <cell r="C138" t="str">
            <v>230-29</v>
          </cell>
          <cell r="D138">
            <v>1280000</v>
          </cell>
          <cell r="E138" t="str">
            <v>BARTLETT</v>
          </cell>
        </row>
        <row r="139">
          <cell r="C139" t="str">
            <v>114-29</v>
          </cell>
          <cell r="D139">
            <v>1830000</v>
          </cell>
          <cell r="E139" t="str">
            <v>YORK</v>
          </cell>
        </row>
        <row r="140">
          <cell r="C140" t="str">
            <v>129-30</v>
          </cell>
          <cell r="D140">
            <v>1310000</v>
          </cell>
          <cell r="E140" t="str">
            <v>MALAVE</v>
          </cell>
        </row>
        <row r="141">
          <cell r="C141" t="str">
            <v>225-28</v>
          </cell>
          <cell r="D141">
            <v>1820000</v>
          </cell>
          <cell r="E141" t="str">
            <v>ADANE</v>
          </cell>
        </row>
        <row r="142">
          <cell r="C142" t="str">
            <v>209-29</v>
          </cell>
          <cell r="D142">
            <v>1280000</v>
          </cell>
          <cell r="E142" t="str">
            <v>BARTLETT</v>
          </cell>
        </row>
        <row r="143">
          <cell r="C143" t="str">
            <v>199-29</v>
          </cell>
          <cell r="D143">
            <v>2000000</v>
          </cell>
          <cell r="E143" t="str">
            <v>STAMBAUGH</v>
          </cell>
        </row>
        <row r="144">
          <cell r="C144" t="str">
            <v>231-29</v>
          </cell>
          <cell r="D144">
            <v>2040000</v>
          </cell>
          <cell r="E144" t="str">
            <v>MOSES</v>
          </cell>
        </row>
        <row r="145">
          <cell r="C145" t="str">
            <v>185-29</v>
          </cell>
          <cell r="D145">
            <v>2000000</v>
          </cell>
          <cell r="E145" t="str">
            <v>STAMBAUGH</v>
          </cell>
        </row>
        <row r="146">
          <cell r="C146" t="str">
            <v>228-29</v>
          </cell>
          <cell r="D146">
            <v>1990000</v>
          </cell>
          <cell r="E146" t="str">
            <v>DAVIS</v>
          </cell>
        </row>
        <row r="147">
          <cell r="C147" t="str">
            <v>168-29</v>
          </cell>
          <cell r="D147">
            <v>1090000</v>
          </cell>
          <cell r="E147" t="str">
            <v>SPECTOR</v>
          </cell>
        </row>
        <row r="148">
          <cell r="C148" t="str">
            <v>242-29</v>
          </cell>
          <cell r="D148">
            <v>1820000</v>
          </cell>
          <cell r="E148" t="str">
            <v>ADANE</v>
          </cell>
        </row>
        <row r="149">
          <cell r="C149" t="str">
            <v>169-29</v>
          </cell>
          <cell r="D149">
            <v>880000</v>
          </cell>
          <cell r="E149" t="str">
            <v>STEWART</v>
          </cell>
        </row>
        <row r="150">
          <cell r="C150" t="str">
            <v>118-30</v>
          </cell>
          <cell r="D150">
            <v>1110000</v>
          </cell>
          <cell r="E150" t="str">
            <v>STARKS</v>
          </cell>
        </row>
        <row r="151">
          <cell r="C151" t="str">
            <v>167-29</v>
          </cell>
          <cell r="D151">
            <v>1090000</v>
          </cell>
          <cell r="E151" t="str">
            <v>SPECTOR</v>
          </cell>
        </row>
        <row r="152">
          <cell r="C152" t="str">
            <v>202-29</v>
          </cell>
          <cell r="D152">
            <v>1140000</v>
          </cell>
          <cell r="E152" t="str">
            <v>YOUNG</v>
          </cell>
        </row>
        <row r="153">
          <cell r="C153" t="str">
            <v>157-29</v>
          </cell>
          <cell r="D153">
            <v>2000000</v>
          </cell>
          <cell r="E153" t="str">
            <v>STAMBAUGH</v>
          </cell>
        </row>
        <row r="154">
          <cell r="C154" t="str">
            <v>223-29</v>
          </cell>
          <cell r="D154">
            <v>1760000</v>
          </cell>
          <cell r="E154" t="str">
            <v>STRICKLAND</v>
          </cell>
        </row>
        <row r="155">
          <cell r="C155" t="str">
            <v>118-29</v>
          </cell>
          <cell r="D155">
            <v>1110000</v>
          </cell>
          <cell r="E155" t="str">
            <v>STARKS</v>
          </cell>
        </row>
        <row r="156">
          <cell r="C156" t="str">
            <v>229-29</v>
          </cell>
          <cell r="D156">
            <v>1280000</v>
          </cell>
          <cell r="E156" t="str">
            <v>BARTLETT</v>
          </cell>
        </row>
        <row r="157">
          <cell r="C157" t="str">
            <v>801-29</v>
          </cell>
          <cell r="D157">
            <v>1480000</v>
          </cell>
          <cell r="E157" t="str">
            <v>STURGEON</v>
          </cell>
        </row>
        <row r="158">
          <cell r="C158" t="str">
            <v>226-29</v>
          </cell>
          <cell r="D158">
            <v>1820000</v>
          </cell>
          <cell r="E158" t="str">
            <v>ADANE</v>
          </cell>
        </row>
        <row r="159">
          <cell r="C159" t="str">
            <v>835-29</v>
          </cell>
          <cell r="D159">
            <v>1780000</v>
          </cell>
          <cell r="E159" t="str">
            <v>DE LA ROSA</v>
          </cell>
        </row>
        <row r="160">
          <cell r="C160" t="str">
            <v>237-29</v>
          </cell>
          <cell r="D160">
            <v>1280000</v>
          </cell>
          <cell r="E160" t="str">
            <v>BARTLETT</v>
          </cell>
        </row>
        <row r="161">
          <cell r="C161" t="str">
            <v>832-29</v>
          </cell>
          <cell r="D161">
            <v>1780000</v>
          </cell>
          <cell r="E161" t="str">
            <v>DE LA ROSA</v>
          </cell>
        </row>
        <row r="162">
          <cell r="C162" t="str">
            <v>112-30</v>
          </cell>
          <cell r="D162">
            <v>2010000</v>
          </cell>
          <cell r="E162" t="str">
            <v>MAELZER</v>
          </cell>
        </row>
        <row r="163">
          <cell r="C163" t="str">
            <v>822-29</v>
          </cell>
          <cell r="D163">
            <v>1520000</v>
          </cell>
          <cell r="E163" t="str">
            <v>MAYBERRY</v>
          </cell>
        </row>
        <row r="164">
          <cell r="C164" t="str">
            <v>805-30</v>
          </cell>
          <cell r="D164">
            <v>1460000</v>
          </cell>
          <cell r="E164" t="str">
            <v>NELSON</v>
          </cell>
        </row>
        <row r="165">
          <cell r="C165" t="str">
            <v>175-29</v>
          </cell>
          <cell r="D165">
            <v>2020000</v>
          </cell>
          <cell r="E165" t="str">
            <v>SHOOK</v>
          </cell>
        </row>
        <row r="166">
          <cell r="C166" t="str">
            <v>808-30</v>
          </cell>
          <cell r="D166">
            <v>1340000</v>
          </cell>
          <cell r="E166" t="str">
            <v>BEAM</v>
          </cell>
        </row>
        <row r="167">
          <cell r="C167" t="str">
            <v>160-29</v>
          </cell>
          <cell r="D167">
            <v>900000</v>
          </cell>
          <cell r="E167" t="str">
            <v>ROCHA</v>
          </cell>
        </row>
        <row r="168">
          <cell r="C168" t="str">
            <v>838-29</v>
          </cell>
          <cell r="D168">
            <v>1540000</v>
          </cell>
          <cell r="E168" t="str">
            <v>HELVIE</v>
          </cell>
        </row>
        <row r="169">
          <cell r="C169" t="str">
            <v>138-29</v>
          </cell>
          <cell r="D169">
            <v>1260000</v>
          </cell>
          <cell r="E169" t="str">
            <v>ACKERMAN</v>
          </cell>
        </row>
        <row r="170">
          <cell r="C170" t="str">
            <v>840-29</v>
          </cell>
          <cell r="D170">
            <v>1540000</v>
          </cell>
          <cell r="E170" t="str">
            <v>HELVIE</v>
          </cell>
        </row>
        <row r="171">
          <cell r="C171" t="str">
            <v>124-29</v>
          </cell>
          <cell r="D171">
            <v>1260000</v>
          </cell>
          <cell r="E171" t="str">
            <v>ACKERMAN</v>
          </cell>
        </row>
        <row r="172">
          <cell r="C172" t="str">
            <v>239-29</v>
          </cell>
          <cell r="D172">
            <v>2040000</v>
          </cell>
          <cell r="E172" t="str">
            <v>MOSES</v>
          </cell>
        </row>
        <row r="173">
          <cell r="C173" t="str">
            <v>807-29</v>
          </cell>
          <cell r="D173">
            <v>1520000</v>
          </cell>
          <cell r="E173" t="str">
            <v>MAYBERRY</v>
          </cell>
        </row>
        <row r="174">
          <cell r="C174" t="str">
            <v>105-30</v>
          </cell>
          <cell r="D174">
            <v>1830000</v>
          </cell>
          <cell r="E174" t="str">
            <v>YORK</v>
          </cell>
        </row>
        <row r="175">
          <cell r="C175" t="str">
            <v>113-30</v>
          </cell>
          <cell r="D175">
            <v>1840000</v>
          </cell>
          <cell r="E175" t="str">
            <v>CANFIELD</v>
          </cell>
        </row>
        <row r="176">
          <cell r="C176" t="str">
            <v>109-30</v>
          </cell>
          <cell r="D176">
            <v>2030000</v>
          </cell>
          <cell r="E176" t="str">
            <v>KILLION</v>
          </cell>
        </row>
        <row r="177">
          <cell r="C177" t="str">
            <v>800-30</v>
          </cell>
          <cell r="D177">
            <v>1460000</v>
          </cell>
          <cell r="E177" t="str">
            <v>NELSON</v>
          </cell>
        </row>
        <row r="178">
          <cell r="C178" t="str">
            <v>127-30</v>
          </cell>
          <cell r="D178">
            <v>1840000</v>
          </cell>
          <cell r="E178" t="str">
            <v>CANFIELD</v>
          </cell>
        </row>
        <row r="179">
          <cell r="C179" t="str">
            <v>243-29</v>
          </cell>
          <cell r="D179">
            <v>1990000</v>
          </cell>
          <cell r="E179" t="str">
            <v>DAVIS</v>
          </cell>
        </row>
        <row r="180">
          <cell r="C180" t="str">
            <v>222-28</v>
          </cell>
          <cell r="D180">
            <v>1180000</v>
          </cell>
          <cell r="E180" t="str">
            <v>LEVERE</v>
          </cell>
        </row>
        <row r="181">
          <cell r="C181" t="str">
            <v>219-29</v>
          </cell>
          <cell r="D181">
            <v>1990000</v>
          </cell>
          <cell r="E181" t="str">
            <v>DAVIS</v>
          </cell>
        </row>
        <row r="182">
          <cell r="C182" t="str">
            <v>106-29</v>
          </cell>
          <cell r="D182">
            <v>2010000</v>
          </cell>
          <cell r="E182" t="str">
            <v>MAELZER</v>
          </cell>
        </row>
        <row r="183">
          <cell r="C183" t="str">
            <v>206-29</v>
          </cell>
          <cell r="D183">
            <v>940000</v>
          </cell>
          <cell r="E183" t="str">
            <v>BONDS</v>
          </cell>
        </row>
        <row r="184">
          <cell r="C184" t="str">
            <v>117-29</v>
          </cell>
          <cell r="D184">
            <v>1110000</v>
          </cell>
          <cell r="E184" t="str">
            <v>STARKS</v>
          </cell>
        </row>
        <row r="185">
          <cell r="C185" t="str">
            <v>211-29</v>
          </cell>
          <cell r="D185">
            <v>880000</v>
          </cell>
          <cell r="E185" t="str">
            <v>STEWART</v>
          </cell>
        </row>
        <row r="186">
          <cell r="C186" t="str">
            <v>234-28</v>
          </cell>
          <cell r="D186">
            <v>1820000</v>
          </cell>
          <cell r="E186" t="str">
            <v>ADANE</v>
          </cell>
        </row>
        <row r="187">
          <cell r="C187" t="str">
            <v>841-29</v>
          </cell>
          <cell r="D187">
            <v>1540000</v>
          </cell>
          <cell r="E187" t="str">
            <v>HELVIE</v>
          </cell>
        </row>
        <row r="188">
          <cell r="C188" t="str">
            <v>101-29</v>
          </cell>
          <cell r="D188">
            <v>1830000</v>
          </cell>
          <cell r="E188" t="str">
            <v>YORK</v>
          </cell>
        </row>
        <row r="189">
          <cell r="C189" t="str">
            <v>212-29</v>
          </cell>
          <cell r="D189">
            <v>880000</v>
          </cell>
          <cell r="E189" t="str">
            <v>STEWART</v>
          </cell>
        </row>
        <row r="190">
          <cell r="C190" t="str">
            <v>103-29</v>
          </cell>
          <cell r="D190">
            <v>1110000</v>
          </cell>
          <cell r="E190" t="str">
            <v>STARKS</v>
          </cell>
        </row>
        <row r="191">
          <cell r="C191" t="str">
            <v>197-29</v>
          </cell>
          <cell r="D191">
            <v>880000</v>
          </cell>
          <cell r="E191" t="str">
            <v>STEWART</v>
          </cell>
        </row>
        <row r="192">
          <cell r="C192" t="str">
            <v>239-28</v>
          </cell>
          <cell r="D192">
            <v>2040000</v>
          </cell>
          <cell r="E192" t="str">
            <v>MOSES</v>
          </cell>
        </row>
        <row r="193">
          <cell r="C193" t="str">
            <v>170-29</v>
          </cell>
          <cell r="D193">
            <v>880000</v>
          </cell>
          <cell r="E193" t="str">
            <v>STEWART</v>
          </cell>
        </row>
        <row r="194">
          <cell r="C194" t="str">
            <v>239-28</v>
          </cell>
          <cell r="D194">
            <v>2040000</v>
          </cell>
          <cell r="E194" t="str">
            <v>MOSES</v>
          </cell>
        </row>
        <row r="195">
          <cell r="C195" t="str">
            <v>821-29</v>
          </cell>
          <cell r="D195">
            <v>1520000</v>
          </cell>
          <cell r="E195" t="str">
            <v>MAYBERRY</v>
          </cell>
        </row>
        <row r="196">
          <cell r="C196" t="str">
            <v>809-29</v>
          </cell>
          <cell r="D196">
            <v>1480000</v>
          </cell>
          <cell r="E196" t="str">
            <v>STURGEON</v>
          </cell>
        </row>
        <row r="197">
          <cell r="C197" t="str">
            <v>116-30</v>
          </cell>
          <cell r="D197">
            <v>1310000</v>
          </cell>
          <cell r="E197" t="str">
            <v>MALAVE</v>
          </cell>
        </row>
        <row r="198">
          <cell r="C198" t="str">
            <v>134-29</v>
          </cell>
          <cell r="D198">
            <v>2010000</v>
          </cell>
          <cell r="E198" t="str">
            <v>MAELZER</v>
          </cell>
        </row>
        <row r="199">
          <cell r="C199" t="str">
            <v>114-30</v>
          </cell>
          <cell r="D199">
            <v>1840000</v>
          </cell>
          <cell r="E199" t="str">
            <v>CANFIELD</v>
          </cell>
        </row>
        <row r="200">
          <cell r="C200" t="str">
            <v>812-29</v>
          </cell>
          <cell r="D200">
            <v>1520000</v>
          </cell>
          <cell r="E200" t="str">
            <v>MAYBERRY</v>
          </cell>
        </row>
        <row r="201">
          <cell r="C201" t="str">
            <v>234-29</v>
          </cell>
          <cell r="D201">
            <v>1820000</v>
          </cell>
          <cell r="E201" t="str">
            <v>ADANE</v>
          </cell>
        </row>
        <row r="202">
          <cell r="C202" t="str">
            <v>147-29</v>
          </cell>
          <cell r="D202">
            <v>2010000</v>
          </cell>
          <cell r="E202" t="str">
            <v>MAELZER</v>
          </cell>
        </row>
        <row r="203">
          <cell r="C203" t="str">
            <v>232-29</v>
          </cell>
          <cell r="D203">
            <v>2040000</v>
          </cell>
          <cell r="E203" t="str">
            <v>MOSES</v>
          </cell>
        </row>
        <row r="204">
          <cell r="C204" t="str">
            <v>149-29</v>
          </cell>
          <cell r="D204">
            <v>2030000</v>
          </cell>
          <cell r="E204" t="str">
            <v>KILLION</v>
          </cell>
        </row>
        <row r="205">
          <cell r="C205" t="str">
            <v>180-29</v>
          </cell>
          <cell r="D205">
            <v>860000</v>
          </cell>
          <cell r="E205" t="str">
            <v>ARNOLD</v>
          </cell>
        </row>
        <row r="206">
          <cell r="C206" t="str">
            <v>144-29</v>
          </cell>
          <cell r="D206">
            <v>900000</v>
          </cell>
          <cell r="E206" t="str">
            <v>ROCHA</v>
          </cell>
        </row>
        <row r="207">
          <cell r="C207" t="str">
            <v>176-29</v>
          </cell>
          <cell r="D207">
            <v>2020000</v>
          </cell>
          <cell r="E207" t="str">
            <v>SHOOK</v>
          </cell>
        </row>
        <row r="208">
          <cell r="C208" t="str">
            <v>153-29</v>
          </cell>
          <cell r="D208">
            <v>1090000</v>
          </cell>
          <cell r="E208" t="str">
            <v>SPECTOR</v>
          </cell>
        </row>
        <row r="209">
          <cell r="C209" t="str">
            <v>179-29</v>
          </cell>
          <cell r="D209">
            <v>860000</v>
          </cell>
          <cell r="E209" t="str">
            <v>ARNOLD</v>
          </cell>
        </row>
        <row r="210">
          <cell r="C210" t="str">
            <v>817-29</v>
          </cell>
          <cell r="D210">
            <v>1520000</v>
          </cell>
          <cell r="E210" t="str">
            <v>MAYBERRY</v>
          </cell>
        </row>
        <row r="211">
          <cell r="C211" t="str">
            <v>121-30</v>
          </cell>
          <cell r="D211">
            <v>2000000</v>
          </cell>
          <cell r="E211" t="str">
            <v>STAMBAUGH</v>
          </cell>
        </row>
        <row r="212">
          <cell r="C212" t="str">
            <v>154-29</v>
          </cell>
          <cell r="D212">
            <v>1090000</v>
          </cell>
          <cell r="E212" t="str">
            <v>SPECTOR</v>
          </cell>
        </row>
        <row r="213">
          <cell r="C213" t="str">
            <v>102-30</v>
          </cell>
          <cell r="D213">
            <v>1840000</v>
          </cell>
          <cell r="E213" t="str">
            <v>CANFIELD</v>
          </cell>
        </row>
        <row r="214">
          <cell r="C214" t="str">
            <v>818-29</v>
          </cell>
          <cell r="D214">
            <v>1520000</v>
          </cell>
          <cell r="E214" t="str">
            <v>MAYBERRY</v>
          </cell>
        </row>
        <row r="215">
          <cell r="C215" t="str">
            <v>193-29</v>
          </cell>
          <cell r="D215">
            <v>1750000</v>
          </cell>
          <cell r="E215" t="str">
            <v>REBOLETTI</v>
          </cell>
        </row>
        <row r="216">
          <cell r="C216" t="str">
            <v>169-29</v>
          </cell>
          <cell r="D216">
            <v>880000</v>
          </cell>
          <cell r="E216" t="str">
            <v>STEWART</v>
          </cell>
        </row>
        <row r="217">
          <cell r="C217" t="str">
            <v>802-30</v>
          </cell>
          <cell r="D217">
            <v>1460000</v>
          </cell>
          <cell r="E217" t="str">
            <v>NELSON</v>
          </cell>
        </row>
        <row r="218">
          <cell r="C218" t="str">
            <v>166-29</v>
          </cell>
          <cell r="D218">
            <v>1750000</v>
          </cell>
          <cell r="E218" t="str">
            <v>REBOLETTI</v>
          </cell>
        </row>
        <row r="219">
          <cell r="C219" t="str">
            <v>111-30</v>
          </cell>
          <cell r="D219">
            <v>2010000</v>
          </cell>
          <cell r="E219" t="str">
            <v>MAELZER</v>
          </cell>
        </row>
        <row r="220">
          <cell r="C220" t="str">
            <v>189-29</v>
          </cell>
          <cell r="D220">
            <v>2020000</v>
          </cell>
          <cell r="E220" t="str">
            <v>SHOOK</v>
          </cell>
        </row>
        <row r="221">
          <cell r="C221" t="str">
            <v>104-30</v>
          </cell>
          <cell r="D221">
            <v>1110000</v>
          </cell>
          <cell r="E221" t="str">
            <v>STARKS</v>
          </cell>
        </row>
        <row r="222">
          <cell r="C222" t="str">
            <v>903-29</v>
          </cell>
          <cell r="D222">
            <v>1480000</v>
          </cell>
          <cell r="E222" t="str">
            <v>STURGEON</v>
          </cell>
        </row>
        <row r="223">
          <cell r="C223" t="str">
            <v>204-29</v>
          </cell>
          <cell r="D223">
            <v>2020000</v>
          </cell>
          <cell r="E223" t="str">
            <v>SHOOK</v>
          </cell>
        </row>
        <row r="224">
          <cell r="C224" t="str">
            <v>156-29</v>
          </cell>
          <cell r="D224">
            <v>1360000</v>
          </cell>
          <cell r="E224" t="str">
            <v>SANTIZO</v>
          </cell>
        </row>
        <row r="225">
          <cell r="C225" t="str">
            <v>201-29</v>
          </cell>
          <cell r="D225">
            <v>1140000</v>
          </cell>
          <cell r="E225" t="str">
            <v>YOUNG</v>
          </cell>
        </row>
        <row r="226">
          <cell r="C226" t="str">
            <v>162-29</v>
          </cell>
          <cell r="D226">
            <v>2020000</v>
          </cell>
          <cell r="E226" t="str">
            <v>SHOOK</v>
          </cell>
        </row>
        <row r="227">
          <cell r="C227" t="str">
            <v>132-30</v>
          </cell>
          <cell r="D227">
            <v>1110000</v>
          </cell>
          <cell r="E227" t="str">
            <v>STARKS</v>
          </cell>
        </row>
        <row r="228">
          <cell r="C228" t="str">
            <v>182-29</v>
          </cell>
          <cell r="D228">
            <v>1090000</v>
          </cell>
          <cell r="E228" t="str">
            <v>SPECTOR</v>
          </cell>
        </row>
        <row r="229">
          <cell r="C229" t="str">
            <v>230-29</v>
          </cell>
          <cell r="D229">
            <v>1280000</v>
          </cell>
          <cell r="E229" t="str">
            <v>BARTLETT</v>
          </cell>
        </row>
        <row r="230">
          <cell r="C230" t="str">
            <v>191-29</v>
          </cell>
          <cell r="D230">
            <v>940000</v>
          </cell>
          <cell r="E230" t="str">
            <v>BONDS</v>
          </cell>
        </row>
        <row r="231">
          <cell r="C231" t="str">
            <v>217-29</v>
          </cell>
          <cell r="D231">
            <v>1820000</v>
          </cell>
          <cell r="E231" t="str">
            <v>ADANE</v>
          </cell>
        </row>
        <row r="232">
          <cell r="C232" t="str">
            <v>186-29</v>
          </cell>
          <cell r="D232">
            <v>2000000</v>
          </cell>
          <cell r="E232" t="str">
            <v>STAMBAUGH</v>
          </cell>
        </row>
        <row r="233">
          <cell r="C233" t="str">
            <v>188-29</v>
          </cell>
          <cell r="D233">
            <v>1140000</v>
          </cell>
          <cell r="E233" t="str">
            <v>YOUNG</v>
          </cell>
        </row>
        <row r="234">
          <cell r="C234" t="str">
            <v>904-29</v>
          </cell>
          <cell r="D234">
            <v>1780000</v>
          </cell>
          <cell r="E234" t="str">
            <v>DE LA ROSA</v>
          </cell>
        </row>
        <row r="235">
          <cell r="C235" t="str">
            <v>184-29</v>
          </cell>
          <cell r="D235">
            <v>880000</v>
          </cell>
          <cell r="E235" t="str">
            <v>STEWART</v>
          </cell>
        </row>
        <row r="236">
          <cell r="C236" t="str">
            <v>190-29</v>
          </cell>
          <cell r="D236">
            <v>2020000</v>
          </cell>
          <cell r="E236" t="str">
            <v>SHOOK</v>
          </cell>
        </row>
        <row r="237">
          <cell r="C237" t="str">
            <v>181-29</v>
          </cell>
          <cell r="D237">
            <v>1090000</v>
          </cell>
          <cell r="E237" t="str">
            <v>SPECTOR</v>
          </cell>
        </row>
        <row r="238">
          <cell r="C238" t="str">
            <v>827-29</v>
          </cell>
          <cell r="D238">
            <v>1780000</v>
          </cell>
          <cell r="E238" t="str">
            <v>DE LA ROSA</v>
          </cell>
        </row>
        <row r="239">
          <cell r="C239" t="str">
            <v>122-30</v>
          </cell>
          <cell r="D239">
            <v>2000000</v>
          </cell>
          <cell r="E239" t="str">
            <v>STAMBAUGH</v>
          </cell>
        </row>
        <row r="240">
          <cell r="C240" t="str">
            <v>194-29</v>
          </cell>
          <cell r="D240">
            <v>1750000</v>
          </cell>
          <cell r="E240" t="str">
            <v>REBOLETTI</v>
          </cell>
        </row>
        <row r="241">
          <cell r="C241" t="str">
            <v>119-30</v>
          </cell>
          <cell r="D241">
            <v>1830000</v>
          </cell>
          <cell r="E241" t="str">
            <v>YORK</v>
          </cell>
        </row>
        <row r="242">
          <cell r="C242" t="str">
            <v>830-29</v>
          </cell>
          <cell r="D242">
            <v>1540000</v>
          </cell>
          <cell r="E242" t="str">
            <v>HELVIE</v>
          </cell>
        </row>
        <row r="243">
          <cell r="C243" t="str">
            <v>117-30</v>
          </cell>
          <cell r="D243">
            <v>1110000</v>
          </cell>
          <cell r="E243" t="str">
            <v>STARKS</v>
          </cell>
        </row>
        <row r="244">
          <cell r="C244" t="str">
            <v>198-29</v>
          </cell>
          <cell r="D244">
            <v>880000</v>
          </cell>
          <cell r="E244" t="str">
            <v>STEWART</v>
          </cell>
        </row>
        <row r="245">
          <cell r="C245" t="str">
            <v>240-29</v>
          </cell>
          <cell r="D245">
            <v>2040000</v>
          </cell>
          <cell r="E245" t="str">
            <v>MOSES</v>
          </cell>
        </row>
        <row r="246">
          <cell r="C246" t="str">
            <v>209-29</v>
          </cell>
          <cell r="D246">
            <v>1280000</v>
          </cell>
          <cell r="E246" t="str">
            <v>BARTLETT</v>
          </cell>
        </row>
        <row r="247">
          <cell r="C247" t="str">
            <v>233-29</v>
          </cell>
          <cell r="D247">
            <v>1820000</v>
          </cell>
          <cell r="E247" t="str">
            <v>ADANE</v>
          </cell>
        </row>
        <row r="248">
          <cell r="C248" t="str">
            <v>206-29</v>
          </cell>
          <cell r="D248">
            <v>940000</v>
          </cell>
          <cell r="E248" t="str">
            <v>BONDS</v>
          </cell>
        </row>
        <row r="249">
          <cell r="C249" t="str">
            <v>833-29</v>
          </cell>
          <cell r="D249">
            <v>1540000</v>
          </cell>
          <cell r="E249" t="str">
            <v>HELVIE</v>
          </cell>
        </row>
        <row r="250">
          <cell r="C250" t="str">
            <v>836-29</v>
          </cell>
          <cell r="D250">
            <v>1780000</v>
          </cell>
          <cell r="E250" t="str">
            <v>DE LA ROSA</v>
          </cell>
        </row>
        <row r="251">
          <cell r="C251" t="str">
            <v>203-29</v>
          </cell>
          <cell r="D251">
            <v>2020000</v>
          </cell>
          <cell r="E251" t="str">
            <v>SHOOK</v>
          </cell>
        </row>
        <row r="252">
          <cell r="C252" t="str">
            <v>837-29</v>
          </cell>
          <cell r="D252">
            <v>1540000</v>
          </cell>
          <cell r="E252" t="str">
            <v>HELVIE</v>
          </cell>
        </row>
        <row r="253">
          <cell r="C253" t="str">
            <v>180-29</v>
          </cell>
          <cell r="D253">
            <v>860000</v>
          </cell>
          <cell r="E253" t="str">
            <v>ARNOLD</v>
          </cell>
        </row>
        <row r="254">
          <cell r="C254" t="str">
            <v>212-29</v>
          </cell>
          <cell r="D254">
            <v>880000</v>
          </cell>
          <cell r="E254" t="str">
            <v>STEWART</v>
          </cell>
        </row>
        <row r="255">
          <cell r="C255" t="str">
            <v>820-29</v>
          </cell>
          <cell r="D255">
            <v>1520000</v>
          </cell>
          <cell r="E255" t="str">
            <v>MAYBERRY</v>
          </cell>
        </row>
        <row r="256">
          <cell r="C256" t="str">
            <v>216-29</v>
          </cell>
          <cell r="D256">
            <v>1140000</v>
          </cell>
          <cell r="E256" t="str">
            <v>YOUNG</v>
          </cell>
        </row>
        <row r="257">
          <cell r="C257" t="str">
            <v>163-29</v>
          </cell>
          <cell r="D257">
            <v>940000</v>
          </cell>
          <cell r="E257" t="str">
            <v>BONDS</v>
          </cell>
        </row>
        <row r="258">
          <cell r="C258" t="str">
            <v>221-29</v>
          </cell>
          <cell r="D258">
            <v>1280000</v>
          </cell>
          <cell r="E258" t="str">
            <v>BARTLETT</v>
          </cell>
        </row>
        <row r="259">
          <cell r="C259" t="str">
            <v>159-29</v>
          </cell>
          <cell r="D259">
            <v>900000</v>
          </cell>
          <cell r="E259" t="str">
            <v>ROCHA</v>
          </cell>
        </row>
        <row r="260">
          <cell r="C260" t="str">
            <v>218-29</v>
          </cell>
          <cell r="D260">
            <v>1820000</v>
          </cell>
          <cell r="E260" t="str">
            <v>ADANE</v>
          </cell>
        </row>
        <row r="261">
          <cell r="C261" t="str">
            <v>133-29</v>
          </cell>
          <cell r="D261">
            <v>2010000</v>
          </cell>
          <cell r="E261" t="str">
            <v>MAELZER</v>
          </cell>
        </row>
        <row r="262">
          <cell r="C262" t="str">
            <v>906-29</v>
          </cell>
          <cell r="D262">
            <v>1780000</v>
          </cell>
          <cell r="E262" t="str">
            <v>DE LA ROSA</v>
          </cell>
        </row>
        <row r="263">
          <cell r="C263" t="str">
            <v>129-29</v>
          </cell>
          <cell r="D263">
            <v>900000</v>
          </cell>
          <cell r="E263" t="str">
            <v>ROCHA</v>
          </cell>
        </row>
        <row r="264">
          <cell r="C264" t="str">
            <v>220-29</v>
          </cell>
          <cell r="D264">
            <v>1990000</v>
          </cell>
          <cell r="E264" t="str">
            <v>DAVIS</v>
          </cell>
        </row>
        <row r="265">
          <cell r="C265" t="str">
            <v>120-29</v>
          </cell>
          <cell r="D265">
            <v>2010000</v>
          </cell>
          <cell r="E265" t="str">
            <v>MAELZER</v>
          </cell>
        </row>
        <row r="266">
          <cell r="C266" t="str">
            <v>224-29</v>
          </cell>
          <cell r="D266">
            <v>1760000</v>
          </cell>
          <cell r="E266" t="str">
            <v>STRICKLAND</v>
          </cell>
        </row>
        <row r="267">
          <cell r="C267" t="str">
            <v>844-28</v>
          </cell>
          <cell r="D267">
            <v>1740000</v>
          </cell>
          <cell r="E267" t="str">
            <v>STORY</v>
          </cell>
        </row>
        <row r="268">
          <cell r="C268" t="str">
            <v>224-29</v>
          </cell>
          <cell r="D268">
            <v>1760000</v>
          </cell>
          <cell r="E268" t="str">
            <v>STRICKLAND</v>
          </cell>
        </row>
        <row r="269">
          <cell r="C269" t="str">
            <v>229-28</v>
          </cell>
          <cell r="D269">
            <v>1180000</v>
          </cell>
          <cell r="E269" t="str">
            <v>LEVERE</v>
          </cell>
        </row>
        <row r="270">
          <cell r="C270" t="str">
            <v>842-29</v>
          </cell>
          <cell r="D270">
            <v>1540000</v>
          </cell>
          <cell r="E270" t="str">
            <v>HELVIE</v>
          </cell>
        </row>
        <row r="271">
          <cell r="C271" t="str">
            <v>816-29</v>
          </cell>
          <cell r="D271">
            <v>1520000</v>
          </cell>
          <cell r="E271" t="str">
            <v>MAYBERRY</v>
          </cell>
        </row>
        <row r="272">
          <cell r="C272" t="str">
            <v>845-29</v>
          </cell>
          <cell r="D272">
            <v>1540000</v>
          </cell>
          <cell r="E272" t="str">
            <v>HELVIE</v>
          </cell>
        </row>
        <row r="273">
          <cell r="C273" t="str">
            <v>128-29</v>
          </cell>
          <cell r="D273">
            <v>1830000</v>
          </cell>
          <cell r="E273" t="str">
            <v>YORK</v>
          </cell>
        </row>
        <row r="274">
          <cell r="C274" t="str">
            <v>301-29</v>
          </cell>
          <cell r="D274">
            <v>780000</v>
          </cell>
          <cell r="E274" t="str">
            <v>CHIONE</v>
          </cell>
        </row>
        <row r="275">
          <cell r="C275" t="str">
            <v>126-29</v>
          </cell>
          <cell r="D275">
            <v>1360000</v>
          </cell>
          <cell r="E275" t="str">
            <v>SANTIZO</v>
          </cell>
        </row>
        <row r="276">
          <cell r="C276" t="str">
            <v>236-29</v>
          </cell>
          <cell r="D276">
            <v>1990000</v>
          </cell>
          <cell r="E276" t="str">
            <v>DAVIS</v>
          </cell>
        </row>
        <row r="277">
          <cell r="C277" t="str">
            <v>800-29</v>
          </cell>
          <cell r="D277">
            <v>1480000</v>
          </cell>
          <cell r="E277" t="str">
            <v>STURGEON</v>
          </cell>
        </row>
        <row r="278">
          <cell r="C278" t="str">
            <v>241-29</v>
          </cell>
          <cell r="D278">
            <v>1820000</v>
          </cell>
          <cell r="E278" t="str">
            <v>ADANE</v>
          </cell>
        </row>
        <row r="279">
          <cell r="C279" t="str">
            <v>244-28</v>
          </cell>
          <cell r="D279">
            <v>1280000</v>
          </cell>
          <cell r="E279" t="str">
            <v>BARTLETT</v>
          </cell>
        </row>
        <row r="280">
          <cell r="C280" t="str">
            <v>244-29</v>
          </cell>
          <cell r="D280">
            <v>1990000</v>
          </cell>
          <cell r="E280" t="str">
            <v>DAVIS</v>
          </cell>
        </row>
        <row r="281">
          <cell r="C281" t="str">
            <v>163-29</v>
          </cell>
          <cell r="D281">
            <v>940000</v>
          </cell>
          <cell r="E281" t="str">
            <v>BONDS</v>
          </cell>
        </row>
        <row r="282">
          <cell r="C282" t="str">
            <v>101-30</v>
          </cell>
          <cell r="D282">
            <v>1840000</v>
          </cell>
          <cell r="E282" t="str">
            <v>CANFIELD</v>
          </cell>
        </row>
        <row r="283">
          <cell r="C283" t="str">
            <v>240-28</v>
          </cell>
          <cell r="D283">
            <v>2040000</v>
          </cell>
          <cell r="E283" t="str">
            <v>MOSES</v>
          </cell>
        </row>
        <row r="284">
          <cell r="C284" t="str">
            <v>108-30</v>
          </cell>
          <cell r="D284">
            <v>2000000</v>
          </cell>
          <cell r="E284" t="str">
            <v>STAMBAUGH</v>
          </cell>
        </row>
        <row r="285">
          <cell r="C285" t="str">
            <v>218-28</v>
          </cell>
          <cell r="D285">
            <v>1820000</v>
          </cell>
          <cell r="E285" t="str">
            <v>ADANE</v>
          </cell>
        </row>
        <row r="286">
          <cell r="C286" t="str">
            <v>131-30</v>
          </cell>
          <cell r="D286">
            <v>1110000</v>
          </cell>
          <cell r="E286" t="str">
            <v>STARKS</v>
          </cell>
        </row>
        <row r="287">
          <cell r="C287" t="str">
            <v>140-29</v>
          </cell>
          <cell r="D287">
            <v>1360000</v>
          </cell>
          <cell r="E287" t="str">
            <v>SANTIZO</v>
          </cell>
        </row>
        <row r="288">
          <cell r="C288" t="str">
            <v>104-30</v>
          </cell>
          <cell r="D288">
            <v>1110000</v>
          </cell>
          <cell r="E288" t="str">
            <v>STARKS</v>
          </cell>
        </row>
        <row r="289">
          <cell r="C289" t="str">
            <v>136-29</v>
          </cell>
          <cell r="D289">
            <v>2030000</v>
          </cell>
          <cell r="E289" t="str">
            <v>KILLION</v>
          </cell>
        </row>
        <row r="290">
          <cell r="C290" t="str">
            <v>110-30</v>
          </cell>
          <cell r="D290">
            <v>2030000</v>
          </cell>
          <cell r="E290" t="str">
            <v>KILLION</v>
          </cell>
        </row>
        <row r="291">
          <cell r="C291" t="str">
            <v>132-29</v>
          </cell>
          <cell r="D291">
            <v>1110000</v>
          </cell>
          <cell r="E291" t="str">
            <v>STARKS</v>
          </cell>
        </row>
        <row r="292">
          <cell r="C292" t="str">
            <v>124-30</v>
          </cell>
          <cell r="D292">
            <v>2030000</v>
          </cell>
          <cell r="E292" t="str">
            <v>KILLION</v>
          </cell>
        </row>
        <row r="293">
          <cell r="C293" t="str">
            <v>804-29</v>
          </cell>
          <cell r="D293">
            <v>1520000</v>
          </cell>
          <cell r="E293" t="str">
            <v>MAYBERRY</v>
          </cell>
        </row>
        <row r="294">
          <cell r="C294" t="str">
            <v>121-30</v>
          </cell>
          <cell r="D294">
            <v>2000000</v>
          </cell>
          <cell r="E294" t="str">
            <v>STAMBAUGH</v>
          </cell>
        </row>
        <row r="295">
          <cell r="C295" t="str">
            <v>242-28</v>
          </cell>
          <cell r="D295">
            <v>1820000</v>
          </cell>
          <cell r="E295" t="str">
            <v>ADANE</v>
          </cell>
        </row>
        <row r="296">
          <cell r="C296" t="str">
            <v>120-30</v>
          </cell>
          <cell r="D296">
            <v>1830000</v>
          </cell>
          <cell r="E296" t="str">
            <v>YORK</v>
          </cell>
        </row>
        <row r="297">
          <cell r="C297" t="str">
            <v>155-29</v>
          </cell>
          <cell r="D297">
            <v>1360000</v>
          </cell>
          <cell r="E297" t="str">
            <v>SANTIZO</v>
          </cell>
        </row>
        <row r="298">
          <cell r="C298" t="str">
            <v>133-30</v>
          </cell>
          <cell r="D298">
            <v>1830000</v>
          </cell>
          <cell r="E298" t="str">
            <v>YORK</v>
          </cell>
        </row>
        <row r="299">
          <cell r="C299" t="str">
            <v>142-29</v>
          </cell>
          <cell r="D299">
            <v>1830000</v>
          </cell>
          <cell r="E299" t="str">
            <v>YORK</v>
          </cell>
        </row>
        <row r="300">
          <cell r="C300" t="str">
            <v>121-30</v>
          </cell>
          <cell r="D300">
            <v>2000000</v>
          </cell>
          <cell r="E300" t="str">
            <v>STAMBAUGH</v>
          </cell>
        </row>
        <row r="301">
          <cell r="C301" t="str">
            <v>143-29</v>
          </cell>
          <cell r="D301">
            <v>900000</v>
          </cell>
          <cell r="E301" t="str">
            <v>ROCHA</v>
          </cell>
        </row>
        <row r="302">
          <cell r="C302" t="str">
            <v>106-30</v>
          </cell>
          <cell r="D302">
            <v>1830000</v>
          </cell>
          <cell r="E302" t="str">
            <v>YORK</v>
          </cell>
        </row>
        <row r="303">
          <cell r="C303" t="str">
            <v>235-28</v>
          </cell>
          <cell r="D303">
            <v>1280000</v>
          </cell>
          <cell r="E303" t="str">
            <v>BARTLETT</v>
          </cell>
        </row>
        <row r="304">
          <cell r="C304" t="str">
            <v>106-30</v>
          </cell>
          <cell r="D304">
            <v>1830000</v>
          </cell>
          <cell r="E304" t="str">
            <v>YORK</v>
          </cell>
        </row>
        <row r="305">
          <cell r="C305" t="str">
            <v>232-28</v>
          </cell>
          <cell r="D305">
            <v>2040000</v>
          </cell>
          <cell r="E305" t="str">
            <v>MOSES</v>
          </cell>
        </row>
        <row r="306">
          <cell r="C306" t="str">
            <v>804-30</v>
          </cell>
          <cell r="D306">
            <v>1340000</v>
          </cell>
          <cell r="E306" t="str">
            <v>BEAM</v>
          </cell>
        </row>
        <row r="307">
          <cell r="C307" t="str">
            <v>104-29</v>
          </cell>
          <cell r="D307">
            <v>1110000</v>
          </cell>
          <cell r="E307" t="str">
            <v>STARKS</v>
          </cell>
        </row>
        <row r="308">
          <cell r="C308" t="str">
            <v>806-30</v>
          </cell>
          <cell r="D308">
            <v>1460000</v>
          </cell>
          <cell r="E308" t="str">
            <v>NELSON</v>
          </cell>
        </row>
        <row r="309">
          <cell r="C309" t="str">
            <v>187-29</v>
          </cell>
          <cell r="D309">
            <v>1140000</v>
          </cell>
          <cell r="E309" t="str">
            <v>YOUNG</v>
          </cell>
        </row>
      </sheetData>
      <sheetData sheetId="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135-30</v>
          </cell>
          <cell r="D2">
            <v>2000000</v>
          </cell>
          <cell r="E2" t="str">
            <v>STAMBAUGH</v>
          </cell>
        </row>
        <row r="3">
          <cell r="C3" t="str">
            <v>141-30</v>
          </cell>
          <cell r="D3">
            <v>1840000</v>
          </cell>
          <cell r="E3" t="str">
            <v>CANFIELD</v>
          </cell>
        </row>
        <row r="4">
          <cell r="C4" t="str">
            <v>149-30</v>
          </cell>
          <cell r="D4">
            <v>2000000</v>
          </cell>
          <cell r="E4" t="str">
            <v>STAMBAUGH</v>
          </cell>
        </row>
        <row r="5">
          <cell r="C5" t="str">
            <v>230-30</v>
          </cell>
          <cell r="D5">
            <v>1770000</v>
          </cell>
          <cell r="E5" t="str">
            <v>BRUDER</v>
          </cell>
        </row>
        <row r="6">
          <cell r="C6" t="str">
            <v>176-30</v>
          </cell>
          <cell r="D6">
            <v>1090000</v>
          </cell>
          <cell r="E6" t="str">
            <v>SPECTOR</v>
          </cell>
        </row>
        <row r="7">
          <cell r="C7" t="str">
            <v>GOLIGHTLY-30</v>
          </cell>
          <cell r="D7">
            <v>1410000</v>
          </cell>
          <cell r="E7" t="str">
            <v>GOLIGHTLY</v>
          </cell>
        </row>
        <row r="8">
          <cell r="C8" t="str">
            <v>GOLIGHTLY-30</v>
          </cell>
          <cell r="D8">
            <v>1410000</v>
          </cell>
          <cell r="E8" t="str">
            <v>GOLIGHTLY</v>
          </cell>
        </row>
        <row r="9">
          <cell r="C9" t="str">
            <v>238-30</v>
          </cell>
          <cell r="D9">
            <v>1770000</v>
          </cell>
          <cell r="E9" t="str">
            <v>BRUDER</v>
          </cell>
        </row>
        <row r="10">
          <cell r="C10" t="str">
            <v>GOLIGHTLY-30</v>
          </cell>
          <cell r="D10">
            <v>1410000</v>
          </cell>
          <cell r="E10" t="str">
            <v>GOLIGHTLY</v>
          </cell>
        </row>
        <row r="11">
          <cell r="C11" t="str">
            <v>173-30</v>
          </cell>
          <cell r="D11">
            <v>1280000</v>
          </cell>
          <cell r="E11" t="str">
            <v>BARTLETT</v>
          </cell>
        </row>
        <row r="12">
          <cell r="C12" t="str">
            <v>101-01</v>
          </cell>
          <cell r="D12">
            <v>1830000</v>
          </cell>
          <cell r="E12" t="str">
            <v>YORK</v>
          </cell>
        </row>
        <row r="13">
          <cell r="C13" t="str">
            <v>157-30</v>
          </cell>
          <cell r="D13">
            <v>880000</v>
          </cell>
          <cell r="E13" t="str">
            <v>STEWART</v>
          </cell>
        </row>
        <row r="14">
          <cell r="C14" t="str">
            <v>901-01</v>
          </cell>
          <cell r="D14">
            <v>1340000</v>
          </cell>
          <cell r="E14" t="str">
            <v>BEAM</v>
          </cell>
        </row>
        <row r="15">
          <cell r="C15" t="str">
            <v>153-30</v>
          </cell>
          <cell r="D15">
            <v>900000</v>
          </cell>
          <cell r="E15" t="str">
            <v>ROCHA</v>
          </cell>
        </row>
        <row r="16">
          <cell r="C16" t="str">
            <v>111-01</v>
          </cell>
          <cell r="D16">
            <v>2010000</v>
          </cell>
          <cell r="E16" t="str">
            <v>MAELZER</v>
          </cell>
        </row>
        <row r="17">
          <cell r="C17" t="str">
            <v>144-30</v>
          </cell>
          <cell r="D17">
            <v>1310000</v>
          </cell>
          <cell r="E17" t="str">
            <v>MALAVE</v>
          </cell>
        </row>
        <row r="18">
          <cell r="C18" t="str">
            <v>805-01</v>
          </cell>
          <cell r="D18">
            <v>1340000</v>
          </cell>
          <cell r="E18" t="str">
            <v>BEAM</v>
          </cell>
        </row>
        <row r="19">
          <cell r="C19" t="str">
            <v>221-30</v>
          </cell>
          <cell r="D19">
            <v>1770000</v>
          </cell>
          <cell r="E19" t="str">
            <v>BRUDER</v>
          </cell>
        </row>
        <row r="20">
          <cell r="C20" t="str">
            <v>101-01</v>
          </cell>
          <cell r="D20">
            <v>1830000</v>
          </cell>
          <cell r="E20" t="str">
            <v>YORK</v>
          </cell>
        </row>
        <row r="21">
          <cell r="C21" t="str">
            <v>210-30</v>
          </cell>
          <cell r="D21">
            <v>1770000</v>
          </cell>
          <cell r="E21" t="str">
            <v>BRUDER</v>
          </cell>
        </row>
        <row r="22">
          <cell r="C22" t="str">
            <v>105-01</v>
          </cell>
          <cell r="D22">
            <v>1840000</v>
          </cell>
          <cell r="E22" t="str">
            <v>CANFIELD</v>
          </cell>
        </row>
        <row r="23">
          <cell r="C23" t="str">
            <v>206-30</v>
          </cell>
          <cell r="D23">
            <v>2020000</v>
          </cell>
          <cell r="E23" t="str">
            <v>SHOOK</v>
          </cell>
        </row>
        <row r="24">
          <cell r="C24" t="str">
            <v>107-01</v>
          </cell>
          <cell r="D24">
            <v>1110000</v>
          </cell>
          <cell r="E24" t="str">
            <v>STARKS</v>
          </cell>
        </row>
        <row r="25">
          <cell r="C25" t="str">
            <v>826-30</v>
          </cell>
          <cell r="D25">
            <v>1750000</v>
          </cell>
          <cell r="E25" t="str">
            <v>REBOLETTI</v>
          </cell>
        </row>
        <row r="26">
          <cell r="C26" t="str">
            <v>800-01</v>
          </cell>
          <cell r="D26">
            <v>1340000</v>
          </cell>
          <cell r="E26" t="str">
            <v>BEAM</v>
          </cell>
        </row>
        <row r="27">
          <cell r="C27" t="str">
            <v>170-30</v>
          </cell>
          <cell r="D27">
            <v>1140000</v>
          </cell>
          <cell r="E27" t="str">
            <v>YOUNG</v>
          </cell>
        </row>
        <row r="28">
          <cell r="C28" t="str">
            <v>116-01</v>
          </cell>
          <cell r="D28">
            <v>1830000</v>
          </cell>
          <cell r="E28" t="str">
            <v>YORK</v>
          </cell>
        </row>
        <row r="29">
          <cell r="C29" t="str">
            <v>169-30</v>
          </cell>
          <cell r="D29">
            <v>1140000</v>
          </cell>
          <cell r="E29" t="str">
            <v>YOUNG</v>
          </cell>
        </row>
        <row r="30">
          <cell r="C30" t="str">
            <v>120-01</v>
          </cell>
          <cell r="D30">
            <v>1480000</v>
          </cell>
          <cell r="E30" t="str">
            <v>STURGEON</v>
          </cell>
        </row>
        <row r="31">
          <cell r="C31" t="str">
            <v>224-30</v>
          </cell>
          <cell r="D31">
            <v>2040000</v>
          </cell>
          <cell r="E31" t="str">
            <v>MOSES</v>
          </cell>
        </row>
        <row r="32">
          <cell r="C32" t="str">
            <v>807-01</v>
          </cell>
          <cell r="D32">
            <v>1460000</v>
          </cell>
          <cell r="E32" t="str">
            <v>NELSON</v>
          </cell>
        </row>
        <row r="33">
          <cell r="C33" t="str">
            <v>222-30</v>
          </cell>
          <cell r="D33">
            <v>1770000</v>
          </cell>
          <cell r="E33" t="str">
            <v>BRUDER</v>
          </cell>
        </row>
        <row r="34">
          <cell r="C34" t="str">
            <v>133-01</v>
          </cell>
          <cell r="D34">
            <v>2000000</v>
          </cell>
          <cell r="E34" t="str">
            <v>STAMBAUGH</v>
          </cell>
        </row>
        <row r="35">
          <cell r="C35" t="str">
            <v>218-30</v>
          </cell>
          <cell r="D35">
            <v>1820000</v>
          </cell>
          <cell r="E35" t="str">
            <v>ADANE</v>
          </cell>
        </row>
        <row r="36">
          <cell r="C36" t="str">
            <v>908-30</v>
          </cell>
          <cell r="D36">
            <v>1750000</v>
          </cell>
          <cell r="E36" t="str">
            <v>REBOLETTI</v>
          </cell>
        </row>
        <row r="37">
          <cell r="C37" t="str">
            <v>204-30</v>
          </cell>
          <cell r="D37">
            <v>1090000</v>
          </cell>
          <cell r="E37" t="str">
            <v>SPECTOR</v>
          </cell>
        </row>
        <row r="38">
          <cell r="C38" t="str">
            <v>243-30</v>
          </cell>
          <cell r="D38">
            <v>1990000</v>
          </cell>
          <cell r="E38" t="str">
            <v>DAVIS</v>
          </cell>
        </row>
        <row r="39">
          <cell r="C39" t="str">
            <v>209-30</v>
          </cell>
          <cell r="D39">
            <v>1770000</v>
          </cell>
          <cell r="E39" t="str">
            <v>BRUDER</v>
          </cell>
        </row>
        <row r="40">
          <cell r="C40" t="str">
            <v>116-01</v>
          </cell>
          <cell r="D40">
            <v>1830000</v>
          </cell>
          <cell r="E40" t="str">
            <v>YORK</v>
          </cell>
        </row>
        <row r="41">
          <cell r="C41" t="str">
            <v>195-30</v>
          </cell>
          <cell r="D41">
            <v>900000</v>
          </cell>
          <cell r="E41" t="str">
            <v>ROCHA</v>
          </cell>
        </row>
        <row r="42">
          <cell r="C42" t="str">
            <v>116-01</v>
          </cell>
          <cell r="D42">
            <v>1830000</v>
          </cell>
          <cell r="E42" t="str">
            <v>YORK</v>
          </cell>
        </row>
        <row r="43">
          <cell r="C43" t="str">
            <v>824-30</v>
          </cell>
          <cell r="D43">
            <v>1750000</v>
          </cell>
          <cell r="E43" t="str">
            <v>REBOLETTI</v>
          </cell>
        </row>
        <row r="44">
          <cell r="C44" t="str">
            <v>112-30</v>
          </cell>
          <cell r="D44">
            <v>2010000</v>
          </cell>
          <cell r="E44" t="str">
            <v>MAELZER</v>
          </cell>
        </row>
        <row r="45">
          <cell r="C45" t="str">
            <v>126-30</v>
          </cell>
          <cell r="D45">
            <v>2010000</v>
          </cell>
          <cell r="E45" t="str">
            <v>MAELZER</v>
          </cell>
        </row>
        <row r="46">
          <cell r="C46" t="str">
            <v>132-30</v>
          </cell>
          <cell r="D46">
            <v>1110000</v>
          </cell>
          <cell r="E46" t="str">
            <v>STARKS</v>
          </cell>
        </row>
        <row r="47">
          <cell r="C47" t="str">
            <v>104-30</v>
          </cell>
          <cell r="D47">
            <v>1110000</v>
          </cell>
          <cell r="E47" t="str">
            <v>STARKS</v>
          </cell>
        </row>
        <row r="48">
          <cell r="C48" t="str">
            <v>118-30</v>
          </cell>
          <cell r="D48">
            <v>1110000</v>
          </cell>
          <cell r="E48" t="str">
            <v>STARKS</v>
          </cell>
        </row>
        <row r="49">
          <cell r="C49" t="str">
            <v>807-30</v>
          </cell>
          <cell r="D49">
            <v>1340000</v>
          </cell>
          <cell r="E49" t="str">
            <v>BEAM</v>
          </cell>
        </row>
        <row r="50">
          <cell r="C50" t="str">
            <v>129-30</v>
          </cell>
          <cell r="D50">
            <v>1310000</v>
          </cell>
          <cell r="E50" t="str">
            <v>MALAVE</v>
          </cell>
        </row>
        <row r="51">
          <cell r="C51" t="str">
            <v>125-30</v>
          </cell>
          <cell r="D51">
            <v>2010000</v>
          </cell>
          <cell r="E51" t="str">
            <v>MAELZER</v>
          </cell>
        </row>
        <row r="52">
          <cell r="C52" t="str">
            <v>162-30</v>
          </cell>
          <cell r="D52">
            <v>1090000</v>
          </cell>
          <cell r="E52" t="str">
            <v>SPECTOR</v>
          </cell>
        </row>
        <row r="53">
          <cell r="C53" t="str">
            <v>107-30</v>
          </cell>
          <cell r="D53">
            <v>2000000</v>
          </cell>
          <cell r="E53" t="str">
            <v>STAMBAUGH</v>
          </cell>
        </row>
        <row r="54">
          <cell r="C54" t="str">
            <v>801-30</v>
          </cell>
          <cell r="D54">
            <v>1460000</v>
          </cell>
          <cell r="E54" t="str">
            <v>NELSON</v>
          </cell>
        </row>
        <row r="55">
          <cell r="C55" t="str">
            <v>119-30</v>
          </cell>
          <cell r="D55">
            <v>1830000</v>
          </cell>
          <cell r="E55" t="str">
            <v>YORK</v>
          </cell>
        </row>
        <row r="56">
          <cell r="C56" t="str">
            <v>803-30</v>
          </cell>
          <cell r="D56">
            <v>1340000</v>
          </cell>
          <cell r="E56" t="str">
            <v>BEAM</v>
          </cell>
        </row>
        <row r="57">
          <cell r="C57" t="str">
            <v>116-01</v>
          </cell>
          <cell r="D57">
            <v>1830000</v>
          </cell>
          <cell r="E57" t="str">
            <v>YORK</v>
          </cell>
        </row>
        <row r="58">
          <cell r="C58" t="str">
            <v>812-30</v>
          </cell>
          <cell r="D58">
            <v>1340000</v>
          </cell>
          <cell r="E58" t="str">
            <v>BEAM</v>
          </cell>
        </row>
        <row r="59">
          <cell r="C59" t="str">
            <v>125-01</v>
          </cell>
          <cell r="D59">
            <v>1110000</v>
          </cell>
          <cell r="E59" t="str">
            <v>STARKS</v>
          </cell>
        </row>
        <row r="60">
          <cell r="C60" t="str">
            <v>136-30</v>
          </cell>
          <cell r="D60">
            <v>2000000</v>
          </cell>
          <cell r="E60" t="str">
            <v>STAMBAUGH</v>
          </cell>
        </row>
        <row r="61">
          <cell r="C61" t="str">
            <v>802-01</v>
          </cell>
          <cell r="D61">
            <v>1340000</v>
          </cell>
          <cell r="E61" t="str">
            <v>BEAM</v>
          </cell>
        </row>
        <row r="62">
          <cell r="C62" t="str">
            <v>115-30</v>
          </cell>
          <cell r="D62">
            <v>1310000</v>
          </cell>
          <cell r="E62" t="str">
            <v>MALAVE</v>
          </cell>
        </row>
        <row r="63">
          <cell r="C63" t="str">
            <v>115-01</v>
          </cell>
          <cell r="D63">
            <v>2000000</v>
          </cell>
          <cell r="E63" t="str">
            <v>STAMBAUGH</v>
          </cell>
        </row>
        <row r="64">
          <cell r="C64" t="str">
            <v>147-30</v>
          </cell>
          <cell r="D64">
            <v>1830000</v>
          </cell>
          <cell r="E64" t="str">
            <v>YORK</v>
          </cell>
        </row>
        <row r="65">
          <cell r="C65" t="str">
            <v>115-01</v>
          </cell>
          <cell r="D65">
            <v>2000000</v>
          </cell>
          <cell r="E65" t="str">
            <v>STAMBAUGH</v>
          </cell>
        </row>
        <row r="66">
          <cell r="C66" t="str">
            <v>805-30</v>
          </cell>
          <cell r="D66">
            <v>1460000</v>
          </cell>
          <cell r="E66" t="str">
            <v>NELSON</v>
          </cell>
        </row>
        <row r="67">
          <cell r="C67" t="str">
            <v>108-01</v>
          </cell>
          <cell r="D67">
            <v>1840000</v>
          </cell>
          <cell r="E67" t="str">
            <v>CANFIELD</v>
          </cell>
        </row>
        <row r="68">
          <cell r="C68" t="str">
            <v>808-30</v>
          </cell>
          <cell r="D68">
            <v>1340000</v>
          </cell>
          <cell r="E68" t="str">
            <v>BEAM</v>
          </cell>
        </row>
        <row r="69">
          <cell r="C69" t="str">
            <v>242-30</v>
          </cell>
          <cell r="D69">
            <v>1820000</v>
          </cell>
          <cell r="E69" t="str">
            <v>ADANE</v>
          </cell>
        </row>
        <row r="70">
          <cell r="C70" t="str">
            <v>813-30</v>
          </cell>
          <cell r="D70">
            <v>1340000</v>
          </cell>
          <cell r="E70" t="str">
            <v>BEAM</v>
          </cell>
        </row>
        <row r="71">
          <cell r="C71" t="str">
            <v>241-30</v>
          </cell>
          <cell r="D71">
            <v>1820000</v>
          </cell>
          <cell r="E71" t="str">
            <v>ADANE</v>
          </cell>
        </row>
        <row r="72">
          <cell r="C72" t="str">
            <v>817-30</v>
          </cell>
          <cell r="D72">
            <v>1460000</v>
          </cell>
          <cell r="E72" t="str">
            <v>NELSON</v>
          </cell>
        </row>
        <row r="73">
          <cell r="C73" t="str">
            <v>GOLIGHTLY-30</v>
          </cell>
          <cell r="D73">
            <v>1410000</v>
          </cell>
          <cell r="E73" t="str">
            <v>GOLIGHTLY</v>
          </cell>
        </row>
        <row r="74">
          <cell r="C74" t="str">
            <v>820-30</v>
          </cell>
          <cell r="D74">
            <v>1460000</v>
          </cell>
          <cell r="E74" t="str">
            <v>NELSON</v>
          </cell>
        </row>
        <row r="75">
          <cell r="C75" t="str">
            <v>GOLIGHTLY-30</v>
          </cell>
          <cell r="D75">
            <v>1410000</v>
          </cell>
          <cell r="E75" t="str">
            <v>GOLIGHTLY</v>
          </cell>
        </row>
        <row r="76">
          <cell r="C76" t="str">
            <v>105-30</v>
          </cell>
          <cell r="D76">
            <v>1830000</v>
          </cell>
          <cell r="E76" t="str">
            <v>YORK</v>
          </cell>
        </row>
        <row r="77">
          <cell r="C77" t="str">
            <v>232-30</v>
          </cell>
          <cell r="D77">
            <v>2040000</v>
          </cell>
          <cell r="E77" t="str">
            <v>MOSES</v>
          </cell>
        </row>
        <row r="78">
          <cell r="C78" t="str">
            <v>109-30</v>
          </cell>
          <cell r="D78">
            <v>2030000</v>
          </cell>
          <cell r="E78" t="str">
            <v>KILLION</v>
          </cell>
        </row>
        <row r="79">
          <cell r="C79" t="str">
            <v>229-30</v>
          </cell>
          <cell r="D79">
            <v>1770000</v>
          </cell>
          <cell r="E79" t="str">
            <v>BRUDER</v>
          </cell>
        </row>
        <row r="80">
          <cell r="C80" t="str">
            <v>127-30</v>
          </cell>
          <cell r="D80">
            <v>1840000</v>
          </cell>
          <cell r="E80" t="str">
            <v>CANFIELD</v>
          </cell>
        </row>
        <row r="81">
          <cell r="C81" t="str">
            <v>223-30</v>
          </cell>
          <cell r="D81">
            <v>2040000</v>
          </cell>
          <cell r="E81" t="str">
            <v>MOSES</v>
          </cell>
        </row>
        <row r="82">
          <cell r="C82" t="str">
            <v>834-30</v>
          </cell>
          <cell r="D82">
            <v>1750000</v>
          </cell>
          <cell r="E82" t="str">
            <v>REBOLETTI</v>
          </cell>
        </row>
        <row r="83">
          <cell r="C83" t="str">
            <v>GRASTON-30</v>
          </cell>
          <cell r="D83">
            <v>1990000</v>
          </cell>
          <cell r="E83" t="str">
            <v>DAVIS</v>
          </cell>
        </row>
        <row r="84">
          <cell r="C84" t="str">
            <v>233-30</v>
          </cell>
          <cell r="D84">
            <v>1820000</v>
          </cell>
          <cell r="E84" t="str">
            <v>ADANE</v>
          </cell>
        </row>
        <row r="85">
          <cell r="C85" t="str">
            <v>217-30</v>
          </cell>
          <cell r="D85">
            <v>1820000</v>
          </cell>
          <cell r="E85" t="str">
            <v>ADANE</v>
          </cell>
        </row>
        <row r="86">
          <cell r="C86" t="str">
            <v>186-30</v>
          </cell>
          <cell r="D86">
            <v>880000</v>
          </cell>
          <cell r="E86" t="str">
            <v>STEWART</v>
          </cell>
        </row>
        <row r="87">
          <cell r="C87" t="str">
            <v>125-01</v>
          </cell>
          <cell r="D87">
            <v>1110000</v>
          </cell>
          <cell r="E87" t="str">
            <v>STARKS</v>
          </cell>
        </row>
        <row r="88">
          <cell r="C88" t="str">
            <v>205-30</v>
          </cell>
          <cell r="D88">
            <v>2020000</v>
          </cell>
          <cell r="E88" t="str">
            <v>SHOOK</v>
          </cell>
        </row>
        <row r="89">
          <cell r="C89" t="str">
            <v>804-01</v>
          </cell>
          <cell r="D89">
            <v>1460000</v>
          </cell>
          <cell r="E89" t="str">
            <v>NELSON</v>
          </cell>
        </row>
        <row r="90">
          <cell r="C90" t="str">
            <v>906-30</v>
          </cell>
          <cell r="D90">
            <v>1780000</v>
          </cell>
          <cell r="E90" t="str">
            <v>DE LA ROSA</v>
          </cell>
        </row>
        <row r="91">
          <cell r="C91" t="str">
            <v>112-01</v>
          </cell>
          <cell r="D91">
            <v>1310000</v>
          </cell>
          <cell r="E91" t="str">
            <v>MALAVE</v>
          </cell>
        </row>
        <row r="92">
          <cell r="C92" t="str">
            <v>185-30</v>
          </cell>
          <cell r="D92">
            <v>880000</v>
          </cell>
          <cell r="E92" t="str">
            <v>STEWART</v>
          </cell>
        </row>
        <row r="93">
          <cell r="C93" t="str">
            <v>111-01</v>
          </cell>
          <cell r="D93">
            <v>2010000</v>
          </cell>
          <cell r="E93" t="str">
            <v>MAELZER</v>
          </cell>
        </row>
        <row r="94">
          <cell r="C94" t="str">
            <v>190-30</v>
          </cell>
          <cell r="D94">
            <v>1090000</v>
          </cell>
          <cell r="E94" t="str">
            <v>SPECTOR</v>
          </cell>
        </row>
        <row r="95">
          <cell r="C95" t="str">
            <v>109-01</v>
          </cell>
          <cell r="D95">
            <v>1310000</v>
          </cell>
          <cell r="E95" t="str">
            <v>MALAVE</v>
          </cell>
        </row>
        <row r="96">
          <cell r="C96" t="str">
            <v>833-30</v>
          </cell>
          <cell r="D96">
            <v>1750000</v>
          </cell>
          <cell r="E96" t="str">
            <v>REBOLETTI</v>
          </cell>
        </row>
        <row r="97">
          <cell r="C97" t="str">
            <v>232-30</v>
          </cell>
          <cell r="D97">
            <v>2040000</v>
          </cell>
          <cell r="E97" t="str">
            <v>MOSES</v>
          </cell>
        </row>
        <row r="98">
          <cell r="C98" t="str">
            <v>836-30</v>
          </cell>
          <cell r="D98">
            <v>1780000</v>
          </cell>
          <cell r="E98" t="str">
            <v>DE LA ROSA</v>
          </cell>
        </row>
        <row r="99">
          <cell r="C99" t="str">
            <v>847-30</v>
          </cell>
          <cell r="D99">
            <v>1750000</v>
          </cell>
          <cell r="E99" t="str">
            <v>REBOLETTI</v>
          </cell>
        </row>
        <row r="100">
          <cell r="C100" t="str">
            <v>229-30</v>
          </cell>
          <cell r="D100">
            <v>1770000</v>
          </cell>
          <cell r="E100" t="str">
            <v>BRUDER</v>
          </cell>
        </row>
        <row r="101">
          <cell r="C101" t="str">
            <v>842-30</v>
          </cell>
          <cell r="D101">
            <v>1750000</v>
          </cell>
          <cell r="E101" t="str">
            <v>REBOLETTI</v>
          </cell>
        </row>
        <row r="102">
          <cell r="C102" t="str">
            <v>845-30</v>
          </cell>
          <cell r="D102">
            <v>1750000</v>
          </cell>
          <cell r="E102" t="str">
            <v>REBOLETTI</v>
          </cell>
        </row>
        <row r="103">
          <cell r="C103" t="str">
            <v>220-30</v>
          </cell>
          <cell r="D103">
            <v>1990000</v>
          </cell>
          <cell r="E103" t="str">
            <v>DAVIS</v>
          </cell>
        </row>
        <row r="104">
          <cell r="C104" t="str">
            <v>808-01</v>
          </cell>
          <cell r="D104">
            <v>1460000</v>
          </cell>
          <cell r="E104" t="str">
            <v>NELSON</v>
          </cell>
        </row>
        <row r="105">
          <cell r="C105" t="str">
            <v>841-30</v>
          </cell>
          <cell r="D105">
            <v>1750000</v>
          </cell>
          <cell r="E105" t="str">
            <v>REBOLETTI</v>
          </cell>
        </row>
        <row r="106">
          <cell r="C106" t="str">
            <v>180-30</v>
          </cell>
          <cell r="D106">
            <v>1520000</v>
          </cell>
          <cell r="E106" t="str">
            <v>MAYBERRY</v>
          </cell>
        </row>
        <row r="107">
          <cell r="C107" t="str">
            <v>839-30</v>
          </cell>
          <cell r="D107">
            <v>1780000</v>
          </cell>
          <cell r="E107" t="str">
            <v>DE LA ROSA</v>
          </cell>
        </row>
        <row r="108">
          <cell r="C108" t="str">
            <v>197-30</v>
          </cell>
          <cell r="D108">
            <v>1140000</v>
          </cell>
          <cell r="E108" t="str">
            <v>YOUNG</v>
          </cell>
        </row>
        <row r="109">
          <cell r="C109" t="str">
            <v>212-30</v>
          </cell>
          <cell r="D109">
            <v>1140000</v>
          </cell>
          <cell r="E109" t="str">
            <v>YOUNG</v>
          </cell>
        </row>
        <row r="110">
          <cell r="C110" t="str">
            <v>827-30</v>
          </cell>
          <cell r="D110">
            <v>1780000</v>
          </cell>
          <cell r="E110" t="str">
            <v>DE LA ROSA</v>
          </cell>
        </row>
        <row r="111">
          <cell r="C111" t="str">
            <v>219-30</v>
          </cell>
          <cell r="D111">
            <v>1990000</v>
          </cell>
          <cell r="E111" t="str">
            <v>DAVIS</v>
          </cell>
        </row>
        <row r="112">
          <cell r="C112" t="str">
            <v>830-30</v>
          </cell>
          <cell r="D112">
            <v>1750000</v>
          </cell>
          <cell r="E112" t="str">
            <v>REBOLETTI</v>
          </cell>
        </row>
        <row r="113">
          <cell r="C113" t="str">
            <v>207-30</v>
          </cell>
          <cell r="D113">
            <v>1520000</v>
          </cell>
          <cell r="E113" t="str">
            <v>MAYBERRY</v>
          </cell>
        </row>
        <row r="114">
          <cell r="C114" t="str">
            <v>214-30</v>
          </cell>
          <cell r="D114">
            <v>2040000</v>
          </cell>
          <cell r="E114" t="str">
            <v>MOSES</v>
          </cell>
        </row>
        <row r="115">
          <cell r="C115" t="str">
            <v>825-30</v>
          </cell>
          <cell r="D115">
            <v>1750000</v>
          </cell>
          <cell r="E115" t="str">
            <v>REBOLETTI</v>
          </cell>
        </row>
        <row r="116">
          <cell r="C116" t="str">
            <v>231-30</v>
          </cell>
          <cell r="D116">
            <v>2040000</v>
          </cell>
          <cell r="E116" t="str">
            <v>MOSES</v>
          </cell>
        </row>
        <row r="117">
          <cell r="C117" t="str">
            <v>819-30</v>
          </cell>
          <cell r="D117">
            <v>1460000</v>
          </cell>
          <cell r="E117" t="str">
            <v>NELSON</v>
          </cell>
        </row>
        <row r="118">
          <cell r="C118" t="str">
            <v>809-01</v>
          </cell>
          <cell r="D118">
            <v>1340000</v>
          </cell>
          <cell r="E118" t="str">
            <v>BEAM</v>
          </cell>
        </row>
        <row r="119">
          <cell r="C119" t="str">
            <v>160-30</v>
          </cell>
          <cell r="D119">
            <v>1310000</v>
          </cell>
          <cell r="E119" t="str">
            <v>MALAVE</v>
          </cell>
        </row>
        <row r="120">
          <cell r="C120" t="str">
            <v>174-30</v>
          </cell>
          <cell r="D120">
            <v>1280000</v>
          </cell>
          <cell r="E120" t="str">
            <v>BARTLETT</v>
          </cell>
        </row>
        <row r="121">
          <cell r="C121" t="str">
            <v>163-30</v>
          </cell>
          <cell r="D121">
            <v>2020000</v>
          </cell>
          <cell r="E121" t="str">
            <v>SHOOK</v>
          </cell>
        </row>
        <row r="122">
          <cell r="C122" t="str">
            <v>835-30</v>
          </cell>
          <cell r="D122">
            <v>1780000</v>
          </cell>
          <cell r="E122" t="str">
            <v>DE LA ROSA</v>
          </cell>
        </row>
        <row r="123">
          <cell r="C123" t="str">
            <v>148-30</v>
          </cell>
          <cell r="D123">
            <v>1830000</v>
          </cell>
          <cell r="E123" t="str">
            <v>YORK</v>
          </cell>
        </row>
        <row r="124">
          <cell r="C124" t="str">
            <v>844-30</v>
          </cell>
          <cell r="D124">
            <v>1750000</v>
          </cell>
          <cell r="E124" t="str">
            <v>REBOLETTI</v>
          </cell>
        </row>
        <row r="125">
          <cell r="C125" t="str">
            <v>154-30</v>
          </cell>
          <cell r="D125">
            <v>900000</v>
          </cell>
          <cell r="E125" t="str">
            <v>ROCHA</v>
          </cell>
        </row>
        <row r="126">
          <cell r="C126" t="str">
            <v>GOLIGHTLY-30</v>
          </cell>
          <cell r="D126">
            <v>1410000</v>
          </cell>
          <cell r="E126" t="str">
            <v>GOLIGHTLY</v>
          </cell>
        </row>
        <row r="127">
          <cell r="C127" t="str">
            <v>814-30</v>
          </cell>
          <cell r="D127">
            <v>1340000</v>
          </cell>
          <cell r="E127" t="str">
            <v>BEAM</v>
          </cell>
        </row>
        <row r="128">
          <cell r="C128" t="str">
            <v>117-01</v>
          </cell>
          <cell r="D128">
            <v>1480000</v>
          </cell>
          <cell r="E128" t="str">
            <v>STURGEON</v>
          </cell>
        </row>
        <row r="129">
          <cell r="C129" t="str">
            <v>810-30</v>
          </cell>
          <cell r="D129">
            <v>1460000</v>
          </cell>
          <cell r="E129" t="str">
            <v>NELSON</v>
          </cell>
        </row>
        <row r="130">
          <cell r="C130" t="str">
            <v>806-01</v>
          </cell>
          <cell r="D130">
            <v>1340000</v>
          </cell>
          <cell r="E130" t="str">
            <v>BEAM</v>
          </cell>
        </row>
        <row r="131">
          <cell r="C131" t="str">
            <v>809-30</v>
          </cell>
          <cell r="D131">
            <v>1460000</v>
          </cell>
          <cell r="E131" t="str">
            <v>NELSON</v>
          </cell>
        </row>
        <row r="132">
          <cell r="C132" t="str">
            <v>181-30</v>
          </cell>
          <cell r="D132">
            <v>900000</v>
          </cell>
          <cell r="E132" t="str">
            <v>ROCHA</v>
          </cell>
        </row>
        <row r="133">
          <cell r="C133" t="str">
            <v>188-30</v>
          </cell>
          <cell r="D133">
            <v>1280000</v>
          </cell>
          <cell r="E133" t="str">
            <v>BARTLETT</v>
          </cell>
        </row>
        <row r="134">
          <cell r="C134" t="str">
            <v>198-30</v>
          </cell>
          <cell r="D134">
            <v>1140000</v>
          </cell>
          <cell r="E134" t="str">
            <v>YOUNG</v>
          </cell>
        </row>
        <row r="135">
          <cell r="C135" t="str">
            <v>184-30</v>
          </cell>
          <cell r="D135">
            <v>1140000</v>
          </cell>
          <cell r="E135" t="str">
            <v>YOUNG</v>
          </cell>
        </row>
        <row r="136">
          <cell r="C136" t="str">
            <v>832-30</v>
          </cell>
          <cell r="D136">
            <v>1780000</v>
          </cell>
          <cell r="E136" t="str">
            <v>DE LA ROSA</v>
          </cell>
        </row>
        <row r="137">
          <cell r="C137" t="str">
            <v>182-30</v>
          </cell>
          <cell r="D137">
            <v>900000</v>
          </cell>
          <cell r="E137" t="str">
            <v>ROCHA</v>
          </cell>
        </row>
        <row r="138">
          <cell r="C138" t="str">
            <v>202-30</v>
          </cell>
          <cell r="D138">
            <v>1280000</v>
          </cell>
          <cell r="E138" t="str">
            <v>BARTLETT</v>
          </cell>
        </row>
        <row r="139">
          <cell r="C139" t="str">
            <v>185-30</v>
          </cell>
          <cell r="D139">
            <v>880000</v>
          </cell>
          <cell r="E139" t="str">
            <v>STEWART</v>
          </cell>
        </row>
        <row r="140">
          <cell r="C140" t="str">
            <v>208-30</v>
          </cell>
          <cell r="D140">
            <v>1520000</v>
          </cell>
          <cell r="E140" t="str">
            <v>MAYBERRY</v>
          </cell>
        </row>
        <row r="141">
          <cell r="C141" t="str">
            <v>822-30</v>
          </cell>
          <cell r="D141">
            <v>1460000</v>
          </cell>
          <cell r="E141" t="str">
            <v>NELSON</v>
          </cell>
        </row>
        <row r="142">
          <cell r="C142" t="str">
            <v>218-30</v>
          </cell>
          <cell r="D142">
            <v>1820000</v>
          </cell>
          <cell r="E142" t="str">
            <v>ADANE</v>
          </cell>
        </row>
        <row r="143">
          <cell r="C143" t="str">
            <v>811-30</v>
          </cell>
          <cell r="D143">
            <v>1340000</v>
          </cell>
          <cell r="E143" t="str">
            <v>BEAM</v>
          </cell>
        </row>
        <row r="144">
          <cell r="C144" t="str">
            <v>239-30</v>
          </cell>
          <cell r="D144">
            <v>2040000</v>
          </cell>
          <cell r="E144" t="str">
            <v>MOSES</v>
          </cell>
        </row>
        <row r="145">
          <cell r="C145" t="str">
            <v>831-30</v>
          </cell>
          <cell r="D145">
            <v>1780000</v>
          </cell>
          <cell r="E145" t="str">
            <v>DE LA ROSA</v>
          </cell>
        </row>
        <row r="146">
          <cell r="C146" t="str">
            <v>115-01</v>
          </cell>
          <cell r="D146">
            <v>2000000</v>
          </cell>
          <cell r="E146" t="str">
            <v>STAMBAUGH</v>
          </cell>
        </row>
        <row r="147">
          <cell r="C147" t="str">
            <v>201-30</v>
          </cell>
          <cell r="D147">
            <v>1280000</v>
          </cell>
          <cell r="E147" t="str">
            <v>BARTLETT</v>
          </cell>
        </row>
        <row r="148">
          <cell r="C148" t="str">
            <v>116-01</v>
          </cell>
          <cell r="D148">
            <v>1830000</v>
          </cell>
          <cell r="E148" t="str">
            <v>YORK</v>
          </cell>
        </row>
        <row r="149">
          <cell r="C149" t="str">
            <v>192-30</v>
          </cell>
          <cell r="D149">
            <v>2020000</v>
          </cell>
          <cell r="E149" t="str">
            <v>SHOOK</v>
          </cell>
        </row>
        <row r="150">
          <cell r="C150" t="str">
            <v>101-30</v>
          </cell>
          <cell r="D150">
            <v>1840000</v>
          </cell>
          <cell r="E150" t="str">
            <v>CANFIELD</v>
          </cell>
        </row>
        <row r="151">
          <cell r="C151" t="str">
            <v>191-30</v>
          </cell>
          <cell r="D151">
            <v>2020000</v>
          </cell>
          <cell r="E151" t="str">
            <v>SHOOK</v>
          </cell>
        </row>
        <row r="152">
          <cell r="C152" t="str">
            <v>108-30</v>
          </cell>
          <cell r="D152">
            <v>2000000</v>
          </cell>
          <cell r="E152" t="str">
            <v>STAMBAUGH</v>
          </cell>
        </row>
        <row r="153">
          <cell r="C153" t="str">
            <v>178-30</v>
          </cell>
          <cell r="D153">
            <v>2020000</v>
          </cell>
          <cell r="E153" t="str">
            <v>SHOOK</v>
          </cell>
        </row>
        <row r="154">
          <cell r="C154" t="str">
            <v>131-30</v>
          </cell>
          <cell r="D154">
            <v>1110000</v>
          </cell>
          <cell r="E154" t="str">
            <v>STARKS</v>
          </cell>
        </row>
        <row r="155">
          <cell r="C155" t="str">
            <v>161-30</v>
          </cell>
          <cell r="D155">
            <v>1090000</v>
          </cell>
          <cell r="E155" t="str">
            <v>SPECTOR</v>
          </cell>
        </row>
        <row r="156">
          <cell r="C156" t="str">
            <v>168-30</v>
          </cell>
          <cell r="D156">
            <v>900000</v>
          </cell>
          <cell r="E156" t="str">
            <v>ROCHA</v>
          </cell>
        </row>
        <row r="157">
          <cell r="C157" t="str">
            <v>150-30</v>
          </cell>
          <cell r="D157">
            <v>2000000</v>
          </cell>
          <cell r="E157" t="str">
            <v>STAMBAUGH</v>
          </cell>
        </row>
        <row r="158">
          <cell r="C158" t="str">
            <v>226-30</v>
          </cell>
          <cell r="D158">
            <v>1820000</v>
          </cell>
          <cell r="E158" t="str">
            <v>ADANE</v>
          </cell>
        </row>
        <row r="159">
          <cell r="C159" t="str">
            <v>138-30</v>
          </cell>
          <cell r="D159">
            <v>2030000</v>
          </cell>
          <cell r="E159" t="str">
            <v>KILLION</v>
          </cell>
        </row>
        <row r="160">
          <cell r="C160" t="str">
            <v>235-30</v>
          </cell>
          <cell r="D160">
            <v>1990000</v>
          </cell>
          <cell r="E160" t="str">
            <v>DAVIS</v>
          </cell>
        </row>
        <row r="161">
          <cell r="C161" t="str">
            <v>117-30</v>
          </cell>
          <cell r="D161">
            <v>1110000</v>
          </cell>
          <cell r="E161" t="str">
            <v>STARKS</v>
          </cell>
        </row>
        <row r="162">
          <cell r="C162" t="str">
            <v>108-01</v>
          </cell>
          <cell r="D162">
            <v>1840000</v>
          </cell>
          <cell r="E162" t="str">
            <v>CANFIELD</v>
          </cell>
        </row>
        <row r="163">
          <cell r="C163" t="str">
            <v>101-30</v>
          </cell>
          <cell r="D163">
            <v>1840000</v>
          </cell>
          <cell r="E163" t="str">
            <v>CANFIELD</v>
          </cell>
        </row>
        <row r="164">
          <cell r="C164" t="str">
            <v>104-30</v>
          </cell>
          <cell r="D164">
            <v>1110000</v>
          </cell>
          <cell r="E164" t="str">
            <v>STARKS</v>
          </cell>
        </row>
        <row r="165">
          <cell r="C165" t="str">
            <v>112-30</v>
          </cell>
          <cell r="D165">
            <v>2010000</v>
          </cell>
          <cell r="E165" t="str">
            <v>MAELZER</v>
          </cell>
        </row>
        <row r="166">
          <cell r="C166" t="str">
            <v>110-30</v>
          </cell>
          <cell r="D166">
            <v>2030000</v>
          </cell>
          <cell r="E166" t="str">
            <v>KILLION</v>
          </cell>
        </row>
        <row r="167">
          <cell r="C167" t="str">
            <v>112-30</v>
          </cell>
          <cell r="D167">
            <v>2010000</v>
          </cell>
          <cell r="E167" t="str">
            <v>MAELZER</v>
          </cell>
        </row>
        <row r="168">
          <cell r="C168" t="str">
            <v>124-30</v>
          </cell>
          <cell r="D168">
            <v>2030000</v>
          </cell>
          <cell r="E168" t="str">
            <v>KILLION</v>
          </cell>
        </row>
        <row r="169">
          <cell r="C169" t="str">
            <v>106-30</v>
          </cell>
          <cell r="D169">
            <v>1830000</v>
          </cell>
          <cell r="E169" t="str">
            <v>YORK</v>
          </cell>
        </row>
        <row r="170">
          <cell r="C170" t="str">
            <v>823-30</v>
          </cell>
          <cell r="D170">
            <v>1750000</v>
          </cell>
          <cell r="E170" t="str">
            <v>REBOLETTI</v>
          </cell>
        </row>
        <row r="171">
          <cell r="C171" t="str">
            <v>103-30</v>
          </cell>
          <cell r="D171">
            <v>1110000</v>
          </cell>
          <cell r="E171" t="str">
            <v>STARKS</v>
          </cell>
        </row>
        <row r="172">
          <cell r="C172" t="str">
            <v>827-30</v>
          </cell>
          <cell r="D172">
            <v>1780000</v>
          </cell>
          <cell r="E172" t="str">
            <v>DE LA ROSA</v>
          </cell>
        </row>
        <row r="173">
          <cell r="C173" t="str">
            <v>123-30</v>
          </cell>
          <cell r="D173">
            <v>2030000</v>
          </cell>
          <cell r="E173" t="str">
            <v>KILLION</v>
          </cell>
        </row>
        <row r="174">
          <cell r="C174" t="str">
            <v>199-30</v>
          </cell>
          <cell r="D174">
            <v>880000</v>
          </cell>
          <cell r="E174" t="str">
            <v>STEWART</v>
          </cell>
        </row>
        <row r="175">
          <cell r="C175" t="str">
            <v>104-30</v>
          </cell>
          <cell r="D175">
            <v>1110000</v>
          </cell>
          <cell r="E175" t="str">
            <v>STARKS</v>
          </cell>
        </row>
        <row r="176">
          <cell r="C176" t="str">
            <v>226-30</v>
          </cell>
          <cell r="D176">
            <v>1820000</v>
          </cell>
          <cell r="E176" t="str">
            <v>ADANE</v>
          </cell>
        </row>
        <row r="177">
          <cell r="C177" t="str">
            <v>107-30</v>
          </cell>
          <cell r="D177">
            <v>2000000</v>
          </cell>
          <cell r="E177" t="str">
            <v>STAMBAUGH</v>
          </cell>
        </row>
        <row r="178">
          <cell r="C178" t="str">
            <v>240-30</v>
          </cell>
          <cell r="D178">
            <v>2040000</v>
          </cell>
          <cell r="E178" t="str">
            <v>MOSES</v>
          </cell>
        </row>
        <row r="179">
          <cell r="C179" t="str">
            <v>187-30</v>
          </cell>
          <cell r="D179">
            <v>1280000</v>
          </cell>
          <cell r="E179" t="str">
            <v>BARTLETT</v>
          </cell>
        </row>
        <row r="180">
          <cell r="C180" t="str">
            <v>242-30</v>
          </cell>
          <cell r="D180">
            <v>1820000</v>
          </cell>
          <cell r="E180" t="str">
            <v>ADANE</v>
          </cell>
        </row>
        <row r="181">
          <cell r="C181" t="str">
            <v>183-30</v>
          </cell>
          <cell r="D181">
            <v>1140000</v>
          </cell>
          <cell r="E181" t="str">
            <v>YOUNG</v>
          </cell>
        </row>
        <row r="182">
          <cell r="C182" t="str">
            <v>801-01</v>
          </cell>
          <cell r="D182">
            <v>1340000</v>
          </cell>
          <cell r="E182" t="str">
            <v>BEAM</v>
          </cell>
        </row>
        <row r="183">
          <cell r="C183" t="str">
            <v>164-30</v>
          </cell>
          <cell r="D183">
            <v>2020000</v>
          </cell>
          <cell r="E183" t="str">
            <v>SHOOK</v>
          </cell>
        </row>
        <row r="184">
          <cell r="C184" t="str">
            <v>121-30</v>
          </cell>
          <cell r="D184">
            <v>2000000</v>
          </cell>
          <cell r="E184" t="str">
            <v>STAMBAUGH</v>
          </cell>
        </row>
        <row r="185">
          <cell r="C185" t="str">
            <v>152-30</v>
          </cell>
          <cell r="D185">
            <v>2030000</v>
          </cell>
          <cell r="E185" t="str">
            <v>KILLION</v>
          </cell>
        </row>
        <row r="186">
          <cell r="C186" t="str">
            <v>134-30</v>
          </cell>
          <cell r="D186">
            <v>1830000</v>
          </cell>
          <cell r="E186" t="str">
            <v>YORK</v>
          </cell>
        </row>
        <row r="187">
          <cell r="C187" t="str">
            <v>816-30</v>
          </cell>
          <cell r="D187">
            <v>1460000</v>
          </cell>
          <cell r="E187" t="str">
            <v>NELSON</v>
          </cell>
        </row>
        <row r="188">
          <cell r="C188" t="str">
            <v>163-30</v>
          </cell>
          <cell r="D188">
            <v>2020000</v>
          </cell>
          <cell r="E188" t="str">
            <v>SHOOK</v>
          </cell>
        </row>
        <row r="189">
          <cell r="C189" t="str">
            <v>157-30</v>
          </cell>
          <cell r="D189">
            <v>880000</v>
          </cell>
          <cell r="E189" t="str">
            <v>STEWART</v>
          </cell>
        </row>
        <row r="190">
          <cell r="C190" t="str">
            <v>195-30</v>
          </cell>
          <cell r="D190">
            <v>900000</v>
          </cell>
          <cell r="E190" t="str">
            <v>ROCHA</v>
          </cell>
        </row>
        <row r="191">
          <cell r="C191" t="str">
            <v>815-30</v>
          </cell>
          <cell r="D191">
            <v>1460000</v>
          </cell>
          <cell r="E191" t="str">
            <v>NELSON</v>
          </cell>
        </row>
        <row r="192">
          <cell r="C192" t="str">
            <v>200-30</v>
          </cell>
          <cell r="D192">
            <v>880000</v>
          </cell>
          <cell r="E192" t="str">
            <v>STEWART</v>
          </cell>
        </row>
        <row r="193">
          <cell r="C193" t="str">
            <v>113-01</v>
          </cell>
          <cell r="D193">
            <v>1830000</v>
          </cell>
          <cell r="E193" t="str">
            <v>YORK</v>
          </cell>
        </row>
        <row r="194">
          <cell r="C194" t="str">
            <v>GOLIGHTLY-30</v>
          </cell>
          <cell r="D194">
            <v>1410000</v>
          </cell>
          <cell r="E194" t="str">
            <v>GOLIGHTLY</v>
          </cell>
        </row>
        <row r="195">
          <cell r="C195" t="str">
            <v>228-30</v>
          </cell>
          <cell r="D195">
            <v>1990000</v>
          </cell>
          <cell r="E195" t="str">
            <v>DAVIS</v>
          </cell>
        </row>
        <row r="196">
          <cell r="C196" t="str">
            <v>118-01</v>
          </cell>
          <cell r="D196">
            <v>2000000</v>
          </cell>
          <cell r="E196" t="str">
            <v>STAMBAUGH</v>
          </cell>
        </row>
        <row r="197">
          <cell r="C197" t="str">
            <v>214-30</v>
          </cell>
          <cell r="D197">
            <v>2040000</v>
          </cell>
          <cell r="E197" t="str">
            <v>MOSES</v>
          </cell>
        </row>
        <row r="198">
          <cell r="C198" t="str">
            <v>120-30</v>
          </cell>
          <cell r="D198">
            <v>1830000</v>
          </cell>
          <cell r="E198" t="str">
            <v>YORK</v>
          </cell>
        </row>
        <row r="199">
          <cell r="C199" t="str">
            <v>166-30</v>
          </cell>
          <cell r="D199">
            <v>1520000</v>
          </cell>
          <cell r="E199" t="str">
            <v>MAYBERRY</v>
          </cell>
        </row>
        <row r="200">
          <cell r="C200" t="str">
            <v>133-30</v>
          </cell>
          <cell r="D200">
            <v>1830000</v>
          </cell>
          <cell r="E200" t="str">
            <v>YORK</v>
          </cell>
        </row>
        <row r="201">
          <cell r="C201" t="str">
            <v>140-30</v>
          </cell>
          <cell r="D201">
            <v>2010000</v>
          </cell>
          <cell r="E201" t="str">
            <v>MAELZER</v>
          </cell>
        </row>
        <row r="202">
          <cell r="C202" t="str">
            <v>151-30</v>
          </cell>
          <cell r="D202">
            <v>2030000</v>
          </cell>
          <cell r="E202" t="str">
            <v>KILLION</v>
          </cell>
        </row>
        <row r="203">
          <cell r="C203" t="str">
            <v>131-01</v>
          </cell>
          <cell r="D203">
            <v>1830000</v>
          </cell>
          <cell r="E203" t="str">
            <v>YORK</v>
          </cell>
        </row>
        <row r="204">
          <cell r="C204" t="str">
            <v>821-30</v>
          </cell>
          <cell r="D204">
            <v>1460000</v>
          </cell>
          <cell r="E204" t="str">
            <v>NELSON</v>
          </cell>
        </row>
        <row r="205">
          <cell r="C205" t="str">
            <v>227-30</v>
          </cell>
          <cell r="D205">
            <v>1990000</v>
          </cell>
          <cell r="E205" t="str">
            <v>DAVIS</v>
          </cell>
        </row>
        <row r="206">
          <cell r="C206" t="str">
            <v>196-30</v>
          </cell>
          <cell r="D206">
            <v>900000</v>
          </cell>
          <cell r="E206" t="str">
            <v>ROCHA</v>
          </cell>
        </row>
        <row r="207">
          <cell r="C207" t="str">
            <v>162-30</v>
          </cell>
          <cell r="D207">
            <v>1090000</v>
          </cell>
          <cell r="E207" t="str">
            <v>SPECTOR</v>
          </cell>
        </row>
        <row r="208">
          <cell r="C208" t="str">
            <v>103-01</v>
          </cell>
          <cell r="D208">
            <v>1480000</v>
          </cell>
          <cell r="E208" t="str">
            <v>STURGEON</v>
          </cell>
        </row>
        <row r="209">
          <cell r="C209" t="str">
            <v>165-30</v>
          </cell>
          <cell r="D209">
            <v>1520000</v>
          </cell>
          <cell r="E209" t="str">
            <v>MAYBERRY</v>
          </cell>
        </row>
        <row r="210">
          <cell r="C210" t="str">
            <v>121-30</v>
          </cell>
          <cell r="D210">
            <v>2000000</v>
          </cell>
          <cell r="E210" t="str">
            <v>STAMBAUGH</v>
          </cell>
        </row>
        <row r="211">
          <cell r="C211" t="str">
            <v>158-30</v>
          </cell>
          <cell r="D211">
            <v>880000</v>
          </cell>
          <cell r="E211" t="str">
            <v>STEWART</v>
          </cell>
        </row>
        <row r="212">
          <cell r="C212" t="str">
            <v>139-30</v>
          </cell>
          <cell r="D212">
            <v>2010000</v>
          </cell>
          <cell r="E212" t="str">
            <v>MAELZER</v>
          </cell>
        </row>
        <row r="213">
          <cell r="C213" t="str">
            <v>213-30</v>
          </cell>
          <cell r="D213">
            <v>2040000</v>
          </cell>
          <cell r="E213" t="str">
            <v>MOSES</v>
          </cell>
        </row>
        <row r="214">
          <cell r="C214" t="str">
            <v>148-30</v>
          </cell>
          <cell r="D214">
            <v>1830000</v>
          </cell>
          <cell r="E214" t="str">
            <v>YORK</v>
          </cell>
        </row>
        <row r="215">
          <cell r="C215" t="str">
            <v>211-30</v>
          </cell>
          <cell r="D215">
            <v>1140000</v>
          </cell>
          <cell r="E215" t="str">
            <v>YOUNG</v>
          </cell>
        </row>
        <row r="216">
          <cell r="C216" t="str">
            <v>GOLIGHTLY-30</v>
          </cell>
          <cell r="D216">
            <v>1410000</v>
          </cell>
          <cell r="E216" t="str">
            <v>GOLIGHTLY</v>
          </cell>
        </row>
        <row r="217">
          <cell r="C217" t="str">
            <v>156-30</v>
          </cell>
          <cell r="D217">
            <v>2010000</v>
          </cell>
          <cell r="E217" t="str">
            <v>MAELZER</v>
          </cell>
        </row>
        <row r="218">
          <cell r="C218" t="str">
            <v>127-01</v>
          </cell>
          <cell r="D218">
            <v>1310000</v>
          </cell>
          <cell r="E218" t="str">
            <v>MALAVE</v>
          </cell>
        </row>
        <row r="219">
          <cell r="C219" t="str">
            <v>146-30</v>
          </cell>
          <cell r="D219">
            <v>1110000</v>
          </cell>
          <cell r="E219" t="str">
            <v>STARKS</v>
          </cell>
        </row>
        <row r="220">
          <cell r="C220" t="str">
            <v>131-01</v>
          </cell>
          <cell r="D220">
            <v>1830000</v>
          </cell>
          <cell r="E220" t="str">
            <v>YORK</v>
          </cell>
        </row>
        <row r="221">
          <cell r="C221" t="str">
            <v>244-30</v>
          </cell>
          <cell r="D221">
            <v>1990000</v>
          </cell>
          <cell r="E221" t="str">
            <v>DAVIS</v>
          </cell>
        </row>
        <row r="222">
          <cell r="C222" t="str">
            <v>106-30</v>
          </cell>
          <cell r="D222">
            <v>1830000</v>
          </cell>
          <cell r="E222" t="str">
            <v>YORK</v>
          </cell>
        </row>
        <row r="223">
          <cell r="C223" t="str">
            <v>237-30</v>
          </cell>
          <cell r="D223">
            <v>1770000</v>
          </cell>
          <cell r="E223" t="str">
            <v>BRUDER</v>
          </cell>
        </row>
        <row r="224">
          <cell r="C224" t="str">
            <v>818-30</v>
          </cell>
          <cell r="D224">
            <v>1460000</v>
          </cell>
          <cell r="E224" t="str">
            <v>NELSON</v>
          </cell>
        </row>
        <row r="225">
          <cell r="C225" t="str">
            <v>224-30</v>
          </cell>
          <cell r="D225">
            <v>2040000</v>
          </cell>
          <cell r="E225" t="str">
            <v>MOSES</v>
          </cell>
        </row>
        <row r="226">
          <cell r="C226" t="str">
            <v>240-30</v>
          </cell>
          <cell r="D226">
            <v>2040000</v>
          </cell>
          <cell r="E226" t="str">
            <v>MOSES</v>
          </cell>
        </row>
        <row r="227">
          <cell r="C227" t="str">
            <v>225-30</v>
          </cell>
          <cell r="D227">
            <v>1820000</v>
          </cell>
          <cell r="E227" t="str">
            <v>ADANE</v>
          </cell>
        </row>
        <row r="228">
          <cell r="C228" t="str">
            <v>106-30</v>
          </cell>
          <cell r="D228">
            <v>1830000</v>
          </cell>
          <cell r="E228" t="str">
            <v>YORK</v>
          </cell>
        </row>
        <row r="229">
          <cell r="C229" t="str">
            <v>840-30</v>
          </cell>
          <cell r="D229">
            <v>1750000</v>
          </cell>
          <cell r="E229" t="str">
            <v>REBOLETTI</v>
          </cell>
        </row>
        <row r="230">
          <cell r="C230" t="str">
            <v>804-30</v>
          </cell>
          <cell r="D230">
            <v>1340000</v>
          </cell>
          <cell r="E230" t="str">
            <v>BEAM</v>
          </cell>
        </row>
        <row r="231">
          <cell r="C231" t="str">
            <v>218-30</v>
          </cell>
          <cell r="D231">
            <v>1820000</v>
          </cell>
          <cell r="E231" t="str">
            <v>ADANE</v>
          </cell>
        </row>
        <row r="232">
          <cell r="C232" t="str">
            <v>155-30</v>
          </cell>
          <cell r="D232">
            <v>2010000</v>
          </cell>
          <cell r="E232" t="str">
            <v>MAELZER</v>
          </cell>
        </row>
        <row r="233">
          <cell r="C233" t="str">
            <v>216-30</v>
          </cell>
          <cell r="D233">
            <v>1280000</v>
          </cell>
          <cell r="E233" t="str">
            <v>BARTLETT</v>
          </cell>
        </row>
        <row r="234">
          <cell r="C234" t="str">
            <v>167-30</v>
          </cell>
          <cell r="D234">
            <v>900000</v>
          </cell>
          <cell r="E234" t="str">
            <v>ROCHA</v>
          </cell>
        </row>
        <row r="235">
          <cell r="C235" t="str">
            <v>145-30</v>
          </cell>
          <cell r="D235">
            <v>1110000</v>
          </cell>
          <cell r="E235" t="str">
            <v>STARKS</v>
          </cell>
        </row>
        <row r="236">
          <cell r="C236" t="str">
            <v>172-30</v>
          </cell>
          <cell r="D236">
            <v>880000</v>
          </cell>
          <cell r="E236" t="str">
            <v>STEWART</v>
          </cell>
        </row>
        <row r="237">
          <cell r="C237" t="str">
            <v>133-01</v>
          </cell>
          <cell r="D237">
            <v>2000000</v>
          </cell>
          <cell r="E237" t="str">
            <v>STAMBAUGH</v>
          </cell>
        </row>
        <row r="238">
          <cell r="C238" t="str">
            <v>837-30</v>
          </cell>
          <cell r="D238">
            <v>1750000</v>
          </cell>
          <cell r="E238" t="str">
            <v>REBOLETTI</v>
          </cell>
        </row>
        <row r="239">
          <cell r="C239" t="str">
            <v>236-30</v>
          </cell>
          <cell r="D239">
            <v>1990000</v>
          </cell>
          <cell r="E239" t="str">
            <v>DAVIS</v>
          </cell>
        </row>
        <row r="240">
          <cell r="C240" t="str">
            <v>102-01</v>
          </cell>
          <cell r="D240">
            <v>1830000</v>
          </cell>
          <cell r="E240" t="str">
            <v>YORK</v>
          </cell>
        </row>
        <row r="241">
          <cell r="C241" t="str">
            <v>GOLIGHTLY-30</v>
          </cell>
          <cell r="D241">
            <v>1410000</v>
          </cell>
          <cell r="E241" t="str">
            <v>GOLIGHTLY</v>
          </cell>
        </row>
        <row r="242">
          <cell r="C242" t="str">
            <v>104-01</v>
          </cell>
          <cell r="D242">
            <v>1480000</v>
          </cell>
          <cell r="E242" t="str">
            <v>STURGEON</v>
          </cell>
        </row>
        <row r="243">
          <cell r="C243" t="str">
            <v>843-30</v>
          </cell>
          <cell r="D243">
            <v>1750000</v>
          </cell>
          <cell r="E243" t="str">
            <v>REBOLETTI</v>
          </cell>
        </row>
        <row r="244">
          <cell r="C244" t="str">
            <v>129-01</v>
          </cell>
          <cell r="D244">
            <v>2010000</v>
          </cell>
          <cell r="E244" t="str">
            <v>MAELZER</v>
          </cell>
        </row>
        <row r="245">
          <cell r="C245" t="str">
            <v>215-30</v>
          </cell>
          <cell r="D245">
            <v>1280000</v>
          </cell>
          <cell r="E245" t="str">
            <v>BARTLETT</v>
          </cell>
        </row>
        <row r="246">
          <cell r="C246" t="str">
            <v>806-30</v>
          </cell>
          <cell r="D246">
            <v>1460000</v>
          </cell>
          <cell r="E246" t="str">
            <v>NELSON</v>
          </cell>
        </row>
        <row r="247">
          <cell r="C247" t="str">
            <v>829-30</v>
          </cell>
          <cell r="D247">
            <v>1750000</v>
          </cell>
          <cell r="E247" t="str">
            <v>REBOLETTI</v>
          </cell>
        </row>
        <row r="248">
          <cell r="C248" t="str">
            <v>159-30</v>
          </cell>
          <cell r="D248">
            <v>1310000</v>
          </cell>
          <cell r="E248" t="str">
            <v>MALAVE</v>
          </cell>
        </row>
        <row r="249">
          <cell r="C249" t="str">
            <v>828-30</v>
          </cell>
          <cell r="D249">
            <v>1780000</v>
          </cell>
          <cell r="E249" t="str">
            <v>DE LA ROSA</v>
          </cell>
        </row>
        <row r="250">
          <cell r="C250" t="str">
            <v>177-30</v>
          </cell>
          <cell r="D250">
            <v>2020000</v>
          </cell>
          <cell r="E250" t="str">
            <v>SHOOK</v>
          </cell>
        </row>
        <row r="251">
          <cell r="C251" t="str">
            <v>142-30</v>
          </cell>
          <cell r="D251">
            <v>1840000</v>
          </cell>
          <cell r="E251" t="str">
            <v>CANFIELD</v>
          </cell>
        </row>
        <row r="252">
          <cell r="C252" t="str">
            <v>193-30</v>
          </cell>
          <cell r="D252">
            <v>1520000</v>
          </cell>
          <cell r="E252" t="str">
            <v>MAYBERRY</v>
          </cell>
        </row>
        <row r="253">
          <cell r="C253" t="str">
            <v>137-30</v>
          </cell>
          <cell r="D253">
            <v>2030000</v>
          </cell>
          <cell r="E253" t="str">
            <v>KILLION</v>
          </cell>
        </row>
        <row r="254">
          <cell r="C254" t="str">
            <v>194-30</v>
          </cell>
          <cell r="D254">
            <v>1520000</v>
          </cell>
          <cell r="E254" t="str">
            <v>MAYBERRY</v>
          </cell>
        </row>
        <row r="255">
          <cell r="C255" t="str">
            <v>113-30</v>
          </cell>
          <cell r="D255">
            <v>1840000</v>
          </cell>
          <cell r="E255" t="str">
            <v>CANFIELD</v>
          </cell>
        </row>
        <row r="256">
          <cell r="C256" t="str">
            <v>GOLIGHTLY-30</v>
          </cell>
          <cell r="D256">
            <v>1410000</v>
          </cell>
          <cell r="E256" t="str">
            <v>GOLIGHTLY</v>
          </cell>
        </row>
        <row r="257">
          <cell r="C257" t="str">
            <v>800-30</v>
          </cell>
          <cell r="D257">
            <v>1460000</v>
          </cell>
          <cell r="E257" t="str">
            <v>NELSON</v>
          </cell>
        </row>
        <row r="258">
          <cell r="C258" t="str">
            <v>127-01</v>
          </cell>
          <cell r="D258">
            <v>1310000</v>
          </cell>
          <cell r="E258" t="str">
            <v>MALAVE</v>
          </cell>
        </row>
        <row r="259">
          <cell r="C259" t="str">
            <v>802-30</v>
          </cell>
          <cell r="D259">
            <v>1460000</v>
          </cell>
          <cell r="E259" t="str">
            <v>NELSON</v>
          </cell>
        </row>
        <row r="260">
          <cell r="C260" t="str">
            <v>128-30</v>
          </cell>
          <cell r="D260">
            <v>1840000</v>
          </cell>
          <cell r="E260" t="str">
            <v>CANFIELD</v>
          </cell>
        </row>
        <row r="261">
          <cell r="C261" t="str">
            <v>111-30</v>
          </cell>
          <cell r="D261">
            <v>2010000</v>
          </cell>
          <cell r="E261" t="str">
            <v>MAELZER</v>
          </cell>
        </row>
        <row r="262">
          <cell r="C262" t="str">
            <v>143-30</v>
          </cell>
          <cell r="D262">
            <v>1310000</v>
          </cell>
          <cell r="E262" t="str">
            <v>MALAVE</v>
          </cell>
        </row>
        <row r="263">
          <cell r="C263" t="str">
            <v>104-30</v>
          </cell>
          <cell r="D263">
            <v>1110000</v>
          </cell>
          <cell r="E263" t="str">
            <v>STARKS</v>
          </cell>
        </row>
        <row r="264">
          <cell r="C264" t="str">
            <v>838-30</v>
          </cell>
          <cell r="D264">
            <v>1750000</v>
          </cell>
          <cell r="E264" t="str">
            <v>REBOLETTI</v>
          </cell>
        </row>
        <row r="265">
          <cell r="C265" t="str">
            <v>130-30</v>
          </cell>
          <cell r="D265">
            <v>1310000</v>
          </cell>
          <cell r="E265" t="str">
            <v>MALAVE</v>
          </cell>
        </row>
        <row r="266">
          <cell r="C266" t="str">
            <v>GOLIGHTLY-30</v>
          </cell>
          <cell r="D266">
            <v>1410000</v>
          </cell>
          <cell r="E266" t="str">
            <v>GOLIGHTLY</v>
          </cell>
        </row>
        <row r="267">
          <cell r="C267" t="str">
            <v>122-30</v>
          </cell>
          <cell r="D267">
            <v>2000000</v>
          </cell>
          <cell r="E267" t="str">
            <v>STAMBAUGH</v>
          </cell>
        </row>
        <row r="268">
          <cell r="C268" t="str">
            <v>234-30</v>
          </cell>
          <cell r="D268">
            <v>1820000</v>
          </cell>
          <cell r="E268" t="str">
            <v>ADANE</v>
          </cell>
        </row>
        <row r="269">
          <cell r="C269" t="str">
            <v>119-30</v>
          </cell>
          <cell r="D269">
            <v>1830000</v>
          </cell>
          <cell r="E269" t="str">
            <v>YORK</v>
          </cell>
        </row>
        <row r="270">
          <cell r="C270" t="str">
            <v>GOLIGHTLY-30</v>
          </cell>
          <cell r="D270">
            <v>1410000</v>
          </cell>
          <cell r="E270" t="str">
            <v>GOLIGHTLY</v>
          </cell>
        </row>
        <row r="271">
          <cell r="C271" t="str">
            <v>117-30</v>
          </cell>
          <cell r="D271">
            <v>1110000</v>
          </cell>
          <cell r="E271" t="str">
            <v>STARKS</v>
          </cell>
        </row>
        <row r="272">
          <cell r="C272" t="str">
            <v>113-01</v>
          </cell>
          <cell r="D272">
            <v>1830000</v>
          </cell>
          <cell r="E272" t="str">
            <v>YORK</v>
          </cell>
        </row>
        <row r="273">
          <cell r="C273" t="str">
            <v>132-30</v>
          </cell>
          <cell r="D273">
            <v>1110000</v>
          </cell>
          <cell r="E273" t="str">
            <v>STARKS</v>
          </cell>
        </row>
        <row r="274">
          <cell r="C274" t="str">
            <v>114-01</v>
          </cell>
          <cell r="D274">
            <v>2010000</v>
          </cell>
          <cell r="E274" t="str">
            <v>MAELZER</v>
          </cell>
        </row>
        <row r="275">
          <cell r="C275" t="str">
            <v>116-30</v>
          </cell>
          <cell r="D275">
            <v>1310000</v>
          </cell>
          <cell r="E275" t="str">
            <v>MALAVE</v>
          </cell>
        </row>
        <row r="276">
          <cell r="C276" t="str">
            <v>803-01</v>
          </cell>
          <cell r="D276">
            <v>1460000</v>
          </cell>
          <cell r="E276" t="str">
            <v>NELSON</v>
          </cell>
        </row>
        <row r="277">
          <cell r="C277" t="str">
            <v>114-30</v>
          </cell>
          <cell r="D277">
            <v>1840000</v>
          </cell>
          <cell r="E277" t="str">
            <v>CANFIELD</v>
          </cell>
        </row>
        <row r="278">
          <cell r="C278" t="str">
            <v>129-01</v>
          </cell>
          <cell r="D278">
            <v>2010000</v>
          </cell>
          <cell r="E278" t="str">
            <v>MAELZER</v>
          </cell>
        </row>
        <row r="279">
          <cell r="C279" t="str">
            <v>121-30</v>
          </cell>
          <cell r="D279">
            <v>2000000</v>
          </cell>
          <cell r="E279" t="str">
            <v>STAMBAUGH</v>
          </cell>
        </row>
        <row r="280">
          <cell r="C280" t="str">
            <v>126-01</v>
          </cell>
          <cell r="D280">
            <v>1110000</v>
          </cell>
          <cell r="E280" t="str">
            <v>STARKS</v>
          </cell>
        </row>
        <row r="281">
          <cell r="C281" t="str">
            <v>179-30</v>
          </cell>
          <cell r="D281">
            <v>1520000</v>
          </cell>
          <cell r="E281" t="str">
            <v>MAYBERRY</v>
          </cell>
        </row>
        <row r="283">
          <cell r="C283" t="str">
            <v>240-28</v>
          </cell>
          <cell r="D283">
            <v>2040000</v>
          </cell>
          <cell r="E283" t="str">
            <v>MOSES</v>
          </cell>
        </row>
        <row r="284">
          <cell r="C284" t="str">
            <v>108-30</v>
          </cell>
          <cell r="D284">
            <v>2000000</v>
          </cell>
          <cell r="E284" t="str">
            <v>STAMBAUGH</v>
          </cell>
        </row>
        <row r="285">
          <cell r="C285" t="str">
            <v>218-28</v>
          </cell>
          <cell r="D285">
            <v>1820000</v>
          </cell>
          <cell r="E285" t="str">
            <v>ADANE</v>
          </cell>
        </row>
        <row r="286">
          <cell r="C286" t="str">
            <v>131-30</v>
          </cell>
          <cell r="D286">
            <v>1110000</v>
          </cell>
          <cell r="E286" t="str">
            <v>STARKS</v>
          </cell>
        </row>
        <row r="287">
          <cell r="C287" t="str">
            <v>140-29</v>
          </cell>
          <cell r="D287">
            <v>1360000</v>
          </cell>
          <cell r="E287" t="str">
            <v>SANTIZO</v>
          </cell>
        </row>
        <row r="288">
          <cell r="C288" t="str">
            <v>104-30</v>
          </cell>
          <cell r="D288">
            <v>1110000</v>
          </cell>
          <cell r="E288" t="str">
            <v>STARKS</v>
          </cell>
        </row>
        <row r="289">
          <cell r="C289" t="str">
            <v>136-29</v>
          </cell>
          <cell r="D289">
            <v>2030000</v>
          </cell>
          <cell r="E289" t="str">
            <v>KILLION</v>
          </cell>
        </row>
        <row r="290">
          <cell r="C290" t="str">
            <v>110-30</v>
          </cell>
          <cell r="D290">
            <v>2030000</v>
          </cell>
          <cell r="E290" t="str">
            <v>KILLION</v>
          </cell>
        </row>
        <row r="291">
          <cell r="C291" t="str">
            <v>132-29</v>
          </cell>
          <cell r="D291">
            <v>1110000</v>
          </cell>
          <cell r="E291" t="str">
            <v>STARKS</v>
          </cell>
        </row>
        <row r="292">
          <cell r="C292" t="str">
            <v>124-30</v>
          </cell>
          <cell r="D292">
            <v>2030000</v>
          </cell>
          <cell r="E292" t="str">
            <v>KILLION</v>
          </cell>
        </row>
        <row r="293">
          <cell r="C293" t="str">
            <v>804-29</v>
          </cell>
          <cell r="D293">
            <v>1520000</v>
          </cell>
          <cell r="E293" t="str">
            <v>MAYBERRY</v>
          </cell>
        </row>
        <row r="294">
          <cell r="C294" t="str">
            <v>121-30</v>
          </cell>
          <cell r="D294">
            <v>2000000</v>
          </cell>
          <cell r="E294" t="str">
            <v>STAMBAUGH</v>
          </cell>
        </row>
        <row r="295">
          <cell r="C295" t="str">
            <v>242-28</v>
          </cell>
          <cell r="D295">
            <v>1820000</v>
          </cell>
          <cell r="E295" t="str">
            <v>ADANE</v>
          </cell>
        </row>
        <row r="296">
          <cell r="C296" t="str">
            <v>120-30</v>
          </cell>
          <cell r="D296">
            <v>1830000</v>
          </cell>
          <cell r="E296" t="str">
            <v>YORK</v>
          </cell>
        </row>
        <row r="297">
          <cell r="C297" t="str">
            <v>155-29</v>
          </cell>
          <cell r="D297">
            <v>1360000</v>
          </cell>
          <cell r="E297" t="str">
            <v>SANTIZO</v>
          </cell>
        </row>
        <row r="298">
          <cell r="C298" t="str">
            <v>133-30</v>
          </cell>
          <cell r="D298">
            <v>1830000</v>
          </cell>
          <cell r="E298" t="str">
            <v>YORK</v>
          </cell>
        </row>
        <row r="299">
          <cell r="C299" t="str">
            <v>142-29</v>
          </cell>
          <cell r="D299">
            <v>1830000</v>
          </cell>
          <cell r="E299" t="str">
            <v>YORK</v>
          </cell>
        </row>
        <row r="300">
          <cell r="C300" t="str">
            <v>121-30</v>
          </cell>
          <cell r="D300">
            <v>2000000</v>
          </cell>
          <cell r="E300" t="str">
            <v>STAMBAUGH</v>
          </cell>
        </row>
        <row r="301">
          <cell r="C301" t="str">
            <v>143-29</v>
          </cell>
          <cell r="D301">
            <v>900000</v>
          </cell>
          <cell r="E301" t="str">
            <v>ROCHA</v>
          </cell>
        </row>
        <row r="302">
          <cell r="C302" t="str">
            <v>106-30</v>
          </cell>
          <cell r="D302">
            <v>1830000</v>
          </cell>
          <cell r="E302" t="str">
            <v>YORK</v>
          </cell>
        </row>
        <row r="303">
          <cell r="C303" t="str">
            <v>235-28</v>
          </cell>
          <cell r="D303">
            <v>1280000</v>
          </cell>
          <cell r="E303" t="str">
            <v>BARTLETT</v>
          </cell>
        </row>
        <row r="304">
          <cell r="C304" t="str">
            <v>106-30</v>
          </cell>
          <cell r="D304">
            <v>1830000</v>
          </cell>
          <cell r="E304" t="str">
            <v>YORK</v>
          </cell>
        </row>
        <row r="305">
          <cell r="C305" t="str">
            <v>232-28</v>
          </cell>
          <cell r="D305">
            <v>2040000</v>
          </cell>
          <cell r="E305" t="str">
            <v>MOSES</v>
          </cell>
        </row>
        <row r="306">
          <cell r="C306" t="str">
            <v>804-30</v>
          </cell>
          <cell r="D306">
            <v>1340000</v>
          </cell>
          <cell r="E306" t="str">
            <v>BEAM</v>
          </cell>
        </row>
        <row r="307">
          <cell r="C307" t="str">
            <v>104-29</v>
          </cell>
          <cell r="D307">
            <v>1110000</v>
          </cell>
          <cell r="E307" t="str">
            <v>STARKS</v>
          </cell>
        </row>
        <row r="308">
          <cell r="C308" t="str">
            <v>806-30</v>
          </cell>
          <cell r="D308">
            <v>1460000</v>
          </cell>
          <cell r="E308" t="str">
            <v>NELSON</v>
          </cell>
        </row>
        <row r="309">
          <cell r="C309" t="str">
            <v>187-29</v>
          </cell>
          <cell r="D309">
            <v>1140000</v>
          </cell>
          <cell r="E309" t="str">
            <v>YOUNG</v>
          </cell>
        </row>
      </sheetData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103-02</v>
          </cell>
          <cell r="D1">
            <v>1110000</v>
          </cell>
          <cell r="E1" t="str">
            <v>STARKS</v>
          </cell>
        </row>
        <row r="2">
          <cell r="C2" t="str">
            <v>205-02</v>
          </cell>
          <cell r="D2">
            <v>1750000</v>
          </cell>
          <cell r="E2" t="str">
            <v>REBOLETTI</v>
          </cell>
        </row>
        <row r="3">
          <cell r="C3" t="str">
            <v>200-02</v>
          </cell>
          <cell r="D3">
            <v>880000</v>
          </cell>
          <cell r="E3" t="str">
            <v>STEWART</v>
          </cell>
        </row>
        <row r="4">
          <cell r="C4" t="str">
            <v>206-02</v>
          </cell>
          <cell r="D4">
            <v>1750000</v>
          </cell>
          <cell r="E4" t="str">
            <v>REBOLETTI</v>
          </cell>
        </row>
        <row r="5">
          <cell r="C5" t="str">
            <v>186-02</v>
          </cell>
          <cell r="D5">
            <v>880000</v>
          </cell>
          <cell r="E5" t="str">
            <v>STEWART</v>
          </cell>
        </row>
        <row r="6">
          <cell r="C6" t="str">
            <v>124-02</v>
          </cell>
          <cell r="D6">
            <v>1760000</v>
          </cell>
          <cell r="E6" t="str">
            <v>STRICKLAND</v>
          </cell>
        </row>
        <row r="7">
          <cell r="C7" t="str">
            <v>176-02</v>
          </cell>
          <cell r="D7">
            <v>1090000</v>
          </cell>
          <cell r="E7" t="str">
            <v>SPECTOR</v>
          </cell>
        </row>
        <row r="8">
          <cell r="C8" t="str">
            <v>223-02</v>
          </cell>
          <cell r="D8">
            <v>1180000</v>
          </cell>
          <cell r="E8" t="str">
            <v>LEVERE</v>
          </cell>
        </row>
        <row r="9">
          <cell r="C9" t="str">
            <v>229-02</v>
          </cell>
          <cell r="D9">
            <v>1770000</v>
          </cell>
          <cell r="E9" t="str">
            <v>BRUDER</v>
          </cell>
        </row>
        <row r="10">
          <cell r="C10" t="str">
            <v>232-02</v>
          </cell>
          <cell r="D10">
            <v>1180000</v>
          </cell>
          <cell r="E10" t="str">
            <v>LEVERE</v>
          </cell>
        </row>
        <row r="11">
          <cell r="C11" t="str">
            <v>233-02</v>
          </cell>
          <cell r="D11">
            <v>1810000</v>
          </cell>
          <cell r="E11" t="str">
            <v>NEWELL</v>
          </cell>
        </row>
        <row r="12">
          <cell r="C12" t="str">
            <v>101-02</v>
          </cell>
          <cell r="D12">
            <v>1290000</v>
          </cell>
          <cell r="E12" t="str">
            <v>COOLAHAN</v>
          </cell>
        </row>
        <row r="13">
          <cell r="C13" t="str">
            <v>221-02</v>
          </cell>
          <cell r="D13">
            <v>1770000</v>
          </cell>
          <cell r="E13" t="str">
            <v>BRUDER</v>
          </cell>
        </row>
        <row r="14">
          <cell r="C14" t="str">
            <v>125-02</v>
          </cell>
          <cell r="D14">
            <v>1100000</v>
          </cell>
          <cell r="E14" t="str">
            <v>GEBRETEKLE</v>
          </cell>
        </row>
        <row r="15">
          <cell r="C15" t="str">
            <v>118-02</v>
          </cell>
          <cell r="D15">
            <v>1340000</v>
          </cell>
          <cell r="E15" t="str">
            <v>BEAM</v>
          </cell>
        </row>
        <row r="16">
          <cell r="C16" t="str">
            <v>218-02</v>
          </cell>
          <cell r="D16">
            <v>1820000</v>
          </cell>
          <cell r="E16" t="str">
            <v>ADANE</v>
          </cell>
        </row>
        <row r="17">
          <cell r="C17" t="str">
            <v>121-02</v>
          </cell>
          <cell r="D17">
            <v>1360000</v>
          </cell>
          <cell r="E17" t="str">
            <v>SANTIZO</v>
          </cell>
        </row>
        <row r="18">
          <cell r="C18" t="str">
            <v>140-02</v>
          </cell>
          <cell r="D18">
            <v>1100000</v>
          </cell>
          <cell r="E18" t="str">
            <v>GEBRETEKLE</v>
          </cell>
        </row>
        <row r="19">
          <cell r="C19" t="str">
            <v>106-02</v>
          </cell>
          <cell r="D19">
            <v>1430000</v>
          </cell>
          <cell r="E19" t="str">
            <v>LEDERHAUSE</v>
          </cell>
        </row>
        <row r="20">
          <cell r="C20" t="str">
            <v>142-02</v>
          </cell>
          <cell r="D20">
            <v>1290000</v>
          </cell>
          <cell r="E20" t="str">
            <v>COOLAHAN</v>
          </cell>
        </row>
        <row r="21">
          <cell r="C21" t="str">
            <v>183-02</v>
          </cell>
          <cell r="D21">
            <v>1140000</v>
          </cell>
          <cell r="E21" t="str">
            <v>YOUNG</v>
          </cell>
        </row>
        <row r="22">
          <cell r="C22" t="str">
            <v>144-02</v>
          </cell>
          <cell r="D22">
            <v>1310000</v>
          </cell>
          <cell r="E22" t="str">
            <v>MALAVE</v>
          </cell>
        </row>
        <row r="23">
          <cell r="C23" t="str">
            <v>196-02</v>
          </cell>
          <cell r="D23">
            <v>900000</v>
          </cell>
          <cell r="E23" t="str">
            <v>ROCHA</v>
          </cell>
        </row>
        <row r="24">
          <cell r="C24" t="str">
            <v>151-02</v>
          </cell>
          <cell r="D24">
            <v>1230000</v>
          </cell>
          <cell r="E24" t="str">
            <v>YANAI</v>
          </cell>
        </row>
        <row r="25">
          <cell r="C25" t="str">
            <v>193-02</v>
          </cell>
          <cell r="D25">
            <v>1520000</v>
          </cell>
          <cell r="E25" t="str">
            <v>MAYBERRY</v>
          </cell>
        </row>
        <row r="26">
          <cell r="C26" t="str">
            <v>153-02</v>
          </cell>
          <cell r="D26">
            <v>900000</v>
          </cell>
          <cell r="E26" t="str">
            <v>ROCHA</v>
          </cell>
        </row>
        <row r="27">
          <cell r="C27" t="str">
            <v>180-02</v>
          </cell>
          <cell r="D27">
            <v>1520000</v>
          </cell>
          <cell r="E27" t="str">
            <v>MAYBERRY</v>
          </cell>
        </row>
        <row r="28">
          <cell r="C28" t="str">
            <v>165-02</v>
          </cell>
          <cell r="D28">
            <v>1520000</v>
          </cell>
          <cell r="E28" t="str">
            <v>MAYBERRY</v>
          </cell>
        </row>
        <row r="29">
          <cell r="C29" t="str">
            <v>138-02</v>
          </cell>
          <cell r="D29">
            <v>1230000</v>
          </cell>
          <cell r="E29" t="str">
            <v>YANAI</v>
          </cell>
        </row>
        <row r="30">
          <cell r="C30" t="str">
            <v>169-02</v>
          </cell>
          <cell r="D30">
            <v>1140000</v>
          </cell>
          <cell r="E30" t="str">
            <v>YOUNG</v>
          </cell>
        </row>
        <row r="31">
          <cell r="C31" t="str">
            <v>116-02</v>
          </cell>
          <cell r="D31">
            <v>1460000</v>
          </cell>
          <cell r="E31" t="str">
            <v>NELSON</v>
          </cell>
        </row>
        <row r="32">
          <cell r="C32" t="str">
            <v>177-02</v>
          </cell>
          <cell r="D32">
            <v>890000</v>
          </cell>
          <cell r="E32" t="str">
            <v>LOZA</v>
          </cell>
        </row>
        <row r="33">
          <cell r="C33" t="str">
            <v>104-02</v>
          </cell>
          <cell r="D33">
            <v>1110000</v>
          </cell>
          <cell r="E33" t="str">
            <v>STARKS</v>
          </cell>
        </row>
        <row r="34">
          <cell r="C34" t="str">
            <v>212-02</v>
          </cell>
          <cell r="D34">
            <v>1140000</v>
          </cell>
          <cell r="E34" t="str">
            <v>YOUNG</v>
          </cell>
        </row>
        <row r="35">
          <cell r="C35" t="str">
            <v>104-02</v>
          </cell>
          <cell r="D35">
            <v>1110000</v>
          </cell>
          <cell r="E35" t="str">
            <v>STARKS</v>
          </cell>
        </row>
        <row r="36">
          <cell r="C36" t="str">
            <v>214-02</v>
          </cell>
          <cell r="D36">
            <v>1180000</v>
          </cell>
          <cell r="E36" t="str">
            <v>LEVERE</v>
          </cell>
        </row>
        <row r="37">
          <cell r="C37" t="str">
            <v>222-02</v>
          </cell>
          <cell r="D37">
            <v>1770000</v>
          </cell>
          <cell r="E37" t="str">
            <v>BRUDER</v>
          </cell>
        </row>
        <row r="38">
          <cell r="C38" t="str">
            <v>239-02</v>
          </cell>
          <cell r="D38">
            <v>1180000</v>
          </cell>
          <cell r="E38" t="str">
            <v>LEVERE</v>
          </cell>
        </row>
        <row r="39">
          <cell r="C39" t="str">
            <v>303-02</v>
          </cell>
          <cell r="D39">
            <v>1520000</v>
          </cell>
          <cell r="E39" t="str">
            <v>MAYBERRY</v>
          </cell>
        </row>
        <row r="40">
          <cell r="C40" t="str">
            <v>243-02</v>
          </cell>
          <cell r="D40">
            <v>1240000</v>
          </cell>
          <cell r="E40" t="str">
            <v>GRASTON</v>
          </cell>
        </row>
        <row r="41">
          <cell r="C41" t="str">
            <v>241-02</v>
          </cell>
          <cell r="D41">
            <v>1820000</v>
          </cell>
          <cell r="E41" t="str">
            <v>ADANE</v>
          </cell>
        </row>
        <row r="42">
          <cell r="C42" t="str">
            <v>113-02</v>
          </cell>
          <cell r="D42">
            <v>1290000</v>
          </cell>
          <cell r="E42" t="str">
            <v>COOLAHAN</v>
          </cell>
        </row>
        <row r="43">
          <cell r="C43" t="str">
            <v>231-02</v>
          </cell>
          <cell r="D43">
            <v>1180000</v>
          </cell>
          <cell r="E43" t="str">
            <v>LEVERE</v>
          </cell>
        </row>
        <row r="44">
          <cell r="C44" t="str">
            <v>117-02</v>
          </cell>
          <cell r="D44">
            <v>1340000</v>
          </cell>
          <cell r="E44" t="str">
            <v>BEAM</v>
          </cell>
        </row>
        <row r="45">
          <cell r="C45" t="str">
            <v>213-02</v>
          </cell>
          <cell r="D45">
            <v>1180000</v>
          </cell>
          <cell r="E45" t="str">
            <v>LEVERE</v>
          </cell>
        </row>
        <row r="46">
          <cell r="C46" t="str">
            <v>133-02</v>
          </cell>
          <cell r="D46">
            <v>1340000</v>
          </cell>
          <cell r="E46" t="str">
            <v>BEAM</v>
          </cell>
        </row>
        <row r="47">
          <cell r="C47" t="str">
            <v>161-02</v>
          </cell>
          <cell r="D47">
            <v>1090000</v>
          </cell>
          <cell r="E47" t="str">
            <v>SPECTOR</v>
          </cell>
        </row>
        <row r="48">
          <cell r="C48" t="str">
            <v>155-02</v>
          </cell>
          <cell r="D48">
            <v>1100000</v>
          </cell>
          <cell r="E48" t="str">
            <v>GEBRETEKLE</v>
          </cell>
        </row>
        <row r="49">
          <cell r="C49" t="str">
            <v>226-02</v>
          </cell>
          <cell r="D49">
            <v>1820000</v>
          </cell>
          <cell r="E49" t="str">
            <v>ADANE</v>
          </cell>
        </row>
        <row r="50">
          <cell r="C50" t="str">
            <v>180-02</v>
          </cell>
          <cell r="D50">
            <v>1520000</v>
          </cell>
          <cell r="E50" t="str">
            <v>MAYBERRY</v>
          </cell>
        </row>
        <row r="51">
          <cell r="C51" t="str">
            <v>216-02</v>
          </cell>
          <cell r="D51">
            <v>1410000</v>
          </cell>
          <cell r="E51" t="str">
            <v>GOLIGHTLY</v>
          </cell>
        </row>
        <row r="52">
          <cell r="C52" t="str">
            <v>191-02</v>
          </cell>
          <cell r="D52">
            <v>1750000</v>
          </cell>
          <cell r="E52" t="str">
            <v>REBOLETTI</v>
          </cell>
        </row>
        <row r="53">
          <cell r="C53" t="str">
            <v>195-02</v>
          </cell>
          <cell r="D53">
            <v>900000</v>
          </cell>
          <cell r="E53" t="str">
            <v>ROCHA</v>
          </cell>
        </row>
        <row r="54">
          <cell r="C54" t="str">
            <v>198-02</v>
          </cell>
          <cell r="D54">
            <v>1140000</v>
          </cell>
          <cell r="E54" t="str">
            <v>YOUNG</v>
          </cell>
        </row>
        <row r="55">
          <cell r="C55" t="str">
            <v>114-02</v>
          </cell>
          <cell r="D55">
            <v>1290000</v>
          </cell>
          <cell r="E55" t="str">
            <v>COOLAHAN</v>
          </cell>
        </row>
        <row r="56">
          <cell r="C56" t="str">
            <v>227-02</v>
          </cell>
          <cell r="D56">
            <v>1240000</v>
          </cell>
          <cell r="E56" t="str">
            <v>GRASTON</v>
          </cell>
        </row>
        <row r="57">
          <cell r="C57" t="str">
            <v>113-02</v>
          </cell>
          <cell r="D57">
            <v>1290000</v>
          </cell>
          <cell r="E57" t="str">
            <v>COOLAHAN</v>
          </cell>
        </row>
        <row r="58">
          <cell r="C58" t="str">
            <v>123-02</v>
          </cell>
          <cell r="D58">
            <v>1760000</v>
          </cell>
          <cell r="E58" t="str">
            <v>STRICKLAND</v>
          </cell>
        </row>
        <row r="59">
          <cell r="C59" t="str">
            <v>235-02</v>
          </cell>
          <cell r="D59">
            <v>1240000</v>
          </cell>
          <cell r="E59" t="str">
            <v>GRASTON</v>
          </cell>
        </row>
        <row r="60">
          <cell r="C60" t="str">
            <v>131-02</v>
          </cell>
          <cell r="D60">
            <v>1110000</v>
          </cell>
          <cell r="E60" t="str">
            <v>STARKS</v>
          </cell>
        </row>
        <row r="61">
          <cell r="C61" t="str">
            <v>215-02</v>
          </cell>
          <cell r="D61">
            <v>1410000</v>
          </cell>
          <cell r="E61" t="str">
            <v>GOLIGHTLY</v>
          </cell>
        </row>
        <row r="62">
          <cell r="C62" t="str">
            <v>128-02</v>
          </cell>
          <cell r="D62">
            <v>1290000</v>
          </cell>
          <cell r="E62" t="str">
            <v>COOLAHAN</v>
          </cell>
        </row>
        <row r="63">
          <cell r="C63" t="str">
            <v>170-02</v>
          </cell>
          <cell r="D63">
            <v>1140000</v>
          </cell>
          <cell r="E63" t="str">
            <v>YOUNG</v>
          </cell>
        </row>
        <row r="64">
          <cell r="C64" t="str">
            <v>163-02</v>
          </cell>
          <cell r="D64">
            <v>890000</v>
          </cell>
          <cell r="E64" t="str">
            <v>LOZA</v>
          </cell>
        </row>
        <row r="65">
          <cell r="C65" t="str">
            <v>121-02</v>
          </cell>
          <cell r="D65">
            <v>1360000</v>
          </cell>
          <cell r="E65" t="str">
            <v>SANTIZO</v>
          </cell>
        </row>
        <row r="66">
          <cell r="C66" t="str">
            <v>173-02</v>
          </cell>
          <cell r="D66">
            <v>1280000</v>
          </cell>
          <cell r="E66" t="str">
            <v>BARTLETT</v>
          </cell>
        </row>
        <row r="67">
          <cell r="C67" t="str">
            <v>242-02</v>
          </cell>
          <cell r="D67">
            <v>1820000</v>
          </cell>
          <cell r="E67" t="str">
            <v>ADANE</v>
          </cell>
        </row>
        <row r="68">
          <cell r="C68" t="str">
            <v>225-02</v>
          </cell>
          <cell r="D68">
            <v>1820000</v>
          </cell>
          <cell r="E68" t="str">
            <v>ADANE</v>
          </cell>
        </row>
        <row r="69">
          <cell r="C69" t="str">
            <v>238-02</v>
          </cell>
          <cell r="D69">
            <v>1770000</v>
          </cell>
          <cell r="E69" t="str">
            <v>BRUDER</v>
          </cell>
        </row>
        <row r="70">
          <cell r="C70" t="str">
            <v>184-02</v>
          </cell>
          <cell r="D70">
            <v>1140000</v>
          </cell>
          <cell r="E70" t="str">
            <v>YOUNG</v>
          </cell>
        </row>
        <row r="71">
          <cell r="C71" t="str">
            <v>230-02</v>
          </cell>
          <cell r="D71">
            <v>1770000</v>
          </cell>
          <cell r="E71" t="str">
            <v>BRUDER</v>
          </cell>
        </row>
        <row r="72">
          <cell r="C72" t="str">
            <v>209-02</v>
          </cell>
          <cell r="D72">
            <v>1770000</v>
          </cell>
          <cell r="E72" t="str">
            <v>BRUDER</v>
          </cell>
        </row>
        <row r="73">
          <cell r="C73" t="str">
            <v>201-02</v>
          </cell>
          <cell r="D73">
            <v>1280000</v>
          </cell>
          <cell r="E73" t="str">
            <v>BARTLETT</v>
          </cell>
        </row>
        <row r="74">
          <cell r="C74" t="str">
            <v>236-02</v>
          </cell>
          <cell r="D74">
            <v>1240000</v>
          </cell>
          <cell r="E74" t="str">
            <v>GRASTON</v>
          </cell>
        </row>
        <row r="75">
          <cell r="C75" t="str">
            <v>141-02</v>
          </cell>
          <cell r="D75">
            <v>1290000</v>
          </cell>
          <cell r="E75" t="str">
            <v>COOLAHAN</v>
          </cell>
        </row>
        <row r="76">
          <cell r="C76" t="str">
            <v>240-02</v>
          </cell>
          <cell r="D76">
            <v>1180000</v>
          </cell>
          <cell r="E76" t="str">
            <v>LEVERE</v>
          </cell>
        </row>
        <row r="77">
          <cell r="C77" t="str">
            <v>135-02</v>
          </cell>
          <cell r="D77">
            <v>1360000</v>
          </cell>
          <cell r="E77" t="str">
            <v>SANTIZO</v>
          </cell>
        </row>
        <row r="78">
          <cell r="C78" t="str">
            <v>123-02</v>
          </cell>
          <cell r="D78">
            <v>1760000</v>
          </cell>
          <cell r="E78" t="str">
            <v>STRICKLAND</v>
          </cell>
        </row>
        <row r="79">
          <cell r="C79" t="str">
            <v>223-02</v>
          </cell>
          <cell r="D79">
            <v>1180000</v>
          </cell>
          <cell r="E79" t="str">
            <v>LEVERE</v>
          </cell>
        </row>
        <row r="80">
          <cell r="C80" t="str">
            <v>130-02</v>
          </cell>
          <cell r="D80">
            <v>1460000</v>
          </cell>
          <cell r="E80" t="str">
            <v>NELSON</v>
          </cell>
        </row>
        <row r="81">
          <cell r="C81" t="str">
            <v>129-02</v>
          </cell>
          <cell r="D81">
            <v>1460000</v>
          </cell>
          <cell r="E81" t="str">
            <v>NELSON</v>
          </cell>
        </row>
        <row r="82">
          <cell r="C82" t="str">
            <v>168-02</v>
          </cell>
          <cell r="D82">
            <v>900000</v>
          </cell>
          <cell r="E82" t="str">
            <v>ROCHA</v>
          </cell>
        </row>
        <row r="83">
          <cell r="C83" t="str">
            <v>109-02</v>
          </cell>
          <cell r="D83">
            <v>1760000</v>
          </cell>
          <cell r="E83" t="str">
            <v>STRICKLAND</v>
          </cell>
        </row>
        <row r="84">
          <cell r="C84" t="str">
            <v>202-02</v>
          </cell>
          <cell r="D84">
            <v>1280000</v>
          </cell>
          <cell r="E84" t="str">
            <v>BARTLETT</v>
          </cell>
        </row>
        <row r="85">
          <cell r="C85" t="str">
            <v>244-02</v>
          </cell>
          <cell r="D85">
            <v>1240000</v>
          </cell>
          <cell r="E85" t="str">
            <v>GRASTON</v>
          </cell>
        </row>
        <row r="86">
          <cell r="C86" t="str">
            <v>122-02</v>
          </cell>
          <cell r="D86">
            <v>1360000</v>
          </cell>
          <cell r="E86" t="str">
            <v>SANTIZO</v>
          </cell>
        </row>
        <row r="87">
          <cell r="C87" t="str">
            <v>210-02</v>
          </cell>
          <cell r="D87">
            <v>1770000</v>
          </cell>
          <cell r="E87" t="str">
            <v>BRUDER</v>
          </cell>
        </row>
        <row r="88">
          <cell r="C88" t="str">
            <v>167-02</v>
          </cell>
          <cell r="D88">
            <v>900000</v>
          </cell>
          <cell r="E88" t="str">
            <v>ROCHA</v>
          </cell>
        </row>
        <row r="89">
          <cell r="C89" t="str">
            <v>208-02</v>
          </cell>
          <cell r="D89">
            <v>1520000</v>
          </cell>
          <cell r="E89" t="str">
            <v>MAYBERRY</v>
          </cell>
        </row>
        <row r="90">
          <cell r="C90" t="str">
            <v>211-02</v>
          </cell>
          <cell r="D90">
            <v>1140000</v>
          </cell>
          <cell r="E90" t="str">
            <v>YOUNG</v>
          </cell>
        </row>
        <row r="91">
          <cell r="C91" t="str">
            <v>194-02</v>
          </cell>
          <cell r="D91">
            <v>1520000</v>
          </cell>
          <cell r="E91" t="str">
            <v>MAYBERRY</v>
          </cell>
        </row>
        <row r="92">
          <cell r="C92" t="str">
            <v>156-02</v>
          </cell>
          <cell r="D92">
            <v>1100000</v>
          </cell>
          <cell r="E92" t="str">
            <v>GEBRETEKLE</v>
          </cell>
        </row>
        <row r="93">
          <cell r="C93" t="str">
            <v>189-02</v>
          </cell>
          <cell r="D93">
            <v>1490000</v>
          </cell>
          <cell r="E93" t="str">
            <v>BUTLER</v>
          </cell>
        </row>
        <row r="94">
          <cell r="C94" t="str">
            <v>166-02</v>
          </cell>
          <cell r="D94">
            <v>1520000</v>
          </cell>
          <cell r="E94" t="str">
            <v>MAYBERRY</v>
          </cell>
        </row>
        <row r="95">
          <cell r="C95" t="str">
            <v>162-02</v>
          </cell>
          <cell r="D95">
            <v>1090000</v>
          </cell>
          <cell r="E95" t="str">
            <v>SPECTOR</v>
          </cell>
        </row>
        <row r="96">
          <cell r="C96" t="str">
            <v>197-02</v>
          </cell>
          <cell r="D96">
            <v>1140000</v>
          </cell>
          <cell r="E96" t="str">
            <v>YOUNG</v>
          </cell>
        </row>
        <row r="97">
          <cell r="C97" t="str">
            <v>115-02</v>
          </cell>
          <cell r="D97">
            <v>1460000</v>
          </cell>
          <cell r="E97" t="str">
            <v>NELSON</v>
          </cell>
        </row>
        <row r="98">
          <cell r="C98" t="str">
            <v>174-02</v>
          </cell>
          <cell r="D98">
            <v>1280000</v>
          </cell>
          <cell r="E98" t="str">
            <v>BARTLETT</v>
          </cell>
        </row>
        <row r="99">
          <cell r="C99" t="str">
            <v>237-02</v>
          </cell>
          <cell r="D99">
            <v>1770000</v>
          </cell>
          <cell r="E99" t="str">
            <v>BRUDER</v>
          </cell>
        </row>
        <row r="100">
          <cell r="C100" t="str">
            <v>187-02</v>
          </cell>
          <cell r="D100">
            <v>1280000</v>
          </cell>
          <cell r="E100" t="str">
            <v>BARTLETT</v>
          </cell>
        </row>
        <row r="101">
          <cell r="C101" t="str">
            <v>228-02</v>
          </cell>
          <cell r="D101">
            <v>1240000</v>
          </cell>
          <cell r="E101" t="str">
            <v>GRASTON</v>
          </cell>
        </row>
        <row r="102">
          <cell r="C102" t="str">
            <v>192-02</v>
          </cell>
          <cell r="D102">
            <v>1750000</v>
          </cell>
          <cell r="E102" t="str">
            <v>REBOLETTI</v>
          </cell>
        </row>
        <row r="103">
          <cell r="C103" t="str">
            <v>207-02</v>
          </cell>
          <cell r="D103">
            <v>1520000</v>
          </cell>
          <cell r="E103" t="str">
            <v>MAYBERRY</v>
          </cell>
        </row>
        <row r="104">
          <cell r="C104" t="str">
            <v>199-02</v>
          </cell>
          <cell r="D104">
            <v>880000</v>
          </cell>
          <cell r="E104" t="str">
            <v>STEWART</v>
          </cell>
        </row>
        <row r="105">
          <cell r="C105" t="str">
            <v>200-02</v>
          </cell>
          <cell r="D105">
            <v>880000</v>
          </cell>
          <cell r="E105" t="str">
            <v>STEWART</v>
          </cell>
        </row>
        <row r="106">
          <cell r="C106" t="str">
            <v>204-02</v>
          </cell>
          <cell r="D106">
            <v>1490000</v>
          </cell>
          <cell r="E106" t="str">
            <v>BUTLER</v>
          </cell>
        </row>
        <row r="107">
          <cell r="C107" t="str">
            <v>191-02</v>
          </cell>
          <cell r="D107">
            <v>1750000</v>
          </cell>
          <cell r="E107" t="str">
            <v>REBOLETTI</v>
          </cell>
        </row>
        <row r="108">
          <cell r="C108" t="str">
            <v>209-02</v>
          </cell>
          <cell r="D108">
            <v>1770000</v>
          </cell>
          <cell r="E108" t="str">
            <v>BRUDER</v>
          </cell>
        </row>
        <row r="109">
          <cell r="C109" t="str">
            <v>178-02</v>
          </cell>
          <cell r="D109">
            <v>890000</v>
          </cell>
          <cell r="E109" t="str">
            <v>LOZA</v>
          </cell>
        </row>
        <row r="110">
          <cell r="C110" t="str">
            <v>105-02</v>
          </cell>
          <cell r="D110">
            <v>1430000</v>
          </cell>
          <cell r="E110" t="str">
            <v>LEDERHAUSE</v>
          </cell>
        </row>
        <row r="111">
          <cell r="C111" t="str">
            <v>181-02</v>
          </cell>
          <cell r="D111">
            <v>900000</v>
          </cell>
          <cell r="E111" t="str">
            <v>ROCHA</v>
          </cell>
        </row>
        <row r="112">
          <cell r="C112" t="str">
            <v>102-02</v>
          </cell>
          <cell r="D112">
            <v>1290000</v>
          </cell>
          <cell r="E112" t="str">
            <v>COOLAHAN</v>
          </cell>
        </row>
        <row r="113">
          <cell r="C113" t="str">
            <v>179-02</v>
          </cell>
          <cell r="D113">
            <v>1520000</v>
          </cell>
          <cell r="E113" t="str">
            <v>MAYBERRY</v>
          </cell>
        </row>
        <row r="114">
          <cell r="C114" t="str">
            <v>112-02</v>
          </cell>
          <cell r="D114">
            <v>1100000</v>
          </cell>
          <cell r="E114" t="str">
            <v>GEBRETEKLE</v>
          </cell>
        </row>
        <row r="115">
          <cell r="C115" t="str">
            <v>171-02</v>
          </cell>
          <cell r="D115">
            <v>880000</v>
          </cell>
          <cell r="E115" t="str">
            <v>STEWART</v>
          </cell>
        </row>
        <row r="116">
          <cell r="C116" t="str">
            <v>114-02</v>
          </cell>
          <cell r="D116">
            <v>1290000</v>
          </cell>
          <cell r="E116" t="str">
            <v>COOLAHAN</v>
          </cell>
        </row>
        <row r="117">
          <cell r="C117" t="str">
            <v>160-02</v>
          </cell>
          <cell r="D117">
            <v>1310000</v>
          </cell>
          <cell r="E117" t="str">
            <v>MALAVE</v>
          </cell>
        </row>
        <row r="118">
          <cell r="C118" t="str">
            <v>119-02</v>
          </cell>
          <cell r="D118">
            <v>1430000</v>
          </cell>
          <cell r="E118" t="str">
            <v>LEDERHAUSE</v>
          </cell>
        </row>
        <row r="119">
          <cell r="C119" t="str">
            <v>154-02</v>
          </cell>
          <cell r="D119">
            <v>900000</v>
          </cell>
          <cell r="E119" t="str">
            <v>ROCHA</v>
          </cell>
        </row>
        <row r="120">
          <cell r="C120" t="str">
            <v>127-02</v>
          </cell>
          <cell r="D120">
            <v>1290000</v>
          </cell>
          <cell r="E120" t="str">
            <v>COOLAHAN</v>
          </cell>
        </row>
        <row r="121">
          <cell r="C121" t="str">
            <v>150-02</v>
          </cell>
          <cell r="D121">
            <v>1360000</v>
          </cell>
          <cell r="E121" t="str">
            <v>SANTIZO</v>
          </cell>
        </row>
        <row r="122">
          <cell r="C122" t="str">
            <v>128-02</v>
          </cell>
          <cell r="D122">
            <v>1290000</v>
          </cell>
          <cell r="E122" t="str">
            <v>COOLAHAN</v>
          </cell>
        </row>
        <row r="123">
          <cell r="C123" t="str">
            <v>148-02</v>
          </cell>
          <cell r="D123">
            <v>1340000</v>
          </cell>
          <cell r="E123" t="str">
            <v>BEAM</v>
          </cell>
        </row>
        <row r="124">
          <cell r="C124" t="str">
            <v>137-02</v>
          </cell>
          <cell r="D124">
            <v>1760000</v>
          </cell>
          <cell r="E124" t="str">
            <v>STRICKLAND</v>
          </cell>
        </row>
        <row r="125">
          <cell r="C125" t="str">
            <v>225-02</v>
          </cell>
          <cell r="D125">
            <v>1820000</v>
          </cell>
          <cell r="E125" t="str">
            <v>ADANE</v>
          </cell>
        </row>
        <row r="126">
          <cell r="C126" t="str">
            <v>134-02</v>
          </cell>
          <cell r="D126">
            <v>1340000</v>
          </cell>
          <cell r="E126" t="str">
            <v>BEAM</v>
          </cell>
        </row>
        <row r="127">
          <cell r="C127" t="str">
            <v>220-02</v>
          </cell>
          <cell r="D127">
            <v>1240000</v>
          </cell>
          <cell r="E127" t="str">
            <v>GRASTON</v>
          </cell>
        </row>
        <row r="128">
          <cell r="C128" t="str">
            <v>143-02</v>
          </cell>
          <cell r="D128">
            <v>1310000</v>
          </cell>
          <cell r="E128" t="str">
            <v>MALAVE</v>
          </cell>
        </row>
        <row r="129">
          <cell r="C129" t="str">
            <v>219-02</v>
          </cell>
          <cell r="D129">
            <v>1240000</v>
          </cell>
          <cell r="E129" t="str">
            <v>GRASTON</v>
          </cell>
        </row>
        <row r="130">
          <cell r="C130" t="str">
            <v>145-02</v>
          </cell>
          <cell r="D130">
            <v>1110000</v>
          </cell>
          <cell r="E130" t="str">
            <v>STARKS</v>
          </cell>
        </row>
        <row r="131">
          <cell r="C131" t="str">
            <v>194-02</v>
          </cell>
          <cell r="D131">
            <v>1520000</v>
          </cell>
          <cell r="E131" t="str">
            <v>MAYBERRY</v>
          </cell>
        </row>
        <row r="132">
          <cell r="C132" t="str">
            <v>147-02</v>
          </cell>
          <cell r="D132">
            <v>1340000</v>
          </cell>
          <cell r="E132" t="str">
            <v>BEAM</v>
          </cell>
        </row>
        <row r="133">
          <cell r="C133" t="str">
            <v>187-02</v>
          </cell>
          <cell r="D133">
            <v>1280000</v>
          </cell>
          <cell r="E133" t="str">
            <v>BARTLETT</v>
          </cell>
        </row>
        <row r="134">
          <cell r="C134" t="str">
            <v>146-02</v>
          </cell>
          <cell r="D134">
            <v>1110000</v>
          </cell>
          <cell r="E134" t="str">
            <v>STARKS</v>
          </cell>
        </row>
        <row r="135">
          <cell r="C135" t="str">
            <v>172-02</v>
          </cell>
          <cell r="D135">
            <v>880000</v>
          </cell>
          <cell r="E135" t="str">
            <v>STEWART</v>
          </cell>
        </row>
        <row r="136">
          <cell r="C136" t="str">
            <v>157-02</v>
          </cell>
          <cell r="D136">
            <v>880000</v>
          </cell>
          <cell r="E136" t="str">
            <v>STEWART</v>
          </cell>
        </row>
        <row r="137">
          <cell r="C137" t="str">
            <v>177-02</v>
          </cell>
          <cell r="D137">
            <v>890000</v>
          </cell>
          <cell r="E137" t="str">
            <v>LOZA</v>
          </cell>
        </row>
        <row r="138">
          <cell r="C138" t="str">
            <v>152-02</v>
          </cell>
          <cell r="D138">
            <v>1230000</v>
          </cell>
          <cell r="E138" t="str">
            <v>YANAI</v>
          </cell>
        </row>
        <row r="139">
          <cell r="C139" t="str">
            <v>170-02</v>
          </cell>
          <cell r="D139">
            <v>1140000</v>
          </cell>
          <cell r="E139" t="str">
            <v>YOUNG</v>
          </cell>
        </row>
        <row r="140">
          <cell r="C140" t="str">
            <v>159-02</v>
          </cell>
          <cell r="D140">
            <v>1310000</v>
          </cell>
          <cell r="E140" t="str">
            <v>MALAVE</v>
          </cell>
        </row>
        <row r="141">
          <cell r="C141" t="str">
            <v>175-02</v>
          </cell>
          <cell r="D141">
            <v>1090000</v>
          </cell>
          <cell r="E141" t="str">
            <v>SPECTOR</v>
          </cell>
        </row>
        <row r="142">
          <cell r="C142" t="str">
            <v>156-02</v>
          </cell>
          <cell r="D142">
            <v>1100000</v>
          </cell>
          <cell r="E142" t="str">
            <v>GEBRETEKLE</v>
          </cell>
        </row>
        <row r="143">
          <cell r="C143" t="str">
            <v>166-02</v>
          </cell>
          <cell r="D143">
            <v>1520000</v>
          </cell>
          <cell r="E143" t="str">
            <v>MAYBERRY</v>
          </cell>
        </row>
        <row r="144">
          <cell r="C144" t="str">
            <v>158-02</v>
          </cell>
          <cell r="D144">
            <v>880000</v>
          </cell>
          <cell r="E144" t="str">
            <v>STEWART</v>
          </cell>
        </row>
        <row r="145">
          <cell r="C145" t="str">
            <v>164-02</v>
          </cell>
          <cell r="D145">
            <v>890000</v>
          </cell>
          <cell r="E145" t="str">
            <v>LOZA</v>
          </cell>
        </row>
        <row r="146">
          <cell r="C146" t="str">
            <v>185-02</v>
          </cell>
          <cell r="D146">
            <v>880000</v>
          </cell>
          <cell r="E146" t="str">
            <v>STEWART</v>
          </cell>
        </row>
        <row r="147">
          <cell r="C147" t="str">
            <v>149-02</v>
          </cell>
          <cell r="D147">
            <v>1360000</v>
          </cell>
          <cell r="E147" t="str">
            <v>SANTIZO</v>
          </cell>
        </row>
        <row r="148">
          <cell r="C148" t="str">
            <v>182-02</v>
          </cell>
          <cell r="D148">
            <v>900000</v>
          </cell>
          <cell r="E148" t="str">
            <v>ROCHA</v>
          </cell>
        </row>
        <row r="149">
          <cell r="C149" t="str">
            <v>136-02</v>
          </cell>
          <cell r="D149">
            <v>1360000</v>
          </cell>
          <cell r="E149" t="str">
            <v>SANTIZO</v>
          </cell>
        </row>
        <row r="150">
          <cell r="C150" t="str">
            <v>184-02</v>
          </cell>
          <cell r="D150">
            <v>1140000</v>
          </cell>
          <cell r="E150" t="str">
            <v>YOUNG</v>
          </cell>
        </row>
        <row r="151">
          <cell r="C151" t="str">
            <v>139-02</v>
          </cell>
          <cell r="D151">
            <v>1100000</v>
          </cell>
          <cell r="E151" t="str">
            <v>GEBRETEKLE</v>
          </cell>
        </row>
        <row r="152">
          <cell r="C152" t="str">
            <v>188-02</v>
          </cell>
          <cell r="D152">
            <v>1280000</v>
          </cell>
          <cell r="E152" t="str">
            <v>BARTLETT</v>
          </cell>
        </row>
        <row r="153">
          <cell r="C153" t="str">
            <v>132-02</v>
          </cell>
          <cell r="D153">
            <v>1110000</v>
          </cell>
          <cell r="E153" t="str">
            <v>STARKS</v>
          </cell>
        </row>
        <row r="154">
          <cell r="C154" t="str">
            <v>190-02</v>
          </cell>
          <cell r="D154">
            <v>1490000</v>
          </cell>
          <cell r="E154" t="str">
            <v>BUTLER</v>
          </cell>
        </row>
        <row r="155">
          <cell r="C155" t="str">
            <v>126-02</v>
          </cell>
          <cell r="D155">
            <v>1100000</v>
          </cell>
          <cell r="E155" t="str">
            <v>GEBRETEKLE</v>
          </cell>
        </row>
        <row r="156">
          <cell r="C156" t="str">
            <v>195-02</v>
          </cell>
          <cell r="D156">
            <v>900000</v>
          </cell>
          <cell r="E156" t="str">
            <v>ROCHA</v>
          </cell>
        </row>
        <row r="157">
          <cell r="C157" t="str">
            <v>119-02</v>
          </cell>
          <cell r="D157">
            <v>1430000</v>
          </cell>
          <cell r="E157" t="str">
            <v>LEDERHAUSE</v>
          </cell>
        </row>
        <row r="158">
          <cell r="C158" t="str">
            <v>203-02</v>
          </cell>
          <cell r="D158">
            <v>1490000</v>
          </cell>
          <cell r="E158" t="str">
            <v>BUTLER</v>
          </cell>
        </row>
        <row r="159">
          <cell r="C159" t="str">
            <v>110-02</v>
          </cell>
          <cell r="D159">
            <v>1760000</v>
          </cell>
          <cell r="E159" t="str">
            <v>STRICKLAND</v>
          </cell>
        </row>
        <row r="160">
          <cell r="C160" t="str">
            <v>217-02</v>
          </cell>
          <cell r="D160">
            <v>1820000</v>
          </cell>
          <cell r="E160" t="str">
            <v>ADANE</v>
          </cell>
        </row>
        <row r="161">
          <cell r="C161" t="str">
            <v>108-02</v>
          </cell>
          <cell r="D161">
            <v>1360000</v>
          </cell>
          <cell r="E161" t="str">
            <v>SANTIZO</v>
          </cell>
        </row>
        <row r="162">
          <cell r="C162" t="str">
            <v>219-02</v>
          </cell>
          <cell r="D162">
            <v>1240000</v>
          </cell>
          <cell r="E162" t="str">
            <v>GRASTON</v>
          </cell>
        </row>
        <row r="163">
          <cell r="C163" t="str">
            <v>106-02</v>
          </cell>
          <cell r="D163">
            <v>1430000</v>
          </cell>
          <cell r="E163" t="str">
            <v>LEDERHAUSE</v>
          </cell>
        </row>
        <row r="164">
          <cell r="C164" t="str">
            <v>225-02</v>
          </cell>
          <cell r="D164">
            <v>1820000</v>
          </cell>
          <cell r="E164" t="str">
            <v>ADANE</v>
          </cell>
        </row>
        <row r="165">
          <cell r="C165" t="str">
            <v>111-02</v>
          </cell>
          <cell r="D165">
            <v>1100000</v>
          </cell>
          <cell r="E165" t="str">
            <v>GEBRETEKLE</v>
          </cell>
        </row>
        <row r="166">
          <cell r="C166" t="str">
            <v>224-02</v>
          </cell>
          <cell r="D166">
            <v>1180000</v>
          </cell>
          <cell r="E166" t="str">
            <v>LEVERE</v>
          </cell>
        </row>
        <row r="167">
          <cell r="C167" t="str">
            <v>107-02</v>
          </cell>
          <cell r="D167">
            <v>1360000</v>
          </cell>
          <cell r="E167" t="str">
            <v>SANTIZO</v>
          </cell>
        </row>
        <row r="168">
          <cell r="C168" t="str">
            <v>234-02</v>
          </cell>
          <cell r="D168">
            <v>1810000</v>
          </cell>
          <cell r="E168" t="str">
            <v>NEWELL</v>
          </cell>
        </row>
        <row r="169">
          <cell r="C169" t="str">
            <v>120-02</v>
          </cell>
          <cell r="D169">
            <v>1430000</v>
          </cell>
          <cell r="E169" t="str">
            <v>LEDERHAUSE</v>
          </cell>
        </row>
      </sheetData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111-03</v>
          </cell>
          <cell r="D1">
            <v>1100000</v>
          </cell>
          <cell r="E1" t="str">
            <v>GEBRETEKLE</v>
          </cell>
        </row>
        <row r="2">
          <cell r="C2" t="str">
            <v>165-03</v>
          </cell>
          <cell r="D2">
            <v>1120000</v>
          </cell>
          <cell r="E2" t="str">
            <v>LOCKLEAR</v>
          </cell>
        </row>
        <row r="3">
          <cell r="C3" t="str">
            <v>175-03</v>
          </cell>
          <cell r="D3">
            <v>1090000</v>
          </cell>
          <cell r="E3" t="str">
            <v>SPECTOR</v>
          </cell>
        </row>
        <row r="4">
          <cell r="C4" t="str">
            <v>172-03</v>
          </cell>
          <cell r="D4">
            <v>900000</v>
          </cell>
          <cell r="E4" t="str">
            <v>ROCHA</v>
          </cell>
        </row>
        <row r="5">
          <cell r="C5" t="str">
            <v>158-03</v>
          </cell>
          <cell r="D5">
            <v>900000</v>
          </cell>
          <cell r="E5" t="str">
            <v>ROCHA</v>
          </cell>
        </row>
        <row r="6">
          <cell r="C6" t="str">
            <v>207-03</v>
          </cell>
          <cell r="D6">
            <v>1120000</v>
          </cell>
          <cell r="E6" t="str">
            <v>LOCKLEAR</v>
          </cell>
        </row>
        <row r="7">
          <cell r="C7" t="str">
            <v>230-03</v>
          </cell>
          <cell r="D7">
            <v>1820000</v>
          </cell>
          <cell r="E7" t="str">
            <v>ADANE</v>
          </cell>
        </row>
        <row r="8">
          <cell r="C8" t="str">
            <v>124-03</v>
          </cell>
          <cell r="D8">
            <v>1310000</v>
          </cell>
          <cell r="E8" t="str">
            <v>MALAVE</v>
          </cell>
        </row>
        <row r="9">
          <cell r="C9" t="str">
            <v>130-03</v>
          </cell>
          <cell r="D9">
            <v>1360000</v>
          </cell>
          <cell r="E9" t="str">
            <v>SANTIZO</v>
          </cell>
        </row>
        <row r="10">
          <cell r="C10" t="str">
            <v>155-03</v>
          </cell>
          <cell r="D10">
            <v>1100000</v>
          </cell>
          <cell r="E10" t="str">
            <v>GEBRETEKLE</v>
          </cell>
        </row>
        <row r="11">
          <cell r="C11" t="str">
            <v>154-03</v>
          </cell>
          <cell r="D11">
            <v>1230000</v>
          </cell>
          <cell r="E11" t="str">
            <v>YANAI</v>
          </cell>
        </row>
        <row r="12">
          <cell r="C12" t="str">
            <v>160-03</v>
          </cell>
          <cell r="D12">
            <v>1360000</v>
          </cell>
          <cell r="E12" t="str">
            <v>SANTIZO</v>
          </cell>
        </row>
        <row r="13">
          <cell r="C13" t="str">
            <v>115-03</v>
          </cell>
          <cell r="D13">
            <v>1360000</v>
          </cell>
          <cell r="E13" t="str">
            <v>SANTIZO</v>
          </cell>
        </row>
        <row r="14">
          <cell r="C14" t="str">
            <v>216-03</v>
          </cell>
          <cell r="D14">
            <v>1740000</v>
          </cell>
          <cell r="E14" t="str">
            <v>STORY</v>
          </cell>
        </row>
        <row r="15">
          <cell r="C15" t="str">
            <v>106-03</v>
          </cell>
          <cell r="D15">
            <v>1490000</v>
          </cell>
          <cell r="E15" t="str">
            <v>BUTLER</v>
          </cell>
        </row>
        <row r="16">
          <cell r="C16" t="str">
            <v>110-03</v>
          </cell>
          <cell r="D16">
            <v>1310000</v>
          </cell>
          <cell r="E16" t="str">
            <v>MALAVE</v>
          </cell>
        </row>
        <row r="17">
          <cell r="C17" t="str">
            <v>204-03</v>
          </cell>
          <cell r="D17">
            <v>1090000</v>
          </cell>
          <cell r="E17" t="str">
            <v>SPECTOR</v>
          </cell>
        </row>
        <row r="18">
          <cell r="C18" t="str">
            <v>119-03</v>
          </cell>
          <cell r="D18">
            <v>1490000</v>
          </cell>
          <cell r="E18" t="str">
            <v>BUTLER</v>
          </cell>
        </row>
        <row r="19">
          <cell r="C19" t="str">
            <v>164-03</v>
          </cell>
          <cell r="D19">
            <v>890000</v>
          </cell>
          <cell r="E19" t="str">
            <v>LOZA</v>
          </cell>
        </row>
        <row r="20">
          <cell r="C20" t="str">
            <v>132-03</v>
          </cell>
          <cell r="D20">
            <v>1200000</v>
          </cell>
          <cell r="E20" t="str">
            <v>CUSHING</v>
          </cell>
        </row>
        <row r="21">
          <cell r="C21" t="str">
            <v>151-03</v>
          </cell>
          <cell r="D21">
            <v>1310000</v>
          </cell>
          <cell r="E21" t="str">
            <v>MALAVE</v>
          </cell>
        </row>
        <row r="22">
          <cell r="C22" t="str">
            <v>152-03</v>
          </cell>
          <cell r="D22">
            <v>1310000</v>
          </cell>
          <cell r="E22" t="str">
            <v>MALAVE</v>
          </cell>
        </row>
        <row r="23">
          <cell r="C23" t="str">
            <v>134-03</v>
          </cell>
          <cell r="D23">
            <v>1490000</v>
          </cell>
          <cell r="E23" t="str">
            <v>BUTLER</v>
          </cell>
        </row>
        <row r="24">
          <cell r="C24" t="str">
            <v>181-03</v>
          </cell>
          <cell r="D24">
            <v>1230000</v>
          </cell>
          <cell r="E24" t="str">
            <v>YANAI</v>
          </cell>
        </row>
        <row r="25">
          <cell r="C25" t="str">
            <v>196-03</v>
          </cell>
          <cell r="D25">
            <v>1230000</v>
          </cell>
          <cell r="E25" t="str">
            <v>YANAI</v>
          </cell>
        </row>
        <row r="26">
          <cell r="C26" t="str">
            <v>180-03</v>
          </cell>
          <cell r="D26">
            <v>1120000</v>
          </cell>
          <cell r="E26" t="str">
            <v>LOCKLEAR</v>
          </cell>
        </row>
        <row r="27">
          <cell r="C27" t="str">
            <v>183-03</v>
          </cell>
          <cell r="D27">
            <v>880000</v>
          </cell>
          <cell r="E27" t="str">
            <v>STEWART</v>
          </cell>
        </row>
        <row r="28">
          <cell r="C28" t="str">
            <v>194-03</v>
          </cell>
          <cell r="D28">
            <v>1120000</v>
          </cell>
          <cell r="E28" t="str">
            <v>LOCKLEAR</v>
          </cell>
        </row>
        <row r="29">
          <cell r="C29" t="str">
            <v>143-03</v>
          </cell>
          <cell r="D29">
            <v>1360000</v>
          </cell>
          <cell r="E29" t="str">
            <v>SANTIZO</v>
          </cell>
        </row>
        <row r="30">
          <cell r="C30" t="str">
            <v>234-03</v>
          </cell>
          <cell r="D30">
            <v>1830000</v>
          </cell>
          <cell r="E30" t="str">
            <v>YORK</v>
          </cell>
        </row>
        <row r="31">
          <cell r="C31" t="str">
            <v>121-03</v>
          </cell>
          <cell r="D31">
            <v>1110000</v>
          </cell>
          <cell r="E31" t="str">
            <v>STARKS</v>
          </cell>
        </row>
        <row r="32">
          <cell r="C32" t="str">
            <v>120-03</v>
          </cell>
          <cell r="D32">
            <v>1490000</v>
          </cell>
          <cell r="E32" t="str">
            <v>BUTLER</v>
          </cell>
        </row>
        <row r="33">
          <cell r="C33" t="str">
            <v>237-03</v>
          </cell>
          <cell r="D33">
            <v>1820000</v>
          </cell>
          <cell r="E33" t="str">
            <v>ADANE</v>
          </cell>
        </row>
        <row r="34">
          <cell r="C34" t="str">
            <v>166-03</v>
          </cell>
          <cell r="D34">
            <v>1120000</v>
          </cell>
          <cell r="E34" t="str">
            <v>LOCKLEAR</v>
          </cell>
        </row>
        <row r="35">
          <cell r="C35" t="str">
            <v>165-03</v>
          </cell>
          <cell r="D35">
            <v>1120000</v>
          </cell>
          <cell r="E35" t="str">
            <v>LOCKLEAR</v>
          </cell>
        </row>
        <row r="36">
          <cell r="C36" t="str">
            <v>190-03</v>
          </cell>
          <cell r="D36">
            <v>1090000</v>
          </cell>
          <cell r="E36" t="str">
            <v>SPECTOR</v>
          </cell>
        </row>
        <row r="37">
          <cell r="C37" t="str">
            <v>159-03</v>
          </cell>
          <cell r="D37">
            <v>1360000</v>
          </cell>
          <cell r="E37" t="str">
            <v>SANTIZO</v>
          </cell>
        </row>
        <row r="38">
          <cell r="C38" t="str">
            <v>202-03</v>
          </cell>
          <cell r="D38">
            <v>1540000</v>
          </cell>
          <cell r="E38" t="str">
            <v>HELVIE</v>
          </cell>
        </row>
        <row r="39">
          <cell r="C39" t="str">
            <v>200-03</v>
          </cell>
          <cell r="D39">
            <v>900000</v>
          </cell>
          <cell r="E39" t="str">
            <v>ROCHA</v>
          </cell>
        </row>
        <row r="40">
          <cell r="C40" t="str">
            <v>169-03</v>
          </cell>
          <cell r="D40">
            <v>880000</v>
          </cell>
          <cell r="E40" t="str">
            <v>STEWART</v>
          </cell>
        </row>
        <row r="41">
          <cell r="C41" t="str">
            <v>205-03</v>
          </cell>
          <cell r="D41">
            <v>890000</v>
          </cell>
          <cell r="E41" t="str">
            <v>LOZA</v>
          </cell>
        </row>
        <row r="42">
          <cell r="C42" t="str">
            <v>209-03</v>
          </cell>
          <cell r="D42">
            <v>1230000</v>
          </cell>
          <cell r="E42" t="str">
            <v>YANAI</v>
          </cell>
        </row>
        <row r="43">
          <cell r="C43" t="str">
            <v>178-03</v>
          </cell>
          <cell r="D43">
            <v>890000</v>
          </cell>
          <cell r="E43" t="str">
            <v>LOZA</v>
          </cell>
        </row>
        <row r="44">
          <cell r="C44" t="str">
            <v>173-03</v>
          </cell>
          <cell r="D44">
            <v>1740000</v>
          </cell>
          <cell r="E44" t="str">
            <v>STORY</v>
          </cell>
        </row>
        <row r="45">
          <cell r="C45" t="str">
            <v>160-03</v>
          </cell>
          <cell r="D45">
            <v>1360000</v>
          </cell>
          <cell r="E45" t="str">
            <v>SANTIZO</v>
          </cell>
        </row>
        <row r="46">
          <cell r="C46" t="str">
            <v>172-03</v>
          </cell>
          <cell r="D46">
            <v>900000</v>
          </cell>
          <cell r="E46" t="str">
            <v>ROCHA</v>
          </cell>
        </row>
        <row r="47">
          <cell r="C47" t="str">
            <v>228-03</v>
          </cell>
          <cell r="D47">
            <v>1240000</v>
          </cell>
          <cell r="E47" t="str">
            <v>GRASTON</v>
          </cell>
        </row>
        <row r="48">
          <cell r="C48" t="str">
            <v>189-03</v>
          </cell>
          <cell r="D48">
            <v>1090000</v>
          </cell>
          <cell r="E48" t="str">
            <v>SPECTOR</v>
          </cell>
        </row>
        <row r="49">
          <cell r="C49" t="str">
            <v>244-03</v>
          </cell>
          <cell r="D49">
            <v>1240000</v>
          </cell>
          <cell r="E49" t="str">
            <v>GRASTON</v>
          </cell>
        </row>
        <row r="50">
          <cell r="C50" t="str">
            <v>102-03</v>
          </cell>
          <cell r="D50">
            <v>1430000</v>
          </cell>
          <cell r="E50" t="str">
            <v>LEDERHAUSE</v>
          </cell>
        </row>
        <row r="51">
          <cell r="C51" t="str">
            <v>198-03</v>
          </cell>
          <cell r="D51">
            <v>880000</v>
          </cell>
          <cell r="E51" t="str">
            <v>STEWART</v>
          </cell>
        </row>
        <row r="52">
          <cell r="C52" t="str">
            <v>116-03</v>
          </cell>
          <cell r="D52">
            <v>1360000</v>
          </cell>
          <cell r="E52" t="str">
            <v>SANTIZO</v>
          </cell>
        </row>
        <row r="53">
          <cell r="C53" t="str">
            <v>191-03</v>
          </cell>
          <cell r="D53">
            <v>890000</v>
          </cell>
          <cell r="E53" t="str">
            <v>LOZA</v>
          </cell>
        </row>
        <row r="54">
          <cell r="C54" t="str">
            <v>139-03</v>
          </cell>
          <cell r="D54">
            <v>1100000</v>
          </cell>
          <cell r="E54" t="str">
            <v>GEBRETEKLE</v>
          </cell>
        </row>
        <row r="55">
          <cell r="C55" t="str">
            <v>176-03</v>
          </cell>
          <cell r="D55">
            <v>1090000</v>
          </cell>
          <cell r="E55" t="str">
            <v>SPECTOR</v>
          </cell>
        </row>
        <row r="56">
          <cell r="C56" t="str">
            <v>107-03</v>
          </cell>
          <cell r="D56">
            <v>1110000</v>
          </cell>
          <cell r="E56" t="str">
            <v>STARKS</v>
          </cell>
        </row>
        <row r="57">
          <cell r="C57" t="str">
            <v>182-03</v>
          </cell>
          <cell r="D57">
            <v>1230000</v>
          </cell>
          <cell r="E57" t="str">
            <v>YANAI</v>
          </cell>
        </row>
        <row r="58">
          <cell r="C58" t="str">
            <v>104-03</v>
          </cell>
          <cell r="D58">
            <v>1480000</v>
          </cell>
          <cell r="E58" t="str">
            <v>STURGEON</v>
          </cell>
        </row>
        <row r="59">
          <cell r="C59" t="str">
            <v>226-03</v>
          </cell>
          <cell r="D59">
            <v>1830000</v>
          </cell>
          <cell r="E59" t="str">
            <v>YORK</v>
          </cell>
        </row>
        <row r="60">
          <cell r="C60" t="str">
            <v>118-03</v>
          </cell>
          <cell r="D60">
            <v>1480000</v>
          </cell>
          <cell r="E60" t="str">
            <v>STURGEON</v>
          </cell>
        </row>
        <row r="61">
          <cell r="C61" t="str">
            <v>215-03</v>
          </cell>
          <cell r="D61">
            <v>1740000</v>
          </cell>
          <cell r="E61" t="str">
            <v>STORY</v>
          </cell>
        </row>
        <row r="62">
          <cell r="C62" t="str">
            <v>185-03</v>
          </cell>
          <cell r="D62">
            <v>900000</v>
          </cell>
          <cell r="E62" t="str">
            <v>ROCHA</v>
          </cell>
        </row>
        <row r="63">
          <cell r="C63" t="str">
            <v>184-03</v>
          </cell>
          <cell r="D63">
            <v>880000</v>
          </cell>
          <cell r="E63" t="str">
            <v>STEWART</v>
          </cell>
        </row>
        <row r="64">
          <cell r="C64" t="str">
            <v>114-03</v>
          </cell>
          <cell r="D64">
            <v>1430000</v>
          </cell>
          <cell r="E64" t="str">
            <v>LEDERHAUSE</v>
          </cell>
        </row>
        <row r="65">
          <cell r="C65" t="str">
            <v>187-03</v>
          </cell>
          <cell r="D65">
            <v>1740000</v>
          </cell>
          <cell r="E65" t="str">
            <v>STORY</v>
          </cell>
        </row>
        <row r="66">
          <cell r="C66" t="str">
            <v>193-03</v>
          </cell>
          <cell r="D66">
            <v>1120000</v>
          </cell>
          <cell r="E66" t="str">
            <v>LOCKLEAR</v>
          </cell>
        </row>
        <row r="67">
          <cell r="C67" t="str">
            <v>167-03</v>
          </cell>
          <cell r="D67">
            <v>1230000</v>
          </cell>
          <cell r="E67" t="str">
            <v>YANAI</v>
          </cell>
        </row>
        <row r="68">
          <cell r="C68" t="str">
            <v>188-03</v>
          </cell>
          <cell r="D68">
            <v>1740000</v>
          </cell>
          <cell r="E68" t="str">
            <v>STORY</v>
          </cell>
        </row>
        <row r="69">
          <cell r="C69" t="str">
            <v>231-03</v>
          </cell>
          <cell r="D69">
            <v>1800000</v>
          </cell>
          <cell r="E69" t="str">
            <v>CHANDLER</v>
          </cell>
        </row>
        <row r="70">
          <cell r="C70" t="str">
            <v>145-03</v>
          </cell>
          <cell r="D70">
            <v>1200000</v>
          </cell>
          <cell r="E70" t="str">
            <v>CUSHING</v>
          </cell>
        </row>
        <row r="71">
          <cell r="C71" t="str">
            <v>222-03</v>
          </cell>
          <cell r="D71">
            <v>1820000</v>
          </cell>
          <cell r="E71" t="str">
            <v>ADANE</v>
          </cell>
        </row>
        <row r="72">
          <cell r="C72" t="str">
            <v>157-03</v>
          </cell>
          <cell r="D72">
            <v>900000</v>
          </cell>
          <cell r="E72" t="str">
            <v>ROCHA</v>
          </cell>
        </row>
        <row r="73">
          <cell r="C73" t="str">
            <v>170-03</v>
          </cell>
          <cell r="D73">
            <v>880000</v>
          </cell>
          <cell r="E73" t="str">
            <v>STEWART</v>
          </cell>
        </row>
        <row r="74">
          <cell r="C74" t="str">
            <v>156-03</v>
          </cell>
          <cell r="D74">
            <v>1100000</v>
          </cell>
          <cell r="E74" t="str">
            <v>GEBRETEKLE</v>
          </cell>
        </row>
        <row r="75">
          <cell r="C75" t="str">
            <v>157-03</v>
          </cell>
          <cell r="D75">
            <v>900000</v>
          </cell>
          <cell r="E75" t="str">
            <v>ROCHA</v>
          </cell>
        </row>
        <row r="76">
          <cell r="C76" t="str">
            <v>165-03</v>
          </cell>
          <cell r="D76">
            <v>1120000</v>
          </cell>
          <cell r="E76" t="str">
            <v>LOCKLEAR</v>
          </cell>
        </row>
        <row r="77">
          <cell r="C77" t="str">
            <v>148-03</v>
          </cell>
          <cell r="D77">
            <v>1490000</v>
          </cell>
          <cell r="E77" t="str">
            <v>BUTLER</v>
          </cell>
        </row>
        <row r="78">
          <cell r="C78" t="str">
            <v>162-03</v>
          </cell>
          <cell r="D78">
            <v>1090000</v>
          </cell>
          <cell r="E78" t="str">
            <v>SPECTOR</v>
          </cell>
        </row>
        <row r="79">
          <cell r="C79" t="str">
            <v>141-03</v>
          </cell>
          <cell r="D79">
            <v>1430000</v>
          </cell>
          <cell r="E79" t="str">
            <v>LEDERHAUSE</v>
          </cell>
        </row>
        <row r="80">
          <cell r="C80" t="str">
            <v>171-03</v>
          </cell>
          <cell r="D80">
            <v>900000</v>
          </cell>
          <cell r="E80" t="str">
            <v>ROCHA</v>
          </cell>
        </row>
        <row r="81">
          <cell r="C81" t="str">
            <v>135-03</v>
          </cell>
          <cell r="D81">
            <v>1110000</v>
          </cell>
          <cell r="E81" t="str">
            <v>STARKS</v>
          </cell>
        </row>
        <row r="82">
          <cell r="C82" t="str">
            <v>216-03</v>
          </cell>
          <cell r="D82">
            <v>1740000</v>
          </cell>
          <cell r="E82" t="str">
            <v>STORY</v>
          </cell>
        </row>
        <row r="83">
          <cell r="C83" t="str">
            <v>133-03</v>
          </cell>
          <cell r="D83">
            <v>1490000</v>
          </cell>
          <cell r="E83" t="str">
            <v>BUTLER</v>
          </cell>
        </row>
        <row r="84">
          <cell r="C84" t="str">
            <v>221-03</v>
          </cell>
          <cell r="D84">
            <v>1820000</v>
          </cell>
          <cell r="E84" t="str">
            <v>ADANE</v>
          </cell>
        </row>
        <row r="85">
          <cell r="C85" t="str">
            <v>103-03</v>
          </cell>
          <cell r="D85">
            <v>1480000</v>
          </cell>
          <cell r="E85" t="str">
            <v>STURGEON</v>
          </cell>
        </row>
        <row r="86">
          <cell r="C86" t="str">
            <v>243-03</v>
          </cell>
          <cell r="D86">
            <v>1240000</v>
          </cell>
          <cell r="E86" t="str">
            <v>GRASTON</v>
          </cell>
        </row>
        <row r="87">
          <cell r="C87" t="str">
            <v>161-03</v>
          </cell>
          <cell r="D87">
            <v>1090000</v>
          </cell>
          <cell r="E87" t="str">
            <v>SPECTOR</v>
          </cell>
        </row>
        <row r="88">
          <cell r="C88" t="str">
            <v>212-03</v>
          </cell>
          <cell r="D88">
            <v>880000</v>
          </cell>
          <cell r="E88" t="str">
            <v>STEWART</v>
          </cell>
        </row>
        <row r="89">
          <cell r="C89" t="str">
            <v>145-03</v>
          </cell>
          <cell r="D89">
            <v>1200000</v>
          </cell>
          <cell r="E89" t="str">
            <v>CUSHING</v>
          </cell>
        </row>
        <row r="90">
          <cell r="C90" t="str">
            <v>233-03</v>
          </cell>
          <cell r="D90">
            <v>1830000</v>
          </cell>
          <cell r="E90" t="str">
            <v>YORK</v>
          </cell>
        </row>
        <row r="91">
          <cell r="C91" t="str">
            <v>108-03</v>
          </cell>
          <cell r="D91">
            <v>1110000</v>
          </cell>
          <cell r="E91" t="str">
            <v>STARKS</v>
          </cell>
        </row>
        <row r="92">
          <cell r="C92" t="str">
            <v>239-03</v>
          </cell>
          <cell r="D92">
            <v>1180000</v>
          </cell>
          <cell r="E92" t="str">
            <v>LEVERE</v>
          </cell>
        </row>
        <row r="93">
          <cell r="C93" t="str">
            <v>150-03</v>
          </cell>
          <cell r="D93">
            <v>1110000</v>
          </cell>
          <cell r="E93" t="str">
            <v>STARKS</v>
          </cell>
        </row>
        <row r="94">
          <cell r="C94" t="str">
            <v>238-03</v>
          </cell>
          <cell r="D94">
            <v>1820000</v>
          </cell>
          <cell r="E94" t="str">
            <v>ADANE</v>
          </cell>
        </row>
        <row r="95">
          <cell r="C95" t="str">
            <v>126-03</v>
          </cell>
          <cell r="D95">
            <v>1100000</v>
          </cell>
          <cell r="E95" t="str">
            <v>GEBRETEKLE</v>
          </cell>
        </row>
        <row r="96">
          <cell r="C96" t="str">
            <v>214-03</v>
          </cell>
          <cell r="D96">
            <v>1180000</v>
          </cell>
          <cell r="E96" t="str">
            <v>LEVERE</v>
          </cell>
        </row>
        <row r="97">
          <cell r="C97" t="str">
            <v>144-03</v>
          </cell>
          <cell r="D97">
            <v>1360000</v>
          </cell>
          <cell r="E97" t="str">
            <v>SANTIZO</v>
          </cell>
        </row>
        <row r="98">
          <cell r="C98" t="str">
            <v>227-03</v>
          </cell>
          <cell r="D98">
            <v>1240000</v>
          </cell>
          <cell r="E98" t="str">
            <v>GRASTON</v>
          </cell>
        </row>
        <row r="99">
          <cell r="C99" t="str">
            <v>110-03</v>
          </cell>
          <cell r="D99">
            <v>1310000</v>
          </cell>
          <cell r="E99" t="str">
            <v>MALAVE</v>
          </cell>
        </row>
        <row r="100">
          <cell r="C100" t="str">
            <v>229-03</v>
          </cell>
          <cell r="D100">
            <v>1820000</v>
          </cell>
          <cell r="E100" t="str">
            <v>ADANE</v>
          </cell>
        </row>
        <row r="101">
          <cell r="C101" t="str">
            <v>151-03</v>
          </cell>
          <cell r="D101">
            <v>1310000</v>
          </cell>
          <cell r="E101" t="str">
            <v>MALAVE</v>
          </cell>
        </row>
        <row r="102">
          <cell r="C102" t="str">
            <v>101-03</v>
          </cell>
          <cell r="D102">
            <v>1430000</v>
          </cell>
          <cell r="E102" t="str">
            <v>LEDERHAUSE</v>
          </cell>
        </row>
        <row r="103">
          <cell r="C103" t="str">
            <v>142-03</v>
          </cell>
          <cell r="D103">
            <v>1430000</v>
          </cell>
          <cell r="E103" t="str">
            <v>LEDERHAUSE</v>
          </cell>
        </row>
        <row r="104">
          <cell r="C104" t="str">
            <v>105-03</v>
          </cell>
          <cell r="D104">
            <v>1490000</v>
          </cell>
          <cell r="E104" t="str">
            <v>BUTLER</v>
          </cell>
        </row>
        <row r="105">
          <cell r="C105" t="str">
            <v>140-03</v>
          </cell>
          <cell r="D105">
            <v>1100000</v>
          </cell>
          <cell r="E105" t="str">
            <v>GEBRETEKLE</v>
          </cell>
        </row>
        <row r="106">
          <cell r="C106" t="str">
            <v>104-03</v>
          </cell>
          <cell r="D106">
            <v>1480000</v>
          </cell>
          <cell r="E106" t="str">
            <v>STURGEON</v>
          </cell>
        </row>
        <row r="107">
          <cell r="C107" t="str">
            <v>131-03</v>
          </cell>
          <cell r="D107">
            <v>1200000</v>
          </cell>
          <cell r="E107" t="str">
            <v>CUSHING</v>
          </cell>
        </row>
        <row r="108">
          <cell r="C108" t="str">
            <v>106-03</v>
          </cell>
          <cell r="D108">
            <v>1490000</v>
          </cell>
          <cell r="E108" t="str">
            <v>BUTLER</v>
          </cell>
        </row>
        <row r="109">
          <cell r="C109" t="str">
            <v>236-03</v>
          </cell>
          <cell r="D109">
            <v>1240000</v>
          </cell>
          <cell r="E109" t="str">
            <v>GRASTON</v>
          </cell>
        </row>
        <row r="110">
          <cell r="C110" t="str">
            <v>158-03</v>
          </cell>
          <cell r="D110">
            <v>900000</v>
          </cell>
          <cell r="E110" t="str">
            <v>ROCHA</v>
          </cell>
        </row>
        <row r="111">
          <cell r="C111" t="str">
            <v>242-03</v>
          </cell>
          <cell r="D111">
            <v>1830000</v>
          </cell>
          <cell r="E111" t="str">
            <v>YORK</v>
          </cell>
        </row>
        <row r="112">
          <cell r="C112" t="str">
            <v>177-03</v>
          </cell>
          <cell r="D112">
            <v>890000</v>
          </cell>
          <cell r="E112" t="str">
            <v>LOZA</v>
          </cell>
        </row>
        <row r="113">
          <cell r="C113" t="str">
            <v>240-03</v>
          </cell>
          <cell r="D113">
            <v>1180000</v>
          </cell>
          <cell r="E113" t="str">
            <v>LEVERE</v>
          </cell>
        </row>
        <row r="114">
          <cell r="C114" t="str">
            <v>125-03</v>
          </cell>
          <cell r="D114">
            <v>1100000</v>
          </cell>
          <cell r="E114" t="str">
            <v>GEBRETEKLE</v>
          </cell>
        </row>
        <row r="115">
          <cell r="C115" t="str">
            <v>235-03</v>
          </cell>
          <cell r="D115">
            <v>1240000</v>
          </cell>
          <cell r="E115" t="str">
            <v>GRASTON</v>
          </cell>
        </row>
        <row r="116">
          <cell r="C116" t="str">
            <v>186-03</v>
          </cell>
          <cell r="D116">
            <v>900000</v>
          </cell>
          <cell r="E116" t="str">
            <v>ROCHA</v>
          </cell>
        </row>
        <row r="117">
          <cell r="C117" t="str">
            <v>232-03</v>
          </cell>
          <cell r="D117">
            <v>1800000</v>
          </cell>
          <cell r="E117" t="str">
            <v>CHANDLER</v>
          </cell>
        </row>
        <row r="118">
          <cell r="C118" t="str">
            <v>199-03</v>
          </cell>
          <cell r="D118">
            <v>900000</v>
          </cell>
          <cell r="E118" t="str">
            <v>ROCHA</v>
          </cell>
        </row>
        <row r="119">
          <cell r="C119" t="str">
            <v>224-03</v>
          </cell>
          <cell r="D119">
            <v>1800000</v>
          </cell>
          <cell r="E119" t="str">
            <v>CHANDLER</v>
          </cell>
        </row>
        <row r="120">
          <cell r="C120" t="str">
            <v>192-03</v>
          </cell>
          <cell r="D120">
            <v>890000</v>
          </cell>
          <cell r="E120" t="str">
            <v>LOZA</v>
          </cell>
        </row>
        <row r="121">
          <cell r="C121" t="str">
            <v>225-03</v>
          </cell>
          <cell r="D121">
            <v>1830000</v>
          </cell>
          <cell r="E121" t="str">
            <v>YORK</v>
          </cell>
        </row>
        <row r="122">
          <cell r="C122" t="str">
            <v>203-03</v>
          </cell>
          <cell r="D122">
            <v>1090000</v>
          </cell>
          <cell r="E122" t="str">
            <v>SPECTOR</v>
          </cell>
        </row>
        <row r="123">
          <cell r="C123" t="str">
            <v>223-03</v>
          </cell>
          <cell r="D123">
            <v>1800000</v>
          </cell>
          <cell r="E123" t="str">
            <v>CHANDLER</v>
          </cell>
        </row>
        <row r="124">
          <cell r="C124" t="str">
            <v>144-03</v>
          </cell>
          <cell r="D124">
            <v>1360000</v>
          </cell>
          <cell r="E124" t="str">
            <v>SANTIZO</v>
          </cell>
        </row>
        <row r="125">
          <cell r="C125" t="str">
            <v>216-03</v>
          </cell>
          <cell r="D125">
            <v>1740000</v>
          </cell>
          <cell r="E125" t="str">
            <v>STORY</v>
          </cell>
        </row>
        <row r="126">
          <cell r="C126" t="str">
            <v>246-03</v>
          </cell>
          <cell r="D126">
            <v>1820000</v>
          </cell>
          <cell r="E126" t="str">
            <v>ADANE</v>
          </cell>
        </row>
        <row r="127">
          <cell r="C127" t="str">
            <v>219-03</v>
          </cell>
          <cell r="D127">
            <v>1240000</v>
          </cell>
          <cell r="E127" t="str">
            <v>GRASTON</v>
          </cell>
        </row>
        <row r="128">
          <cell r="C128" t="str">
            <v>136-03</v>
          </cell>
          <cell r="D128">
            <v>1110000</v>
          </cell>
          <cell r="E128" t="str">
            <v>STARKS</v>
          </cell>
        </row>
        <row r="129">
          <cell r="C129" t="str">
            <v>213-03</v>
          </cell>
          <cell r="D129">
            <v>1180000</v>
          </cell>
          <cell r="E129" t="str">
            <v>LEVERE</v>
          </cell>
        </row>
        <row r="130">
          <cell r="C130" t="str">
            <v>220-03</v>
          </cell>
          <cell r="D130">
            <v>1240000</v>
          </cell>
          <cell r="E130" t="str">
            <v>GRASTON</v>
          </cell>
        </row>
        <row r="131">
          <cell r="C131" t="str">
            <v>211-03</v>
          </cell>
          <cell r="D131">
            <v>880000</v>
          </cell>
          <cell r="E131" t="str">
            <v>STEWART</v>
          </cell>
        </row>
        <row r="132">
          <cell r="C132" t="str">
            <v>245-03</v>
          </cell>
          <cell r="D132">
            <v>1820000</v>
          </cell>
          <cell r="E132" t="str">
            <v>ADANE</v>
          </cell>
        </row>
        <row r="133">
          <cell r="C133" t="str">
            <v>201-03</v>
          </cell>
          <cell r="D133">
            <v>1540000</v>
          </cell>
          <cell r="E133" t="str">
            <v>HELVIE</v>
          </cell>
        </row>
        <row r="134">
          <cell r="C134" t="str">
            <v>138-03</v>
          </cell>
          <cell r="D134">
            <v>1310000</v>
          </cell>
          <cell r="E134" t="str">
            <v>MALAVE</v>
          </cell>
        </row>
        <row r="135">
          <cell r="C135" t="str">
            <v>197-03</v>
          </cell>
          <cell r="D135">
            <v>880000</v>
          </cell>
          <cell r="E135" t="str">
            <v>STEWART</v>
          </cell>
        </row>
        <row r="136">
          <cell r="C136" t="str">
            <v>179-03</v>
          </cell>
          <cell r="D136">
            <v>1120000</v>
          </cell>
          <cell r="E136" t="str">
            <v>LOCKLEAR</v>
          </cell>
        </row>
        <row r="137">
          <cell r="C137" t="str">
            <v>174-03</v>
          </cell>
          <cell r="D137">
            <v>1740000</v>
          </cell>
          <cell r="E137" t="str">
            <v>STORY</v>
          </cell>
        </row>
        <row r="138">
          <cell r="C138" t="str">
            <v>195-03</v>
          </cell>
          <cell r="D138">
            <v>1230000</v>
          </cell>
          <cell r="E138" t="str">
            <v>YANAI</v>
          </cell>
        </row>
        <row r="139">
          <cell r="C139" t="str">
            <v>163-03</v>
          </cell>
          <cell r="D139">
            <v>890000</v>
          </cell>
          <cell r="E139" t="str">
            <v>LOZA</v>
          </cell>
        </row>
        <row r="140">
          <cell r="C140" t="str">
            <v>122-03</v>
          </cell>
          <cell r="D140">
            <v>1110000</v>
          </cell>
          <cell r="E140" t="str">
            <v>STARKS</v>
          </cell>
        </row>
        <row r="141">
          <cell r="C141" t="str">
            <v>150-03</v>
          </cell>
          <cell r="D141">
            <v>1110000</v>
          </cell>
          <cell r="E141" t="str">
            <v>STARKS</v>
          </cell>
        </row>
        <row r="142">
          <cell r="C142" t="str">
            <v>144-03</v>
          </cell>
          <cell r="D142">
            <v>1360000</v>
          </cell>
          <cell r="E142" t="str">
            <v>SANTIZO</v>
          </cell>
        </row>
        <row r="143">
          <cell r="C143" t="str">
            <v>146-03</v>
          </cell>
          <cell r="D143">
            <v>1200000</v>
          </cell>
          <cell r="E143" t="str">
            <v>CUSHING</v>
          </cell>
        </row>
        <row r="144">
          <cell r="C144" t="str">
            <v>208-03</v>
          </cell>
          <cell r="D144">
            <v>1120000</v>
          </cell>
          <cell r="E144" t="str">
            <v>LOCKLEAR</v>
          </cell>
        </row>
        <row r="145">
          <cell r="C145" t="str">
            <v>149-03</v>
          </cell>
          <cell r="D145">
            <v>1110000</v>
          </cell>
          <cell r="E145" t="str">
            <v>STARKS</v>
          </cell>
        </row>
        <row r="146">
          <cell r="C146" t="str">
            <v>241-03</v>
          </cell>
          <cell r="D146">
            <v>1830000</v>
          </cell>
          <cell r="E146" t="str">
            <v>YORK</v>
          </cell>
        </row>
        <row r="147">
          <cell r="C147" t="str">
            <v>137-03</v>
          </cell>
          <cell r="D147">
            <v>1310000</v>
          </cell>
          <cell r="E147" t="str">
            <v>MALAVE</v>
          </cell>
        </row>
        <row r="148">
          <cell r="C148" t="str">
            <v>243-03</v>
          </cell>
          <cell r="D148">
            <v>1240000</v>
          </cell>
          <cell r="E148" t="str">
            <v>GRASTON</v>
          </cell>
        </row>
        <row r="149">
          <cell r="C149" t="str">
            <v>135-03</v>
          </cell>
          <cell r="D149">
            <v>1110000</v>
          </cell>
          <cell r="E149" t="str">
            <v>STARKS</v>
          </cell>
        </row>
        <row r="150">
          <cell r="C150" t="str">
            <v>147-03</v>
          </cell>
          <cell r="D150">
            <v>1490000</v>
          </cell>
          <cell r="E150" t="str">
            <v>BUTLER</v>
          </cell>
        </row>
        <row r="151">
          <cell r="C151" t="str">
            <v>128-03</v>
          </cell>
          <cell r="D151">
            <v>1430000</v>
          </cell>
          <cell r="E151" t="str">
            <v>LEDERHAUSE</v>
          </cell>
        </row>
        <row r="152">
          <cell r="C152" t="str">
            <v>210-03</v>
          </cell>
          <cell r="D152">
            <v>1230000</v>
          </cell>
          <cell r="E152" t="str">
            <v>YANAI</v>
          </cell>
        </row>
        <row r="153">
          <cell r="C153" t="str">
            <v>129-03</v>
          </cell>
          <cell r="D153">
            <v>1360000</v>
          </cell>
          <cell r="E153" t="str">
            <v>SANTIZO</v>
          </cell>
        </row>
        <row r="154">
          <cell r="C154" t="str">
            <v>123-03</v>
          </cell>
          <cell r="D154">
            <v>1310000</v>
          </cell>
          <cell r="E154" t="str">
            <v>MALAVE</v>
          </cell>
        </row>
        <row r="155">
          <cell r="C155" t="str">
            <v>127-03</v>
          </cell>
          <cell r="D155">
            <v>1430000</v>
          </cell>
          <cell r="E155" t="str">
            <v>LEDERHAUSE</v>
          </cell>
        </row>
        <row r="156">
          <cell r="C156" t="str">
            <v>153-03</v>
          </cell>
          <cell r="D156">
            <v>1230000</v>
          </cell>
          <cell r="E156" t="str">
            <v>YANAI</v>
          </cell>
        </row>
        <row r="157">
          <cell r="C157" t="str">
            <v>112-03</v>
          </cell>
          <cell r="D157">
            <v>1100000</v>
          </cell>
          <cell r="E157" t="str">
            <v>GEBRETEKLE</v>
          </cell>
        </row>
        <row r="158">
          <cell r="C158" t="str">
            <v>168-03</v>
          </cell>
          <cell r="D158">
            <v>1230000</v>
          </cell>
          <cell r="E158" t="str">
            <v>YANAI</v>
          </cell>
        </row>
        <row r="159">
          <cell r="C159" t="str">
            <v>117-03</v>
          </cell>
          <cell r="D159">
            <v>1480000</v>
          </cell>
          <cell r="E159" t="str">
            <v>STURGEON</v>
          </cell>
        </row>
        <row r="160">
          <cell r="C160" t="str">
            <v>206-03</v>
          </cell>
          <cell r="D160">
            <v>890000</v>
          </cell>
          <cell r="E160" t="str">
            <v>LOZA</v>
          </cell>
        </row>
        <row r="161">
          <cell r="C161" t="str">
            <v>109-03</v>
          </cell>
          <cell r="D161">
            <v>1310000</v>
          </cell>
          <cell r="E161" t="str">
            <v>MALAVE</v>
          </cell>
        </row>
      </sheetData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120-04</v>
          </cell>
          <cell r="D1">
            <v>1430000</v>
          </cell>
          <cell r="E1" t="str">
            <v>LEDERHAUSE</v>
          </cell>
        </row>
        <row r="2">
          <cell r="C2" t="str">
            <v>164-04</v>
          </cell>
          <cell r="D2">
            <v>940000</v>
          </cell>
          <cell r="E2" t="str">
            <v>BONDS</v>
          </cell>
        </row>
        <row r="3">
          <cell r="C3" t="str">
            <v>101-04</v>
          </cell>
          <cell r="D3">
            <v>1460000</v>
          </cell>
          <cell r="E3" t="str">
            <v>NELSON</v>
          </cell>
        </row>
        <row r="4">
          <cell r="C4" t="str">
            <v>150-04</v>
          </cell>
          <cell r="D4">
            <v>1360000</v>
          </cell>
          <cell r="E4" t="str">
            <v>SANTIZO</v>
          </cell>
        </row>
        <row r="5">
          <cell r="C5" t="str">
            <v>156-04</v>
          </cell>
          <cell r="D5">
            <v>1100000</v>
          </cell>
          <cell r="E5" t="str">
            <v>GEBRETEKLE</v>
          </cell>
        </row>
        <row r="6">
          <cell r="C6" t="str">
            <v>123-04</v>
          </cell>
          <cell r="D6">
            <v>1310000</v>
          </cell>
          <cell r="E6" t="str">
            <v>MALAVE</v>
          </cell>
        </row>
        <row r="7">
          <cell r="C7" t="str">
            <v>122-04</v>
          </cell>
          <cell r="D7">
            <v>1360000</v>
          </cell>
          <cell r="E7" t="str">
            <v>SANTIZO</v>
          </cell>
        </row>
        <row r="8">
          <cell r="C8" t="str">
            <v>129-04</v>
          </cell>
          <cell r="D8">
            <v>1110000</v>
          </cell>
          <cell r="E8" t="str">
            <v>STARKS</v>
          </cell>
        </row>
        <row r="9">
          <cell r="C9" t="str">
            <v>153-04</v>
          </cell>
          <cell r="D9">
            <v>1260000</v>
          </cell>
          <cell r="E9" t="str">
            <v>ACKERMAN</v>
          </cell>
        </row>
        <row r="10">
          <cell r="C10" t="str">
            <v>163-04</v>
          </cell>
          <cell r="D10">
            <v>940000</v>
          </cell>
          <cell r="E10" t="str">
            <v>BONDS</v>
          </cell>
        </row>
        <row r="11">
          <cell r="C11" t="str">
            <v>146-04</v>
          </cell>
          <cell r="D11">
            <v>1480000</v>
          </cell>
          <cell r="E11" t="str">
            <v>STURGEON</v>
          </cell>
        </row>
        <row r="12">
          <cell r="C12" t="str">
            <v>210-04</v>
          </cell>
          <cell r="D12">
            <v>1260000</v>
          </cell>
          <cell r="E12" t="str">
            <v>ACKERMAN</v>
          </cell>
        </row>
        <row r="13">
          <cell r="C13" t="str">
            <v>132-04</v>
          </cell>
          <cell r="D13">
            <v>1480000</v>
          </cell>
          <cell r="E13" t="str">
            <v>STURGEON</v>
          </cell>
        </row>
        <row r="14">
          <cell r="C14" t="str">
            <v>170-04</v>
          </cell>
          <cell r="D14">
            <v>880000</v>
          </cell>
          <cell r="E14" t="str">
            <v>STEWART</v>
          </cell>
        </row>
        <row r="15">
          <cell r="C15" t="str">
            <v>102-04</v>
          </cell>
          <cell r="D15">
            <v>1460000</v>
          </cell>
          <cell r="E15" t="str">
            <v>NELSON</v>
          </cell>
        </row>
        <row r="16">
          <cell r="C16" t="str">
            <v>198-04</v>
          </cell>
          <cell r="D16">
            <v>880000</v>
          </cell>
          <cell r="E16" t="str">
            <v>STEWART</v>
          </cell>
        </row>
        <row r="17">
          <cell r="C17" t="str">
            <v>140-04</v>
          </cell>
          <cell r="D17">
            <v>1100000</v>
          </cell>
          <cell r="E17" t="str">
            <v>GEBRETEKLE</v>
          </cell>
        </row>
        <row r="18">
          <cell r="C18" t="str">
            <v>200-04</v>
          </cell>
          <cell r="D18">
            <v>1520000</v>
          </cell>
          <cell r="E18" t="str">
            <v>MAYBERRY</v>
          </cell>
        </row>
        <row r="19">
          <cell r="C19" t="str">
            <v>139-04</v>
          </cell>
          <cell r="D19">
            <v>1100000</v>
          </cell>
          <cell r="E19" t="str">
            <v>GEBRETEKLE</v>
          </cell>
        </row>
        <row r="20">
          <cell r="C20" t="str">
            <v>172-04</v>
          </cell>
          <cell r="D20">
            <v>1520000</v>
          </cell>
          <cell r="E20" t="str">
            <v>MAYBERRY</v>
          </cell>
        </row>
        <row r="21">
          <cell r="C21" t="str">
            <v>133-04</v>
          </cell>
          <cell r="D21">
            <v>1430000</v>
          </cell>
          <cell r="E21" t="str">
            <v>LEDERHAUSE</v>
          </cell>
        </row>
        <row r="22">
          <cell r="C22" t="str">
            <v>218-04</v>
          </cell>
          <cell r="D22">
            <v>1440000</v>
          </cell>
          <cell r="E22" t="str">
            <v>HONTZ</v>
          </cell>
        </row>
        <row r="23">
          <cell r="C23" t="str">
            <v>119-04</v>
          </cell>
          <cell r="D23">
            <v>1430000</v>
          </cell>
          <cell r="E23" t="str">
            <v>LEDERHAUSE</v>
          </cell>
        </row>
        <row r="24">
          <cell r="C24" t="str">
            <v>236-04</v>
          </cell>
          <cell r="D24">
            <v>1240000</v>
          </cell>
          <cell r="E24" t="str">
            <v>GRASTON</v>
          </cell>
        </row>
        <row r="25">
          <cell r="C25" t="str">
            <v>109-04</v>
          </cell>
          <cell r="D25">
            <v>1310000</v>
          </cell>
          <cell r="E25" t="str">
            <v>MALAVE</v>
          </cell>
        </row>
        <row r="26">
          <cell r="C26" t="str">
            <v>243-04</v>
          </cell>
          <cell r="D26">
            <v>1240000</v>
          </cell>
          <cell r="E26" t="str">
            <v>GRASTON</v>
          </cell>
        </row>
        <row r="27">
          <cell r="C27" t="str">
            <v>107-04</v>
          </cell>
          <cell r="D27">
            <v>1360000</v>
          </cell>
          <cell r="E27" t="str">
            <v>SANTIZO</v>
          </cell>
        </row>
        <row r="28">
          <cell r="C28" t="str">
            <v>245-04</v>
          </cell>
          <cell r="D28">
            <v>1810000</v>
          </cell>
          <cell r="E28" t="str">
            <v>NEWELL</v>
          </cell>
        </row>
        <row r="29">
          <cell r="C29" t="str">
            <v>159-04</v>
          </cell>
          <cell r="D29">
            <v>1110000</v>
          </cell>
          <cell r="E29" t="str">
            <v>STARKS</v>
          </cell>
        </row>
        <row r="30">
          <cell r="C30" t="str">
            <v>185-04</v>
          </cell>
          <cell r="D30">
            <v>1520000</v>
          </cell>
          <cell r="E30" t="str">
            <v>MAYBERRY</v>
          </cell>
        </row>
        <row r="31">
          <cell r="C31" t="str">
            <v>115-04</v>
          </cell>
          <cell r="D31">
            <v>1110000</v>
          </cell>
          <cell r="E31" t="str">
            <v>STARKS</v>
          </cell>
        </row>
        <row r="32">
          <cell r="C32" t="str">
            <v>180-04</v>
          </cell>
          <cell r="D32">
            <v>1190000</v>
          </cell>
          <cell r="E32" t="str">
            <v>BRANNON</v>
          </cell>
        </row>
        <row r="33">
          <cell r="C33" t="str">
            <v>246-04</v>
          </cell>
          <cell r="D33">
            <v>1810000</v>
          </cell>
          <cell r="E33" t="str">
            <v>NEWELL</v>
          </cell>
        </row>
        <row r="34">
          <cell r="C34" t="str">
            <v>189-04</v>
          </cell>
          <cell r="D34">
            <v>1470000</v>
          </cell>
          <cell r="E34" t="str">
            <v>RIVERA</v>
          </cell>
        </row>
        <row r="35">
          <cell r="C35" t="str">
            <v>229-04</v>
          </cell>
          <cell r="D35">
            <v>1810000</v>
          </cell>
          <cell r="E35" t="str">
            <v>NEWELL</v>
          </cell>
        </row>
        <row r="36">
          <cell r="C36" t="str">
            <v>217-04</v>
          </cell>
          <cell r="D36">
            <v>1440000</v>
          </cell>
          <cell r="E36" t="str">
            <v>HONTZ</v>
          </cell>
        </row>
        <row r="37">
          <cell r="C37" t="str">
            <v>214-04</v>
          </cell>
          <cell r="D37">
            <v>1180000</v>
          </cell>
          <cell r="E37" t="str">
            <v>LEVERE</v>
          </cell>
        </row>
        <row r="38">
          <cell r="C38" t="str">
            <v>178-04</v>
          </cell>
          <cell r="D38">
            <v>940000</v>
          </cell>
          <cell r="E38" t="str">
            <v>BONDS</v>
          </cell>
        </row>
        <row r="39">
          <cell r="C39" t="str">
            <v>240-04</v>
          </cell>
          <cell r="D39">
            <v>1180000</v>
          </cell>
          <cell r="E39" t="str">
            <v>LEVERE</v>
          </cell>
        </row>
        <row r="40">
          <cell r="C40" t="str">
            <v>196-04</v>
          </cell>
          <cell r="D40">
            <v>1260000</v>
          </cell>
          <cell r="E40" t="str">
            <v>ACKERMAN</v>
          </cell>
        </row>
        <row r="41">
          <cell r="C41" t="str">
            <v>228-04</v>
          </cell>
          <cell r="D41">
            <v>1240000</v>
          </cell>
          <cell r="E41" t="str">
            <v>GRASTON</v>
          </cell>
        </row>
        <row r="42">
          <cell r="C42" t="str">
            <v>198-04</v>
          </cell>
          <cell r="D42">
            <v>880000</v>
          </cell>
          <cell r="E42" t="str">
            <v>STEWART</v>
          </cell>
        </row>
        <row r="43">
          <cell r="C43" t="str">
            <v>221-04</v>
          </cell>
          <cell r="D43">
            <v>1820000</v>
          </cell>
          <cell r="E43" t="str">
            <v>ADANE</v>
          </cell>
        </row>
        <row r="44">
          <cell r="C44" t="str">
            <v>219-04</v>
          </cell>
          <cell r="D44">
            <v>1240000</v>
          </cell>
          <cell r="E44" t="str">
            <v>GRASTON</v>
          </cell>
        </row>
        <row r="45">
          <cell r="C45" t="str">
            <v>235-04</v>
          </cell>
          <cell r="D45">
            <v>1240000</v>
          </cell>
          <cell r="E45" t="str">
            <v>GRASTON</v>
          </cell>
        </row>
        <row r="46">
          <cell r="C46" t="str">
            <v>154-04</v>
          </cell>
          <cell r="D46">
            <v>1260000</v>
          </cell>
          <cell r="E46" t="str">
            <v>ACKERMAN</v>
          </cell>
        </row>
        <row r="47">
          <cell r="C47" t="str">
            <v>220-04</v>
          </cell>
          <cell r="D47">
            <v>1240000</v>
          </cell>
          <cell r="E47" t="str">
            <v>GRASTON</v>
          </cell>
        </row>
        <row r="48">
          <cell r="C48" t="str">
            <v>182-04</v>
          </cell>
          <cell r="D48">
            <v>1260000</v>
          </cell>
          <cell r="E48" t="str">
            <v>ACKERMAN</v>
          </cell>
        </row>
        <row r="49">
          <cell r="C49" t="str">
            <v>197-04</v>
          </cell>
          <cell r="D49">
            <v>880000</v>
          </cell>
          <cell r="E49" t="str">
            <v>STEWART</v>
          </cell>
        </row>
        <row r="50">
          <cell r="C50" t="str">
            <v>189-04</v>
          </cell>
          <cell r="D50">
            <v>1470000</v>
          </cell>
          <cell r="E50" t="str">
            <v>RIVERA</v>
          </cell>
        </row>
        <row r="51">
          <cell r="C51" t="str">
            <v>108-04</v>
          </cell>
          <cell r="D51">
            <v>1360000</v>
          </cell>
          <cell r="E51" t="str">
            <v>SANTIZO</v>
          </cell>
        </row>
        <row r="52">
          <cell r="C52" t="str">
            <v>207-04</v>
          </cell>
          <cell r="D52">
            <v>1120000</v>
          </cell>
          <cell r="E52" t="str">
            <v>LOCKLEAR</v>
          </cell>
        </row>
        <row r="53">
          <cell r="C53" t="str">
            <v>208-04</v>
          </cell>
          <cell r="D53">
            <v>1120000</v>
          </cell>
          <cell r="E53" t="str">
            <v>LOCKLEAR</v>
          </cell>
        </row>
        <row r="54">
          <cell r="C54" t="str">
            <v>233-04</v>
          </cell>
          <cell r="D54">
            <v>1830000</v>
          </cell>
          <cell r="E54" t="str">
            <v>YORK</v>
          </cell>
        </row>
        <row r="55">
          <cell r="C55" t="str">
            <v>202-04</v>
          </cell>
          <cell r="D55">
            <v>1740000</v>
          </cell>
          <cell r="E55" t="str">
            <v>STORY</v>
          </cell>
        </row>
        <row r="56">
          <cell r="C56" t="str">
            <v>137-04</v>
          </cell>
          <cell r="D56">
            <v>1310000</v>
          </cell>
          <cell r="E56" t="str">
            <v>MALAVE</v>
          </cell>
        </row>
        <row r="57">
          <cell r="C57" t="str">
            <v>205-04</v>
          </cell>
          <cell r="D57">
            <v>940000</v>
          </cell>
          <cell r="E57" t="str">
            <v>BONDS</v>
          </cell>
        </row>
        <row r="58">
          <cell r="C58" t="str">
            <v>158-04</v>
          </cell>
          <cell r="D58">
            <v>1190000</v>
          </cell>
          <cell r="E58" t="str">
            <v>BRANNON</v>
          </cell>
        </row>
        <row r="59">
          <cell r="C59" t="str">
            <v>161-04</v>
          </cell>
          <cell r="D59">
            <v>1470000</v>
          </cell>
          <cell r="E59" t="str">
            <v>RIVERA</v>
          </cell>
        </row>
        <row r="60">
          <cell r="C60" t="str">
            <v>227-04</v>
          </cell>
          <cell r="D60">
            <v>1240000</v>
          </cell>
          <cell r="E60" t="str">
            <v>GRASTON</v>
          </cell>
        </row>
        <row r="61">
          <cell r="C61" t="str">
            <v>152-04</v>
          </cell>
          <cell r="D61">
            <v>1310000</v>
          </cell>
          <cell r="E61" t="str">
            <v>MALAVE</v>
          </cell>
        </row>
        <row r="62">
          <cell r="C62" t="str">
            <v>234-04</v>
          </cell>
          <cell r="D62">
            <v>1830000</v>
          </cell>
          <cell r="E62" t="str">
            <v>YORK</v>
          </cell>
        </row>
        <row r="63">
          <cell r="C63" t="str">
            <v>141-04</v>
          </cell>
          <cell r="D63">
            <v>1460000</v>
          </cell>
          <cell r="E63" t="str">
            <v>NELSON</v>
          </cell>
        </row>
        <row r="64">
          <cell r="C64" t="str">
            <v>190-04</v>
          </cell>
          <cell r="D64">
            <v>1470000</v>
          </cell>
          <cell r="E64" t="str">
            <v>RIVERA</v>
          </cell>
        </row>
        <row r="65">
          <cell r="C65" t="str">
            <v>143-04</v>
          </cell>
          <cell r="D65">
            <v>1110000</v>
          </cell>
          <cell r="E65" t="str">
            <v>STARKS</v>
          </cell>
        </row>
        <row r="66">
          <cell r="C66" t="str">
            <v>204-04</v>
          </cell>
          <cell r="D66">
            <v>1470000</v>
          </cell>
          <cell r="E66" t="str">
            <v>RIVERA</v>
          </cell>
        </row>
        <row r="67">
          <cell r="C67" t="str">
            <v>131-04</v>
          </cell>
          <cell r="D67">
            <v>1480000</v>
          </cell>
          <cell r="E67" t="str">
            <v>STURGEON</v>
          </cell>
        </row>
        <row r="68">
          <cell r="C68" t="str">
            <v>229-04</v>
          </cell>
          <cell r="D68">
            <v>1810000</v>
          </cell>
          <cell r="E68" t="str">
            <v>NEWELL</v>
          </cell>
        </row>
        <row r="69">
          <cell r="C69" t="str">
            <v>114-04</v>
          </cell>
          <cell r="D69">
            <v>1460000</v>
          </cell>
          <cell r="E69" t="str">
            <v>NELSON</v>
          </cell>
        </row>
        <row r="70">
          <cell r="C70" t="str">
            <v>232-04</v>
          </cell>
          <cell r="D70">
            <v>1180000</v>
          </cell>
          <cell r="E70" t="str">
            <v>LEVERE</v>
          </cell>
        </row>
        <row r="71">
          <cell r="C71" t="str">
            <v>119-04</v>
          </cell>
          <cell r="D71">
            <v>1430000</v>
          </cell>
          <cell r="E71" t="str">
            <v>LEDERHAUSE</v>
          </cell>
        </row>
        <row r="72">
          <cell r="C72" t="str">
            <v>113-04</v>
          </cell>
          <cell r="D72">
            <v>1460000</v>
          </cell>
          <cell r="E72" t="str">
            <v>NELSON</v>
          </cell>
        </row>
        <row r="73">
          <cell r="C73" t="str">
            <v>203-04</v>
          </cell>
          <cell r="D73">
            <v>1470000</v>
          </cell>
          <cell r="E73" t="str">
            <v>RIVERA</v>
          </cell>
        </row>
        <row r="74">
          <cell r="C74" t="str">
            <v>147-04</v>
          </cell>
          <cell r="D74">
            <v>1500000</v>
          </cell>
          <cell r="E74" t="str">
            <v>GOODNIGHT</v>
          </cell>
        </row>
        <row r="75">
          <cell r="C75" t="str">
            <v>192-04</v>
          </cell>
          <cell r="D75">
            <v>940000</v>
          </cell>
          <cell r="E75" t="str">
            <v>BONDS</v>
          </cell>
        </row>
        <row r="76">
          <cell r="C76" t="str">
            <v>153-04</v>
          </cell>
          <cell r="D76">
            <v>1260000</v>
          </cell>
          <cell r="E76" t="str">
            <v>ACKERMAN</v>
          </cell>
        </row>
        <row r="77">
          <cell r="C77" t="str">
            <v>195-04</v>
          </cell>
          <cell r="D77">
            <v>1260000</v>
          </cell>
          <cell r="E77" t="str">
            <v>ACKERMAN</v>
          </cell>
        </row>
        <row r="78">
          <cell r="C78" t="str">
            <v>231-04</v>
          </cell>
          <cell r="D78">
            <v>1180000</v>
          </cell>
          <cell r="E78" t="str">
            <v>LEVERE</v>
          </cell>
        </row>
        <row r="79">
          <cell r="C79" t="str">
            <v>188-04</v>
          </cell>
          <cell r="D79">
            <v>1740000</v>
          </cell>
          <cell r="E79" t="str">
            <v>STORY</v>
          </cell>
        </row>
        <row r="80">
          <cell r="C80" t="str">
            <v>121-04</v>
          </cell>
          <cell r="D80">
            <v>1360000</v>
          </cell>
          <cell r="E80" t="str">
            <v>SANTIZO</v>
          </cell>
        </row>
        <row r="81">
          <cell r="C81" t="str">
            <v>127-04</v>
          </cell>
          <cell r="D81">
            <v>1460000</v>
          </cell>
          <cell r="E81" t="str">
            <v>NELSON</v>
          </cell>
        </row>
        <row r="82">
          <cell r="C82" t="str">
            <v>116-04</v>
          </cell>
          <cell r="D82">
            <v>1110000</v>
          </cell>
          <cell r="E82" t="str">
            <v>STARKS</v>
          </cell>
        </row>
        <row r="83">
          <cell r="C83" t="str">
            <v>112-04</v>
          </cell>
          <cell r="D83">
            <v>1100000</v>
          </cell>
          <cell r="E83" t="str">
            <v>GEBRETEKLE</v>
          </cell>
        </row>
        <row r="84">
          <cell r="C84" t="str">
            <v>118-04</v>
          </cell>
          <cell r="D84">
            <v>1480000</v>
          </cell>
          <cell r="E84" t="str">
            <v>STURGEON</v>
          </cell>
        </row>
        <row r="85">
          <cell r="C85" t="str">
            <v>106-04</v>
          </cell>
          <cell r="D85">
            <v>1430000</v>
          </cell>
          <cell r="E85" t="str">
            <v>LEDERHAUSE</v>
          </cell>
        </row>
        <row r="86">
          <cell r="C86" t="str">
            <v>136-04</v>
          </cell>
          <cell r="D86">
            <v>1360000</v>
          </cell>
          <cell r="E86" t="str">
            <v>SANTIZO</v>
          </cell>
        </row>
        <row r="87">
          <cell r="C87" t="str">
            <v>201-04</v>
          </cell>
          <cell r="D87">
            <v>1740000</v>
          </cell>
          <cell r="E87" t="str">
            <v>STORY</v>
          </cell>
        </row>
        <row r="88">
          <cell r="C88" t="str">
            <v>173-04</v>
          </cell>
          <cell r="D88">
            <v>1740000</v>
          </cell>
          <cell r="E88" t="str">
            <v>STORY</v>
          </cell>
        </row>
        <row r="89">
          <cell r="C89" t="str">
            <v>194-04</v>
          </cell>
          <cell r="D89">
            <v>1120000</v>
          </cell>
          <cell r="E89" t="str">
            <v>LOCKLEAR</v>
          </cell>
        </row>
        <row r="90">
          <cell r="C90" t="str">
            <v>174-04</v>
          </cell>
          <cell r="D90">
            <v>1740000</v>
          </cell>
          <cell r="E90" t="str">
            <v>STORY</v>
          </cell>
        </row>
        <row r="91">
          <cell r="C91" t="str">
            <v>175-04</v>
          </cell>
          <cell r="D91">
            <v>1470000</v>
          </cell>
          <cell r="E91" t="str">
            <v>RIVERA</v>
          </cell>
        </row>
        <row r="92">
          <cell r="C92" t="str">
            <v>190-04</v>
          </cell>
          <cell r="D92">
            <v>1470000</v>
          </cell>
          <cell r="E92" t="str">
            <v>RIVERA</v>
          </cell>
        </row>
        <row r="93">
          <cell r="C93" t="str">
            <v>141-04</v>
          </cell>
          <cell r="D93">
            <v>1460000</v>
          </cell>
          <cell r="E93" t="str">
            <v>NELSON</v>
          </cell>
        </row>
        <row r="94">
          <cell r="C94" t="str">
            <v>110-04</v>
          </cell>
          <cell r="D94">
            <v>1310000</v>
          </cell>
          <cell r="E94" t="str">
            <v>MALAVE</v>
          </cell>
        </row>
        <row r="95">
          <cell r="C95" t="str">
            <v>135-04</v>
          </cell>
          <cell r="D95">
            <v>1360000</v>
          </cell>
          <cell r="E95" t="str">
            <v>SANTIZO</v>
          </cell>
        </row>
        <row r="96">
          <cell r="C96" t="str">
            <v>130-04</v>
          </cell>
          <cell r="D96">
            <v>1110000</v>
          </cell>
          <cell r="E96" t="str">
            <v>STARKS</v>
          </cell>
        </row>
        <row r="97">
          <cell r="C97" t="str">
            <v>104-04</v>
          </cell>
          <cell r="D97">
            <v>1480000</v>
          </cell>
          <cell r="E97" t="str">
            <v>STURGEON</v>
          </cell>
        </row>
        <row r="98">
          <cell r="C98" t="str">
            <v>144-04</v>
          </cell>
          <cell r="D98">
            <v>1110000</v>
          </cell>
          <cell r="E98" t="str">
            <v>STARKS</v>
          </cell>
        </row>
        <row r="99">
          <cell r="C99" t="str">
            <v>166-04</v>
          </cell>
          <cell r="D99">
            <v>1120000</v>
          </cell>
          <cell r="E99" t="str">
            <v>LOCKLEAR</v>
          </cell>
        </row>
        <row r="100">
          <cell r="C100" t="str">
            <v>155-04</v>
          </cell>
          <cell r="D100">
            <v>1100000</v>
          </cell>
          <cell r="E100" t="str">
            <v>GEBRETEKLE</v>
          </cell>
        </row>
        <row r="101">
          <cell r="C101" t="str">
            <v>105-04</v>
          </cell>
          <cell r="D101">
            <v>1430000</v>
          </cell>
          <cell r="E101" t="str">
            <v>LEDERHAUSE</v>
          </cell>
        </row>
        <row r="102">
          <cell r="C102" t="str">
            <v>158-04</v>
          </cell>
          <cell r="D102">
            <v>1190000</v>
          </cell>
          <cell r="E102" t="str">
            <v>BRANNON</v>
          </cell>
        </row>
        <row r="103">
          <cell r="C103" t="str">
            <v>186-04</v>
          </cell>
          <cell r="D103">
            <v>1520000</v>
          </cell>
          <cell r="E103" t="str">
            <v>MAYBERRY</v>
          </cell>
        </row>
        <row r="104">
          <cell r="C104" t="str">
            <v>168-04</v>
          </cell>
          <cell r="D104">
            <v>1260000</v>
          </cell>
          <cell r="E104" t="str">
            <v>ACKERMAN</v>
          </cell>
        </row>
        <row r="105">
          <cell r="C105" t="str">
            <v>241-04</v>
          </cell>
          <cell r="D105">
            <v>1440000</v>
          </cell>
          <cell r="E105" t="str">
            <v>HONTZ</v>
          </cell>
        </row>
        <row r="106">
          <cell r="C106" t="str">
            <v>216-04</v>
          </cell>
          <cell r="D106">
            <v>1740000</v>
          </cell>
          <cell r="E106" t="str">
            <v>STORY</v>
          </cell>
        </row>
        <row r="107">
          <cell r="C107" t="str">
            <v>204-04</v>
          </cell>
          <cell r="D107">
            <v>1470000</v>
          </cell>
          <cell r="E107" t="str">
            <v>RIVERA</v>
          </cell>
        </row>
        <row r="108">
          <cell r="C108" t="str">
            <v>230-04</v>
          </cell>
          <cell r="D108">
            <v>1810000</v>
          </cell>
          <cell r="E108" t="str">
            <v>NEWELL</v>
          </cell>
        </row>
        <row r="109">
          <cell r="C109" t="str">
            <v>160-04</v>
          </cell>
          <cell r="D109">
            <v>1110000</v>
          </cell>
          <cell r="E109" t="str">
            <v>STARKS</v>
          </cell>
        </row>
        <row r="110">
          <cell r="C110" t="str">
            <v>103-04</v>
          </cell>
          <cell r="D110">
            <v>1480000</v>
          </cell>
          <cell r="E110" t="str">
            <v>STURGEON</v>
          </cell>
        </row>
        <row r="111">
          <cell r="C111" t="str">
            <v>161-04</v>
          </cell>
          <cell r="D111">
            <v>1470000</v>
          </cell>
          <cell r="E111" t="str">
            <v>RIVERA</v>
          </cell>
        </row>
        <row r="112">
          <cell r="C112" t="str">
            <v>154-04</v>
          </cell>
          <cell r="D112">
            <v>1260000</v>
          </cell>
          <cell r="E112" t="str">
            <v>ACKERMAN</v>
          </cell>
        </row>
        <row r="113">
          <cell r="C113" t="str">
            <v>226-04</v>
          </cell>
          <cell r="D113">
            <v>1440000</v>
          </cell>
          <cell r="E113" t="str">
            <v>HONTZ</v>
          </cell>
        </row>
        <row r="114">
          <cell r="C114" t="str">
            <v>167-04</v>
          </cell>
          <cell r="D114">
            <v>1260000</v>
          </cell>
          <cell r="E114" t="str">
            <v>ACKERMAN</v>
          </cell>
        </row>
        <row r="115">
          <cell r="C115" t="str">
            <v>183-04</v>
          </cell>
          <cell r="D115">
            <v>880000</v>
          </cell>
          <cell r="E115" t="str">
            <v>STEWART</v>
          </cell>
        </row>
        <row r="116">
          <cell r="C116" t="str">
            <v>177-04</v>
          </cell>
          <cell r="D116">
            <v>940000</v>
          </cell>
          <cell r="E116" t="str">
            <v>BONDS</v>
          </cell>
        </row>
        <row r="117">
          <cell r="C117" t="str">
            <v>118-04</v>
          </cell>
          <cell r="D117">
            <v>1480000</v>
          </cell>
          <cell r="E117" t="str">
            <v>STURGEON</v>
          </cell>
        </row>
        <row r="118">
          <cell r="C118" t="str">
            <v>184-04</v>
          </cell>
          <cell r="D118">
            <v>880000</v>
          </cell>
          <cell r="E118" t="str">
            <v>STEWART</v>
          </cell>
        </row>
        <row r="119">
          <cell r="C119" t="str">
            <v>196-04</v>
          </cell>
          <cell r="D119">
            <v>1260000</v>
          </cell>
          <cell r="E119" t="str">
            <v>ACKERMAN</v>
          </cell>
        </row>
        <row r="120">
          <cell r="C120" t="str">
            <v>222-04</v>
          </cell>
          <cell r="D120">
            <v>1820000</v>
          </cell>
          <cell r="E120" t="str">
            <v>ADANE</v>
          </cell>
        </row>
        <row r="121">
          <cell r="C121" t="str">
            <v>171-04</v>
          </cell>
          <cell r="D121">
            <v>1520000</v>
          </cell>
          <cell r="E121" t="str">
            <v>MAYBERRY</v>
          </cell>
        </row>
        <row r="122">
          <cell r="C122" t="str">
            <v>224-04</v>
          </cell>
          <cell r="D122">
            <v>1180000</v>
          </cell>
          <cell r="E122" t="str">
            <v>LEVERE</v>
          </cell>
        </row>
        <row r="123">
          <cell r="C123" t="str">
            <v>165-04</v>
          </cell>
          <cell r="D123">
            <v>1120000</v>
          </cell>
          <cell r="E123" t="str">
            <v>LOCKLEAR</v>
          </cell>
        </row>
        <row r="124">
          <cell r="C124" t="str">
            <v>179-04</v>
          </cell>
          <cell r="D124">
            <v>1190000</v>
          </cell>
          <cell r="E124" t="str">
            <v>BRANNON</v>
          </cell>
        </row>
        <row r="125">
          <cell r="C125" t="str">
            <v>111-04</v>
          </cell>
          <cell r="D125">
            <v>1100000</v>
          </cell>
          <cell r="E125" t="str">
            <v>GEBRETEKLE</v>
          </cell>
        </row>
        <row r="126">
          <cell r="C126" t="str">
            <v>211-04</v>
          </cell>
          <cell r="D126">
            <v>880000</v>
          </cell>
          <cell r="E126" t="str">
            <v>STEWART</v>
          </cell>
        </row>
        <row r="127">
          <cell r="C127" t="str">
            <v>209-04</v>
          </cell>
          <cell r="D127">
            <v>1260000</v>
          </cell>
          <cell r="E127" t="str">
            <v>ACKERMAN</v>
          </cell>
        </row>
        <row r="128">
          <cell r="C128" t="str">
            <v>128-04</v>
          </cell>
          <cell r="D128">
            <v>1460000</v>
          </cell>
          <cell r="E128" t="str">
            <v>NELSON</v>
          </cell>
        </row>
        <row r="129">
          <cell r="C129" t="str">
            <v>191-04</v>
          </cell>
          <cell r="D129">
            <v>940000</v>
          </cell>
          <cell r="E129" t="str">
            <v>BONDS</v>
          </cell>
        </row>
        <row r="130">
          <cell r="C130" t="str">
            <v>149-04</v>
          </cell>
          <cell r="D130">
            <v>1360000</v>
          </cell>
          <cell r="E130" t="str">
            <v>SANTIZO</v>
          </cell>
        </row>
        <row r="131">
          <cell r="C131" t="str">
            <v>242-04</v>
          </cell>
          <cell r="D131">
            <v>1440000</v>
          </cell>
          <cell r="E131" t="str">
            <v>HONTZ</v>
          </cell>
        </row>
        <row r="132">
          <cell r="C132" t="str">
            <v>206-04</v>
          </cell>
          <cell r="D132">
            <v>940000</v>
          </cell>
          <cell r="E132" t="str">
            <v>BONDS</v>
          </cell>
        </row>
        <row r="133">
          <cell r="C133" t="str">
            <v>213-04</v>
          </cell>
          <cell r="D133">
            <v>1180000</v>
          </cell>
          <cell r="E133" t="str">
            <v>LEVERE</v>
          </cell>
        </row>
        <row r="134">
          <cell r="C134" t="str">
            <v>212-04</v>
          </cell>
          <cell r="D134">
            <v>880000</v>
          </cell>
          <cell r="E134" t="str">
            <v>STEWART</v>
          </cell>
        </row>
        <row r="135">
          <cell r="C135" t="str">
            <v>185-04</v>
          </cell>
          <cell r="D135">
            <v>1520000</v>
          </cell>
          <cell r="E135" t="str">
            <v>MAYBERRY</v>
          </cell>
        </row>
        <row r="136">
          <cell r="C136" t="str">
            <v>225-04</v>
          </cell>
          <cell r="D136">
            <v>1440000</v>
          </cell>
          <cell r="E136" t="str">
            <v>HONTZ</v>
          </cell>
        </row>
        <row r="137">
          <cell r="C137" t="str">
            <v>169-04</v>
          </cell>
          <cell r="D137">
            <v>880000</v>
          </cell>
          <cell r="E137" t="str">
            <v>STEWART</v>
          </cell>
        </row>
        <row r="138">
          <cell r="C138" t="str">
            <v>103-04</v>
          </cell>
          <cell r="D138">
            <v>1480000</v>
          </cell>
          <cell r="E138" t="str">
            <v>STURGEON</v>
          </cell>
        </row>
        <row r="139">
          <cell r="C139" t="str">
            <v>145-04</v>
          </cell>
          <cell r="D139">
            <v>1480000</v>
          </cell>
          <cell r="E139" t="str">
            <v>STURGEON</v>
          </cell>
        </row>
        <row r="140">
          <cell r="C140" t="str">
            <v>125-04</v>
          </cell>
          <cell r="D140">
            <v>1100000</v>
          </cell>
          <cell r="E140" t="str">
            <v>GEBRETEKLE</v>
          </cell>
        </row>
        <row r="141">
          <cell r="C141" t="str">
            <v>124-04</v>
          </cell>
          <cell r="D141">
            <v>1310000</v>
          </cell>
          <cell r="E141" t="str">
            <v>MALAVE</v>
          </cell>
        </row>
        <row r="142">
          <cell r="C142" t="str">
            <v>134-04</v>
          </cell>
          <cell r="D142">
            <v>1430000</v>
          </cell>
          <cell r="E142" t="str">
            <v>LEDERHAUSE</v>
          </cell>
        </row>
        <row r="143">
          <cell r="C143" t="str">
            <v>238-04</v>
          </cell>
          <cell r="D143">
            <v>1810000</v>
          </cell>
          <cell r="E143" t="str">
            <v>NEWELL</v>
          </cell>
        </row>
        <row r="144">
          <cell r="C144" t="str">
            <v>123-04</v>
          </cell>
          <cell r="D144">
            <v>1310000</v>
          </cell>
          <cell r="E144" t="str">
            <v>MALAVE</v>
          </cell>
        </row>
        <row r="145">
          <cell r="C145" t="str">
            <v>237-04</v>
          </cell>
          <cell r="D145">
            <v>1810000</v>
          </cell>
          <cell r="E145" t="str">
            <v>NEWELL</v>
          </cell>
        </row>
        <row r="146">
          <cell r="C146" t="str">
            <v>138-04</v>
          </cell>
          <cell r="D146">
            <v>1310000</v>
          </cell>
          <cell r="E146" t="str">
            <v>MALAVE</v>
          </cell>
        </row>
        <row r="147">
          <cell r="C147" t="str">
            <v>199-04</v>
          </cell>
          <cell r="D147">
            <v>1520000</v>
          </cell>
          <cell r="E147" t="str">
            <v>MAYBERRY</v>
          </cell>
        </row>
        <row r="148">
          <cell r="C148" t="str">
            <v>181-04</v>
          </cell>
          <cell r="D148">
            <v>1260000</v>
          </cell>
          <cell r="E148" t="str">
            <v>ACKERMAN</v>
          </cell>
        </row>
        <row r="149">
          <cell r="C149" t="str">
            <v>193-04</v>
          </cell>
          <cell r="D149">
            <v>1120000</v>
          </cell>
          <cell r="E149" t="str">
            <v>LOCKLEAR</v>
          </cell>
        </row>
        <row r="150">
          <cell r="C150" t="str">
            <v>105-04</v>
          </cell>
          <cell r="D150">
            <v>1430000</v>
          </cell>
          <cell r="E150" t="str">
            <v>LEDERHAUSE</v>
          </cell>
        </row>
        <row r="151">
          <cell r="C151" t="str">
            <v>187-04</v>
          </cell>
          <cell r="D151">
            <v>1740000</v>
          </cell>
          <cell r="E151" t="str">
            <v>STORY</v>
          </cell>
        </row>
        <row r="152">
          <cell r="C152" t="str">
            <v>117-04</v>
          </cell>
          <cell r="D152">
            <v>1480000</v>
          </cell>
          <cell r="E152" t="str">
            <v>STURGEON</v>
          </cell>
        </row>
        <row r="153">
          <cell r="C153" t="str">
            <v>168-04</v>
          </cell>
          <cell r="D153">
            <v>1260000</v>
          </cell>
          <cell r="E153" t="str">
            <v>ACKERMAN</v>
          </cell>
        </row>
        <row r="154">
          <cell r="C154" t="str">
            <v>120-04</v>
          </cell>
          <cell r="D154">
            <v>1430000</v>
          </cell>
          <cell r="E154" t="str">
            <v>LEDERHAUSE</v>
          </cell>
        </row>
        <row r="155">
          <cell r="C155" t="str">
            <v>148-04</v>
          </cell>
          <cell r="D155">
            <v>1500000</v>
          </cell>
          <cell r="E155" t="str">
            <v>GOODNIGHT</v>
          </cell>
        </row>
        <row r="156">
          <cell r="C156" t="str">
            <v>142-04</v>
          </cell>
          <cell r="D156">
            <v>1460000</v>
          </cell>
          <cell r="E156" t="str">
            <v>NELSON</v>
          </cell>
        </row>
        <row r="157">
          <cell r="C157" t="str">
            <v>151-04</v>
          </cell>
          <cell r="D157">
            <v>1310000</v>
          </cell>
          <cell r="E157" t="str">
            <v>MALAVE</v>
          </cell>
        </row>
        <row r="158">
          <cell r="C158" t="str">
            <v>223-04</v>
          </cell>
          <cell r="D158">
            <v>1180000</v>
          </cell>
          <cell r="E158" t="str">
            <v>LEVERE</v>
          </cell>
        </row>
        <row r="159">
          <cell r="C159" t="str">
            <v>126-04</v>
          </cell>
          <cell r="D159">
            <v>1100000</v>
          </cell>
          <cell r="E159" t="str">
            <v>GEBRETEKLE</v>
          </cell>
        </row>
        <row r="160">
          <cell r="C160" t="str">
            <v>157-04</v>
          </cell>
          <cell r="D160">
            <v>1190000</v>
          </cell>
          <cell r="E160" t="str">
            <v>BRANNON</v>
          </cell>
        </row>
        <row r="161">
          <cell r="C161" t="str">
            <v>215-04</v>
          </cell>
          <cell r="D161">
            <v>1740000</v>
          </cell>
          <cell r="E161" t="str">
            <v>STORY</v>
          </cell>
        </row>
        <row r="162">
          <cell r="C162" t="str">
            <v>162-04</v>
          </cell>
          <cell r="D162">
            <v>1470000</v>
          </cell>
          <cell r="E162" t="str">
            <v>RIVERA</v>
          </cell>
        </row>
        <row r="163">
          <cell r="C163" t="str">
            <v>176-04</v>
          </cell>
          <cell r="D163">
            <v>1470000</v>
          </cell>
          <cell r="E163" t="str">
            <v>RIVERA</v>
          </cell>
        </row>
        <row r="164">
          <cell r="C164" t="str">
            <v>182-04</v>
          </cell>
          <cell r="D164">
            <v>1260000</v>
          </cell>
          <cell r="E164" t="str">
            <v>ACKERMAN</v>
          </cell>
        </row>
        <row r="165">
          <cell r="C165" t="str">
            <v>147-04</v>
          </cell>
          <cell r="D165">
            <v>1500000</v>
          </cell>
          <cell r="E165" t="str">
            <v>GOODNIGHT</v>
          </cell>
        </row>
        <row r="166">
          <cell r="C166" t="str">
            <v>239-04</v>
          </cell>
          <cell r="D166">
            <v>1180000</v>
          </cell>
          <cell r="E166" t="str">
            <v>LEVERE</v>
          </cell>
        </row>
        <row r="167">
          <cell r="C167" t="str">
            <v>133-04</v>
          </cell>
          <cell r="D167">
            <v>1430000</v>
          </cell>
          <cell r="E167" t="str">
            <v>LEDERHAUSE</v>
          </cell>
        </row>
        <row r="168">
          <cell r="C168" t="str">
            <v>244-04</v>
          </cell>
          <cell r="D168">
            <v>1240000</v>
          </cell>
          <cell r="E168" t="str">
            <v>GRASTON</v>
          </cell>
        </row>
        <row r="169">
          <cell r="C169" t="str">
            <v>106-04</v>
          </cell>
          <cell r="D169">
            <v>1430000</v>
          </cell>
          <cell r="E169" t="str">
            <v>LEDERHAUSE</v>
          </cell>
        </row>
      </sheetData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105-05</v>
          </cell>
          <cell r="D1">
            <v>1500000</v>
          </cell>
          <cell r="E1" t="str">
            <v>GOODNIGHT</v>
          </cell>
        </row>
        <row r="2">
          <cell r="C2" t="str">
            <v>207-05</v>
          </cell>
          <cell r="D2">
            <v>1120000</v>
          </cell>
          <cell r="E2" t="str">
            <v>LOCKLEAR</v>
          </cell>
        </row>
        <row r="3">
          <cell r="C3" t="str">
            <v>104-05</v>
          </cell>
          <cell r="D3">
            <v>1480000</v>
          </cell>
          <cell r="E3" t="str">
            <v>STURGEON</v>
          </cell>
        </row>
        <row r="4">
          <cell r="C4" t="str">
            <v>118-05</v>
          </cell>
          <cell r="D4">
            <v>1480000</v>
          </cell>
          <cell r="E4" t="str">
            <v>STURGEON</v>
          </cell>
        </row>
        <row r="5">
          <cell r="C5" t="str">
            <v>125-05</v>
          </cell>
          <cell r="D5">
            <v>1100000</v>
          </cell>
          <cell r="E5" t="str">
            <v>GEBRETEKLE</v>
          </cell>
        </row>
        <row r="6">
          <cell r="C6" t="str">
            <v>186-05</v>
          </cell>
          <cell r="D6">
            <v>1540000</v>
          </cell>
          <cell r="E6" t="str">
            <v>HELVIE</v>
          </cell>
        </row>
        <row r="7">
          <cell r="C7" t="str">
            <v>171-05</v>
          </cell>
          <cell r="D7">
            <v>1540000</v>
          </cell>
          <cell r="E7" t="str">
            <v>HELVIE</v>
          </cell>
        </row>
        <row r="8">
          <cell r="C8" t="str">
            <v>181-05</v>
          </cell>
          <cell r="D8">
            <v>1260000</v>
          </cell>
          <cell r="E8" t="str">
            <v>ACKERMAN</v>
          </cell>
        </row>
        <row r="9">
          <cell r="C9" t="str">
            <v>115-05</v>
          </cell>
          <cell r="D9">
            <v>1520000</v>
          </cell>
          <cell r="E9" t="str">
            <v>MAYBERRY</v>
          </cell>
        </row>
        <row r="10">
          <cell r="C10" t="str">
            <v>136-05</v>
          </cell>
          <cell r="D10">
            <v>1360000</v>
          </cell>
          <cell r="E10" t="str">
            <v>SANTIZO</v>
          </cell>
        </row>
        <row r="11">
          <cell r="C11" t="str">
            <v>142-05</v>
          </cell>
          <cell r="D11">
            <v>1450000</v>
          </cell>
          <cell r="E11" t="str">
            <v>BRABO</v>
          </cell>
        </row>
        <row r="12">
          <cell r="C12" t="str">
            <v>164-05</v>
          </cell>
          <cell r="D12">
            <v>940000</v>
          </cell>
          <cell r="E12" t="str">
            <v>BONDS</v>
          </cell>
        </row>
        <row r="13">
          <cell r="C13" t="str">
            <v>144-05</v>
          </cell>
          <cell r="D13">
            <v>1520000</v>
          </cell>
          <cell r="E13" t="str">
            <v>MAYBERRY</v>
          </cell>
        </row>
        <row r="14">
          <cell r="C14" t="str">
            <v>154-05</v>
          </cell>
          <cell r="D14">
            <v>1260000</v>
          </cell>
          <cell r="E14" t="str">
            <v>ACKERMAN</v>
          </cell>
        </row>
        <row r="15">
          <cell r="C15" t="str">
            <v>165-05</v>
          </cell>
          <cell r="D15">
            <v>1120000</v>
          </cell>
          <cell r="E15" t="str">
            <v>LOCKLEAR</v>
          </cell>
        </row>
        <row r="16">
          <cell r="C16" t="str">
            <v>124-05</v>
          </cell>
          <cell r="D16">
            <v>1310000</v>
          </cell>
          <cell r="E16" t="str">
            <v>MALAVE</v>
          </cell>
        </row>
        <row r="17">
          <cell r="C17" t="str">
            <v>173-05</v>
          </cell>
          <cell r="D17">
            <v>1760000</v>
          </cell>
          <cell r="E17" t="str">
            <v>STRICKLAND</v>
          </cell>
        </row>
        <row r="18">
          <cell r="C18" t="str">
            <v>120-05</v>
          </cell>
          <cell r="D18">
            <v>1500000</v>
          </cell>
          <cell r="E18" t="str">
            <v>GOODNIGHT</v>
          </cell>
        </row>
        <row r="19">
          <cell r="C19" t="str">
            <v>191-05</v>
          </cell>
          <cell r="D19">
            <v>940000</v>
          </cell>
          <cell r="E19" t="str">
            <v>BONDS</v>
          </cell>
        </row>
        <row r="20">
          <cell r="C20" t="str">
            <v>213-05</v>
          </cell>
          <cell r="D20">
            <v>1140000</v>
          </cell>
          <cell r="E20" t="str">
            <v>YOUNG</v>
          </cell>
        </row>
        <row r="21">
          <cell r="C21" t="str">
            <v>204-05</v>
          </cell>
          <cell r="D21">
            <v>1470000</v>
          </cell>
          <cell r="E21" t="str">
            <v>RIVERA</v>
          </cell>
        </row>
        <row r="22">
          <cell r="C22" t="str">
            <v>185-05</v>
          </cell>
          <cell r="D22">
            <v>1540000</v>
          </cell>
          <cell r="E22" t="str">
            <v>HELVIE</v>
          </cell>
        </row>
        <row r="23">
          <cell r="C23" t="str">
            <v>216-05</v>
          </cell>
          <cell r="D23">
            <v>1760000</v>
          </cell>
          <cell r="E23" t="str">
            <v>STRICKLAND</v>
          </cell>
        </row>
        <row r="24">
          <cell r="C24" t="str">
            <v>139-05</v>
          </cell>
          <cell r="D24">
            <v>1100000</v>
          </cell>
          <cell r="E24" t="str">
            <v>GEBRETEKLE</v>
          </cell>
        </row>
        <row r="25">
          <cell r="C25" t="str">
            <v>236-05</v>
          </cell>
          <cell r="D25">
            <v>1280000</v>
          </cell>
          <cell r="E25" t="str">
            <v>BARTLETT</v>
          </cell>
        </row>
        <row r="26">
          <cell r="C26" t="str">
            <v>115-05</v>
          </cell>
          <cell r="D26">
            <v>1520000</v>
          </cell>
          <cell r="E26" t="str">
            <v>MAYBERRY</v>
          </cell>
        </row>
        <row r="27">
          <cell r="C27" t="str">
            <v>219-05</v>
          </cell>
          <cell r="D27">
            <v>1280000</v>
          </cell>
          <cell r="E27" t="str">
            <v>BARTLETT</v>
          </cell>
        </row>
        <row r="28">
          <cell r="C28" t="str">
            <v>205-05</v>
          </cell>
          <cell r="D28">
            <v>940000</v>
          </cell>
          <cell r="E28" t="str">
            <v>BONDS</v>
          </cell>
        </row>
        <row r="29">
          <cell r="C29" t="str">
            <v>240-05</v>
          </cell>
          <cell r="D29">
            <v>1140000</v>
          </cell>
          <cell r="E29" t="str">
            <v>YOUNG</v>
          </cell>
        </row>
        <row r="30">
          <cell r="C30" t="str">
            <v>177-05</v>
          </cell>
          <cell r="D30">
            <v>940000</v>
          </cell>
          <cell r="E30" t="str">
            <v>BONDS</v>
          </cell>
        </row>
        <row r="31">
          <cell r="C31" t="str">
            <v>225-05</v>
          </cell>
          <cell r="D31">
            <v>1440000</v>
          </cell>
          <cell r="E31" t="str">
            <v>HONTZ</v>
          </cell>
        </row>
        <row r="32">
          <cell r="C32" t="str">
            <v>163-05</v>
          </cell>
          <cell r="D32">
            <v>940000</v>
          </cell>
          <cell r="E32" t="str">
            <v>BONDS</v>
          </cell>
        </row>
        <row r="33">
          <cell r="C33" t="str">
            <v>135-05</v>
          </cell>
          <cell r="D33">
            <v>1360000</v>
          </cell>
          <cell r="E33" t="str">
            <v>SANTIZO</v>
          </cell>
        </row>
        <row r="34">
          <cell r="C34" t="str">
            <v>217-05</v>
          </cell>
          <cell r="D34">
            <v>1440000</v>
          </cell>
          <cell r="E34" t="str">
            <v>HONTZ</v>
          </cell>
        </row>
        <row r="35">
          <cell r="C35" t="str">
            <v>138-05</v>
          </cell>
          <cell r="D35">
            <v>1310000</v>
          </cell>
          <cell r="E35" t="str">
            <v>MALAVE</v>
          </cell>
        </row>
        <row r="36">
          <cell r="C36" t="str">
            <v>170-05</v>
          </cell>
          <cell r="D36">
            <v>880000</v>
          </cell>
          <cell r="E36" t="str">
            <v>STEWART</v>
          </cell>
        </row>
        <row r="37">
          <cell r="C37" t="str">
            <v>147-05</v>
          </cell>
          <cell r="D37">
            <v>1500000</v>
          </cell>
          <cell r="E37" t="str">
            <v>GOODNIGHT</v>
          </cell>
        </row>
        <row r="38">
          <cell r="C38" t="str">
            <v>132-05</v>
          </cell>
          <cell r="D38">
            <v>1480000</v>
          </cell>
          <cell r="E38" t="str">
            <v>STURGEON</v>
          </cell>
        </row>
        <row r="39">
          <cell r="C39" t="str">
            <v>155-05</v>
          </cell>
          <cell r="D39">
            <v>1100000</v>
          </cell>
          <cell r="E39" t="str">
            <v>GEBRETEKLE</v>
          </cell>
        </row>
        <row r="40">
          <cell r="C40" t="str">
            <v>131-05</v>
          </cell>
          <cell r="D40">
            <v>1480000</v>
          </cell>
          <cell r="E40" t="str">
            <v>STURGEON</v>
          </cell>
        </row>
        <row r="41">
          <cell r="C41" t="str">
            <v>197-05</v>
          </cell>
          <cell r="D41">
            <v>880000</v>
          </cell>
          <cell r="E41" t="str">
            <v>STEWART</v>
          </cell>
        </row>
        <row r="42">
          <cell r="C42" t="str">
            <v>117-05</v>
          </cell>
          <cell r="D42">
            <v>1480000</v>
          </cell>
          <cell r="E42" t="str">
            <v>STURGEON</v>
          </cell>
        </row>
        <row r="43">
          <cell r="C43" t="str">
            <v>194-05</v>
          </cell>
          <cell r="D43">
            <v>1120000</v>
          </cell>
          <cell r="E43" t="str">
            <v>LOCKLEAR</v>
          </cell>
        </row>
        <row r="44">
          <cell r="C44" t="str">
            <v>241-05</v>
          </cell>
          <cell r="D44">
            <v>1440000</v>
          </cell>
          <cell r="E44" t="str">
            <v>HONTZ</v>
          </cell>
        </row>
        <row r="45">
          <cell r="C45" t="str">
            <v>196-05</v>
          </cell>
          <cell r="D45">
            <v>1260000</v>
          </cell>
          <cell r="E45" t="str">
            <v>ACKERMAN</v>
          </cell>
        </row>
        <row r="46">
          <cell r="C46" t="str">
            <v>237-05</v>
          </cell>
          <cell r="D46">
            <v>1830000</v>
          </cell>
          <cell r="E46" t="str">
            <v>YORK</v>
          </cell>
        </row>
        <row r="47">
          <cell r="C47" t="str">
            <v>211-05</v>
          </cell>
          <cell r="D47">
            <v>880000</v>
          </cell>
          <cell r="E47" t="str">
            <v>STEWART</v>
          </cell>
        </row>
        <row r="48">
          <cell r="C48" t="str">
            <v>243-05</v>
          </cell>
          <cell r="D48">
            <v>1280000</v>
          </cell>
          <cell r="E48" t="str">
            <v>BARTLETT</v>
          </cell>
        </row>
        <row r="49">
          <cell r="C49" t="str">
            <v>220-05</v>
          </cell>
          <cell r="D49">
            <v>1280000</v>
          </cell>
          <cell r="E49" t="str">
            <v>BARTLETT</v>
          </cell>
        </row>
        <row r="50">
          <cell r="C50" t="str">
            <v>230-05</v>
          </cell>
          <cell r="D50">
            <v>1830000</v>
          </cell>
          <cell r="E50" t="str">
            <v>YORK</v>
          </cell>
        </row>
        <row r="51">
          <cell r="C51" t="str">
            <v>226-05</v>
          </cell>
          <cell r="D51">
            <v>1440000</v>
          </cell>
          <cell r="E51" t="str">
            <v>HONTZ</v>
          </cell>
        </row>
        <row r="52">
          <cell r="C52" t="str">
            <v>199-05</v>
          </cell>
          <cell r="D52">
            <v>1540000</v>
          </cell>
          <cell r="E52" t="str">
            <v>HELVIE</v>
          </cell>
        </row>
        <row r="53">
          <cell r="C53" t="str">
            <v>151-05</v>
          </cell>
          <cell r="D53">
            <v>1310000</v>
          </cell>
          <cell r="E53" t="str">
            <v>MALAVE</v>
          </cell>
        </row>
        <row r="54">
          <cell r="C54" t="str">
            <v>192-05</v>
          </cell>
          <cell r="D54">
            <v>940000</v>
          </cell>
          <cell r="E54" t="str">
            <v>BONDS</v>
          </cell>
        </row>
        <row r="55">
          <cell r="C55" t="str">
            <v>153-05</v>
          </cell>
          <cell r="D55">
            <v>1260000</v>
          </cell>
          <cell r="E55" t="str">
            <v>ACKERMAN</v>
          </cell>
        </row>
        <row r="56">
          <cell r="C56" t="str">
            <v>183-05</v>
          </cell>
          <cell r="D56">
            <v>1750000</v>
          </cell>
          <cell r="E56" t="str">
            <v>REBOLETTI</v>
          </cell>
        </row>
        <row r="57">
          <cell r="C57" t="str">
            <v>166-05</v>
          </cell>
          <cell r="D57">
            <v>1120000</v>
          </cell>
          <cell r="E57" t="str">
            <v>LOCKLEAR</v>
          </cell>
        </row>
        <row r="58">
          <cell r="C58" t="str">
            <v>176-05</v>
          </cell>
          <cell r="D58">
            <v>1470000</v>
          </cell>
          <cell r="E58" t="str">
            <v>RIVERA</v>
          </cell>
        </row>
        <row r="59">
          <cell r="C59" t="str">
            <v>174-05</v>
          </cell>
          <cell r="D59">
            <v>1760000</v>
          </cell>
          <cell r="E59" t="str">
            <v>STRICKLAND</v>
          </cell>
        </row>
        <row r="60">
          <cell r="C60" t="str">
            <v>158-05</v>
          </cell>
          <cell r="D60">
            <v>1540000</v>
          </cell>
          <cell r="E60" t="str">
            <v>HELVIE</v>
          </cell>
        </row>
        <row r="61">
          <cell r="C61" t="str">
            <v>181-05</v>
          </cell>
          <cell r="D61">
            <v>1260000</v>
          </cell>
          <cell r="E61" t="str">
            <v>ACKERMAN</v>
          </cell>
        </row>
        <row r="62">
          <cell r="C62" t="str">
            <v>113-05</v>
          </cell>
          <cell r="D62">
            <v>1450000</v>
          </cell>
          <cell r="E62" t="str">
            <v>BRABO</v>
          </cell>
        </row>
        <row r="63">
          <cell r="C63" t="str">
            <v>187-05</v>
          </cell>
          <cell r="D63">
            <v>1760000</v>
          </cell>
          <cell r="E63" t="str">
            <v>STRICKLAND</v>
          </cell>
        </row>
        <row r="64">
          <cell r="C64" t="str">
            <v>107-05</v>
          </cell>
          <cell r="D64">
            <v>1360000</v>
          </cell>
          <cell r="E64" t="str">
            <v>SANTIZO</v>
          </cell>
        </row>
        <row r="65">
          <cell r="C65" t="str">
            <v>202-05</v>
          </cell>
          <cell r="D65">
            <v>1760000</v>
          </cell>
          <cell r="E65" t="str">
            <v>STRICKLAND</v>
          </cell>
        </row>
        <row r="66">
          <cell r="C66" t="str">
            <v>215-05</v>
          </cell>
          <cell r="D66">
            <v>1760000</v>
          </cell>
          <cell r="E66" t="str">
            <v>STRICKLAND</v>
          </cell>
        </row>
        <row r="67">
          <cell r="C67" t="str">
            <v>233-05</v>
          </cell>
          <cell r="D67">
            <v>1440000</v>
          </cell>
          <cell r="E67" t="str">
            <v>HONTZ</v>
          </cell>
        </row>
        <row r="68">
          <cell r="C68" t="str">
            <v>180-05</v>
          </cell>
          <cell r="D68">
            <v>1120000</v>
          </cell>
          <cell r="E68" t="str">
            <v>LOCKLEAR</v>
          </cell>
        </row>
        <row r="69">
          <cell r="C69" t="str">
            <v>167-05</v>
          </cell>
          <cell r="D69">
            <v>1260000</v>
          </cell>
          <cell r="E69" t="str">
            <v>ACKERMAN</v>
          </cell>
        </row>
        <row r="70">
          <cell r="C70" t="str">
            <v>168-05</v>
          </cell>
          <cell r="D70">
            <v>1260000</v>
          </cell>
          <cell r="E70" t="str">
            <v>ACKERMAN</v>
          </cell>
        </row>
        <row r="71">
          <cell r="C71" t="str">
            <v>178-05</v>
          </cell>
          <cell r="D71">
            <v>940000</v>
          </cell>
          <cell r="E71" t="str">
            <v>BONDS</v>
          </cell>
        </row>
        <row r="72">
          <cell r="C72" t="str">
            <v>163-05</v>
          </cell>
          <cell r="D72">
            <v>940000</v>
          </cell>
          <cell r="E72" t="str">
            <v>BONDS</v>
          </cell>
        </row>
        <row r="73">
          <cell r="C73" t="str">
            <v>193-05</v>
          </cell>
          <cell r="D73">
            <v>1120000</v>
          </cell>
          <cell r="E73" t="str">
            <v>LOCKLEAR</v>
          </cell>
        </row>
        <row r="74">
          <cell r="C74" t="str">
            <v>161-05</v>
          </cell>
          <cell r="D74">
            <v>1470000</v>
          </cell>
          <cell r="E74" t="str">
            <v>RIVERA</v>
          </cell>
        </row>
        <row r="75">
          <cell r="C75" t="str">
            <v>127-05</v>
          </cell>
          <cell r="D75">
            <v>1450000</v>
          </cell>
          <cell r="E75" t="str">
            <v>BRABO</v>
          </cell>
        </row>
        <row r="76">
          <cell r="C76" t="str">
            <v>152-05</v>
          </cell>
          <cell r="D76">
            <v>1310000</v>
          </cell>
          <cell r="E76" t="str">
            <v>MALAVE</v>
          </cell>
        </row>
        <row r="77">
          <cell r="C77" t="str">
            <v>135-05</v>
          </cell>
          <cell r="D77">
            <v>1360000</v>
          </cell>
          <cell r="E77" t="str">
            <v>SANTIZO</v>
          </cell>
        </row>
        <row r="78">
          <cell r="C78" t="str">
            <v>150-05</v>
          </cell>
          <cell r="D78">
            <v>1360000</v>
          </cell>
          <cell r="E78" t="str">
            <v>SANTIZO</v>
          </cell>
        </row>
        <row r="79">
          <cell r="C79" t="str">
            <v>175-05</v>
          </cell>
          <cell r="D79">
            <v>1470000</v>
          </cell>
          <cell r="E79" t="str">
            <v>RIVERA</v>
          </cell>
        </row>
        <row r="80">
          <cell r="C80" t="str">
            <v>143-05</v>
          </cell>
          <cell r="D80">
            <v>1520000</v>
          </cell>
          <cell r="E80" t="str">
            <v>MAYBERRY</v>
          </cell>
        </row>
        <row r="81">
          <cell r="C81" t="str">
            <v>195-05</v>
          </cell>
          <cell r="D81">
            <v>1260000</v>
          </cell>
          <cell r="E81" t="str">
            <v>ACKERMAN</v>
          </cell>
        </row>
        <row r="82">
          <cell r="C82" t="str">
            <v>106-05</v>
          </cell>
          <cell r="D82">
            <v>1500000</v>
          </cell>
          <cell r="E82" t="str">
            <v>GOODNIGHT</v>
          </cell>
        </row>
        <row r="83">
          <cell r="C83" t="str">
            <v>146-05</v>
          </cell>
          <cell r="D83">
            <v>1480000</v>
          </cell>
          <cell r="E83" t="str">
            <v>STURGEON</v>
          </cell>
        </row>
        <row r="84">
          <cell r="C84" t="str">
            <v>214-05</v>
          </cell>
          <cell r="D84">
            <v>1140000</v>
          </cell>
          <cell r="E84" t="str">
            <v>YOUNG</v>
          </cell>
        </row>
        <row r="85">
          <cell r="C85" t="str">
            <v>160-05</v>
          </cell>
          <cell r="D85">
            <v>1520000</v>
          </cell>
          <cell r="E85" t="str">
            <v>MAYBERRY</v>
          </cell>
        </row>
        <row r="86">
          <cell r="C86" t="str">
            <v>116-05</v>
          </cell>
          <cell r="D86">
            <v>1520000</v>
          </cell>
          <cell r="E86" t="str">
            <v>MAYBERRY</v>
          </cell>
        </row>
        <row r="87">
          <cell r="C87" t="str">
            <v>201-05</v>
          </cell>
          <cell r="D87">
            <v>1760000</v>
          </cell>
          <cell r="E87" t="str">
            <v>STRICKLAND</v>
          </cell>
        </row>
        <row r="88">
          <cell r="C88" t="str">
            <v>101-05</v>
          </cell>
          <cell r="D88">
            <v>1450000</v>
          </cell>
          <cell r="E88" t="str">
            <v>BRABO</v>
          </cell>
        </row>
        <row r="89">
          <cell r="C89" t="str">
            <v>123-05</v>
          </cell>
          <cell r="D89">
            <v>1310000</v>
          </cell>
          <cell r="E89" t="str">
            <v>MALAVE</v>
          </cell>
        </row>
        <row r="90">
          <cell r="C90" t="str">
            <v>198-05</v>
          </cell>
          <cell r="D90">
            <v>880000</v>
          </cell>
          <cell r="E90" t="str">
            <v>STEWART</v>
          </cell>
        </row>
        <row r="91">
          <cell r="C91" t="str">
            <v>129-05</v>
          </cell>
          <cell r="D91">
            <v>1520000</v>
          </cell>
          <cell r="E91" t="str">
            <v>MAYBERRY</v>
          </cell>
        </row>
        <row r="92">
          <cell r="C92" t="str">
            <v>191-05</v>
          </cell>
          <cell r="D92">
            <v>940000</v>
          </cell>
          <cell r="E92" t="str">
            <v>BONDS</v>
          </cell>
        </row>
        <row r="93">
          <cell r="C93" t="str">
            <v>141-05</v>
          </cell>
          <cell r="D93">
            <v>1450000</v>
          </cell>
          <cell r="E93" t="str">
            <v>BRABO</v>
          </cell>
        </row>
        <row r="94">
          <cell r="C94" t="str">
            <v>189-05</v>
          </cell>
          <cell r="D94">
            <v>1470000</v>
          </cell>
          <cell r="E94" t="str">
            <v>RIVERA</v>
          </cell>
        </row>
        <row r="95">
          <cell r="C95" t="str">
            <v>223-05</v>
          </cell>
          <cell r="D95">
            <v>1140000</v>
          </cell>
          <cell r="E95" t="str">
            <v>YOUNG</v>
          </cell>
        </row>
        <row r="96">
          <cell r="C96" t="str">
            <v>153-05</v>
          </cell>
          <cell r="D96">
            <v>1260000</v>
          </cell>
          <cell r="E96" t="str">
            <v>ACKERMAN</v>
          </cell>
        </row>
        <row r="97">
          <cell r="C97" t="str">
            <v>133-05</v>
          </cell>
          <cell r="D97">
            <v>1500000</v>
          </cell>
          <cell r="E97" t="str">
            <v>GOODNIGHT</v>
          </cell>
        </row>
        <row r="98">
          <cell r="C98" t="str">
            <v>134-05</v>
          </cell>
          <cell r="D98">
            <v>1500000</v>
          </cell>
          <cell r="E98" t="str">
            <v>GOODNIGHT</v>
          </cell>
        </row>
        <row r="99">
          <cell r="C99" t="str">
            <v>128-05</v>
          </cell>
          <cell r="D99">
            <v>1450000</v>
          </cell>
          <cell r="E99" t="str">
            <v>BRABO</v>
          </cell>
        </row>
        <row r="100">
          <cell r="C100" t="str">
            <v>126-05</v>
          </cell>
          <cell r="D100">
            <v>1100000</v>
          </cell>
          <cell r="E100" t="str">
            <v>GEBRETEKLE</v>
          </cell>
        </row>
        <row r="101">
          <cell r="C101" t="str">
            <v>190-05</v>
          </cell>
          <cell r="D101">
            <v>1470000</v>
          </cell>
          <cell r="E101" t="str">
            <v>RIVERA</v>
          </cell>
        </row>
        <row r="102">
          <cell r="C102" t="str">
            <v>129-05</v>
          </cell>
          <cell r="D102">
            <v>1520000</v>
          </cell>
          <cell r="E102" t="str">
            <v>MAYBERRY</v>
          </cell>
        </row>
        <row r="103">
          <cell r="C103" t="str">
            <v>227-05</v>
          </cell>
          <cell r="D103">
            <v>1280000</v>
          </cell>
          <cell r="E103" t="str">
            <v>BARTLETT</v>
          </cell>
        </row>
        <row r="104">
          <cell r="C104" t="str">
            <v>121-05</v>
          </cell>
          <cell r="D104">
            <v>1360000</v>
          </cell>
          <cell r="E104" t="str">
            <v>SANTIZO</v>
          </cell>
        </row>
        <row r="105">
          <cell r="C105" t="str">
            <v>232-05</v>
          </cell>
          <cell r="D105">
            <v>1140000</v>
          </cell>
          <cell r="E105" t="str">
            <v>YOUNG</v>
          </cell>
        </row>
        <row r="106">
          <cell r="C106" t="str">
            <v>112-05</v>
          </cell>
          <cell r="D106">
            <v>1100000</v>
          </cell>
          <cell r="E106" t="str">
            <v>GEBRETEKLE</v>
          </cell>
        </row>
        <row r="107">
          <cell r="C107" t="str">
            <v>234-05</v>
          </cell>
          <cell r="D107">
            <v>1440000</v>
          </cell>
          <cell r="E107" t="str">
            <v>HONTZ</v>
          </cell>
        </row>
        <row r="108">
          <cell r="C108" t="str">
            <v>208-05</v>
          </cell>
          <cell r="D108">
            <v>1120000</v>
          </cell>
          <cell r="E108" t="str">
            <v>LOCKLEAR</v>
          </cell>
        </row>
        <row r="109">
          <cell r="C109" t="str">
            <v>109-05</v>
          </cell>
          <cell r="D109">
            <v>1310000</v>
          </cell>
          <cell r="E109" t="str">
            <v>MALAVE</v>
          </cell>
        </row>
        <row r="110">
          <cell r="C110" t="str">
            <v>159-05</v>
          </cell>
          <cell r="D110">
            <v>1520000</v>
          </cell>
          <cell r="E110" t="str">
            <v>MAYBERRY</v>
          </cell>
        </row>
        <row r="111">
          <cell r="C111" t="str">
            <v>111-05</v>
          </cell>
          <cell r="D111">
            <v>1100000</v>
          </cell>
          <cell r="E111" t="str">
            <v>GEBRETEKLE</v>
          </cell>
        </row>
        <row r="112">
          <cell r="C112" t="str">
            <v>122-05</v>
          </cell>
          <cell r="D112">
            <v>1360000</v>
          </cell>
          <cell r="E112" t="str">
            <v>SANTIZO</v>
          </cell>
        </row>
        <row r="113">
          <cell r="C113" t="str">
            <v>110-05</v>
          </cell>
          <cell r="D113">
            <v>1310000</v>
          </cell>
          <cell r="E113" t="str">
            <v>MALAVE</v>
          </cell>
        </row>
        <row r="114">
          <cell r="C114" t="str">
            <v>108-05</v>
          </cell>
          <cell r="D114">
            <v>1360000</v>
          </cell>
          <cell r="E114" t="str">
            <v>SANTIZO</v>
          </cell>
        </row>
        <row r="115">
          <cell r="C115" t="str">
            <v>125-05</v>
          </cell>
          <cell r="D115">
            <v>1100000</v>
          </cell>
          <cell r="E115" t="str">
            <v>GEBRETEKLE</v>
          </cell>
        </row>
        <row r="116">
          <cell r="C116" t="str">
            <v>206-05</v>
          </cell>
          <cell r="D116">
            <v>940000</v>
          </cell>
          <cell r="E116" t="str">
            <v>BONDS</v>
          </cell>
        </row>
        <row r="117">
          <cell r="C117" t="str">
            <v>158-05</v>
          </cell>
          <cell r="D117">
            <v>1540000</v>
          </cell>
          <cell r="E117" t="str">
            <v>HELVIE</v>
          </cell>
        </row>
        <row r="118">
          <cell r="C118" t="str">
            <v>184-05</v>
          </cell>
          <cell r="D118">
            <v>1750000</v>
          </cell>
          <cell r="E118" t="str">
            <v>REBOLETTI</v>
          </cell>
        </row>
        <row r="119">
          <cell r="C119" t="str">
            <v>221-05</v>
          </cell>
          <cell r="D119">
            <v>1830000</v>
          </cell>
          <cell r="E119" t="str">
            <v>YORK</v>
          </cell>
        </row>
        <row r="120">
          <cell r="C120" t="str">
            <v>228-05</v>
          </cell>
          <cell r="D120">
            <v>1280000</v>
          </cell>
          <cell r="E120" t="str">
            <v>BARTLETT</v>
          </cell>
        </row>
        <row r="121">
          <cell r="C121" t="str">
            <v>229-05</v>
          </cell>
          <cell r="D121">
            <v>1830000</v>
          </cell>
          <cell r="E121" t="str">
            <v>YORK</v>
          </cell>
        </row>
        <row r="122">
          <cell r="C122" t="str">
            <v>203-05</v>
          </cell>
          <cell r="D122">
            <v>1470000</v>
          </cell>
          <cell r="E122" t="str">
            <v>RIVERA</v>
          </cell>
        </row>
        <row r="123">
          <cell r="C123" t="str">
            <v>140-05</v>
          </cell>
          <cell r="D123">
            <v>1100000</v>
          </cell>
          <cell r="E123" t="str">
            <v>GEBRETEKLE</v>
          </cell>
        </row>
        <row r="124">
          <cell r="C124" t="str">
            <v>183-05</v>
          </cell>
          <cell r="D124">
            <v>1750000</v>
          </cell>
          <cell r="E124" t="str">
            <v>REBOLETTI</v>
          </cell>
        </row>
        <row r="125">
          <cell r="C125" t="str">
            <v>170-05</v>
          </cell>
          <cell r="D125">
            <v>880000</v>
          </cell>
          <cell r="E125" t="str">
            <v>STEWART</v>
          </cell>
        </row>
        <row r="126">
          <cell r="C126" t="str">
            <v>238-05</v>
          </cell>
          <cell r="D126">
            <v>1830000</v>
          </cell>
          <cell r="E126" t="str">
            <v>YORK</v>
          </cell>
        </row>
        <row r="127">
          <cell r="C127" t="str">
            <v>197-05</v>
          </cell>
          <cell r="D127">
            <v>880000</v>
          </cell>
          <cell r="E127" t="str">
            <v>STEWART</v>
          </cell>
        </row>
        <row r="128">
          <cell r="C128" t="str">
            <v>203-05</v>
          </cell>
          <cell r="D128">
            <v>1470000</v>
          </cell>
          <cell r="E128" t="str">
            <v>RIVERA</v>
          </cell>
        </row>
        <row r="129">
          <cell r="C129" t="str">
            <v>222-05</v>
          </cell>
          <cell r="D129">
            <v>1830000</v>
          </cell>
          <cell r="E129" t="str">
            <v>YORK</v>
          </cell>
        </row>
        <row r="130">
          <cell r="C130" t="str">
            <v>239-05</v>
          </cell>
          <cell r="D130">
            <v>1140000</v>
          </cell>
          <cell r="E130" t="str">
            <v>YOUNG</v>
          </cell>
        </row>
        <row r="131">
          <cell r="C131" t="str">
            <v>231-05</v>
          </cell>
          <cell r="D131">
            <v>1140000</v>
          </cell>
          <cell r="E131" t="str">
            <v>YOUNG</v>
          </cell>
        </row>
        <row r="132">
          <cell r="C132" t="str">
            <v>224-05</v>
          </cell>
          <cell r="D132">
            <v>1140000</v>
          </cell>
          <cell r="E132" t="str">
            <v>YOUNG</v>
          </cell>
        </row>
        <row r="133">
          <cell r="C133" t="str">
            <v>114-05</v>
          </cell>
          <cell r="D133">
            <v>1450000</v>
          </cell>
          <cell r="E133" t="str">
            <v>BRABO</v>
          </cell>
        </row>
        <row r="134">
          <cell r="C134" t="str">
            <v>209-05</v>
          </cell>
          <cell r="D134">
            <v>1830000</v>
          </cell>
          <cell r="E134" t="str">
            <v>YORK</v>
          </cell>
        </row>
        <row r="135">
          <cell r="C135" t="str">
            <v>127-05</v>
          </cell>
          <cell r="D135">
            <v>1450000</v>
          </cell>
          <cell r="E135" t="str">
            <v>BRABO</v>
          </cell>
        </row>
        <row r="136">
          <cell r="C136" t="str">
            <v>200-05</v>
          </cell>
          <cell r="D136">
            <v>1540000</v>
          </cell>
          <cell r="E136" t="str">
            <v>HELVIE</v>
          </cell>
        </row>
        <row r="137">
          <cell r="C137" t="str">
            <v>149-05</v>
          </cell>
          <cell r="D137">
            <v>1360000</v>
          </cell>
          <cell r="E137" t="str">
            <v>SANTIZO</v>
          </cell>
        </row>
        <row r="138">
          <cell r="C138" t="str">
            <v>242-05</v>
          </cell>
          <cell r="D138">
            <v>1440000</v>
          </cell>
          <cell r="E138" t="str">
            <v>HONTZ</v>
          </cell>
        </row>
        <row r="139">
          <cell r="C139" t="str">
            <v>148-05</v>
          </cell>
          <cell r="D139">
            <v>1500000</v>
          </cell>
          <cell r="E139" t="str">
            <v>GOODNIGHT</v>
          </cell>
        </row>
        <row r="140">
          <cell r="C140" t="str">
            <v>195-05</v>
          </cell>
          <cell r="D140">
            <v>1260000</v>
          </cell>
          <cell r="E140" t="str">
            <v>ACKERMAN</v>
          </cell>
        </row>
        <row r="141">
          <cell r="C141" t="str">
            <v>169-05</v>
          </cell>
          <cell r="D141">
            <v>880000</v>
          </cell>
          <cell r="E141" t="str">
            <v>STEWART</v>
          </cell>
        </row>
        <row r="142">
          <cell r="C142" t="str">
            <v>188-05</v>
          </cell>
          <cell r="D142">
            <v>1760000</v>
          </cell>
          <cell r="E142" t="str">
            <v>STRICKLAND</v>
          </cell>
        </row>
        <row r="143">
          <cell r="C143" t="str">
            <v>177-05</v>
          </cell>
          <cell r="D143">
            <v>940000</v>
          </cell>
          <cell r="E143" t="str">
            <v>BONDS</v>
          </cell>
        </row>
        <row r="144">
          <cell r="C144" t="str">
            <v>167-05</v>
          </cell>
          <cell r="D144">
            <v>1260000</v>
          </cell>
          <cell r="E144" t="str">
            <v>ACKERMAN</v>
          </cell>
        </row>
        <row r="145">
          <cell r="C145" t="str">
            <v>182-05</v>
          </cell>
          <cell r="D145">
            <v>1260000</v>
          </cell>
          <cell r="E145" t="str">
            <v>ACKERMAN</v>
          </cell>
        </row>
        <row r="146">
          <cell r="C146" t="str">
            <v>102-05</v>
          </cell>
          <cell r="D146">
            <v>1450000</v>
          </cell>
          <cell r="E146" t="str">
            <v>BRABO</v>
          </cell>
        </row>
        <row r="147">
          <cell r="C147" t="str">
            <v>210-05</v>
          </cell>
          <cell r="D147">
            <v>1830000</v>
          </cell>
          <cell r="E147" t="str">
            <v>YORK</v>
          </cell>
        </row>
        <row r="148">
          <cell r="C148" t="str">
            <v>163-05</v>
          </cell>
          <cell r="D148">
            <v>940000</v>
          </cell>
          <cell r="E148" t="str">
            <v>BONDS</v>
          </cell>
        </row>
        <row r="149">
          <cell r="C149" t="str">
            <v>212-05</v>
          </cell>
          <cell r="D149">
            <v>880000</v>
          </cell>
          <cell r="E149" t="str">
            <v>STEWART</v>
          </cell>
        </row>
        <row r="150">
          <cell r="C150" t="str">
            <v>121-05</v>
          </cell>
          <cell r="D150">
            <v>1360000</v>
          </cell>
          <cell r="E150" t="str">
            <v>SANTIZO</v>
          </cell>
        </row>
        <row r="151">
          <cell r="C151" t="str">
            <v>218-05</v>
          </cell>
          <cell r="D151">
            <v>1440000</v>
          </cell>
          <cell r="E151" t="str">
            <v>HONTZ</v>
          </cell>
        </row>
        <row r="152">
          <cell r="C152" t="str">
            <v>119-05</v>
          </cell>
          <cell r="D152">
            <v>1500000</v>
          </cell>
          <cell r="E152" t="str">
            <v>GOODNIGHT</v>
          </cell>
        </row>
        <row r="153">
          <cell r="C153" t="str">
            <v>235-05</v>
          </cell>
          <cell r="D153">
            <v>1280000</v>
          </cell>
          <cell r="E153" t="str">
            <v>BARTLETT</v>
          </cell>
        </row>
        <row r="154">
          <cell r="C154" t="str">
            <v>158-05</v>
          </cell>
          <cell r="D154">
            <v>1540000</v>
          </cell>
          <cell r="E154" t="str">
            <v>HELVIE</v>
          </cell>
        </row>
        <row r="155">
          <cell r="C155" t="str">
            <v>244-05</v>
          </cell>
          <cell r="D155">
            <v>1280000</v>
          </cell>
          <cell r="E155" t="str">
            <v>BARTLETT</v>
          </cell>
        </row>
        <row r="156">
          <cell r="C156" t="str">
            <v>139-05</v>
          </cell>
          <cell r="D156">
            <v>1100000</v>
          </cell>
          <cell r="E156" t="str">
            <v>GEBRETEKLE</v>
          </cell>
        </row>
        <row r="157">
          <cell r="C157" t="str">
            <v>103-05</v>
          </cell>
          <cell r="D157">
            <v>1480000</v>
          </cell>
          <cell r="E157" t="str">
            <v>STURGEON</v>
          </cell>
        </row>
        <row r="158">
          <cell r="C158" t="str">
            <v>145-05</v>
          </cell>
          <cell r="D158">
            <v>1480000</v>
          </cell>
          <cell r="E158" t="str">
            <v>STURGEON</v>
          </cell>
        </row>
        <row r="159">
          <cell r="C159" t="str">
            <v>130-05</v>
          </cell>
          <cell r="D159">
            <v>1520000</v>
          </cell>
          <cell r="E159" t="str">
            <v>MAYBERRY</v>
          </cell>
        </row>
        <row r="160">
          <cell r="C160" t="str">
            <v>179-05</v>
          </cell>
          <cell r="D160">
            <v>1120000</v>
          </cell>
          <cell r="E160" t="str">
            <v>LOCKLEAR</v>
          </cell>
        </row>
        <row r="161">
          <cell r="C161" t="str">
            <v>137-05</v>
          </cell>
          <cell r="D161">
            <v>1310000</v>
          </cell>
          <cell r="E161" t="str">
            <v>MALAVE</v>
          </cell>
        </row>
        <row r="162">
          <cell r="C162" t="str">
            <v>156-05</v>
          </cell>
          <cell r="D162">
            <v>1100000</v>
          </cell>
          <cell r="E162" t="str">
            <v>GEBRETEKLE</v>
          </cell>
        </row>
        <row r="163">
          <cell r="C163" t="str">
            <v>157-05</v>
          </cell>
          <cell r="D163">
            <v>1540000</v>
          </cell>
          <cell r="E163" t="str">
            <v>HELVIE</v>
          </cell>
        </row>
        <row r="164">
          <cell r="C164" t="str">
            <v>149-05</v>
          </cell>
          <cell r="D164">
            <v>1360000</v>
          </cell>
          <cell r="E164" t="str">
            <v>SANTIZO</v>
          </cell>
        </row>
        <row r="165">
          <cell r="C165" t="str">
            <v>172-05</v>
          </cell>
          <cell r="D165">
            <v>1540000</v>
          </cell>
          <cell r="E165" t="str">
            <v>HELVIE</v>
          </cell>
        </row>
        <row r="166">
          <cell r="C166" t="str">
            <v>162-05</v>
          </cell>
          <cell r="D166">
            <v>1470000</v>
          </cell>
          <cell r="E166" t="str">
            <v>RIVERA</v>
          </cell>
        </row>
        <row r="168">
          <cell r="C168" t="str">
            <v>244-04</v>
          </cell>
          <cell r="D168">
            <v>1240000</v>
          </cell>
          <cell r="E168" t="str">
            <v>GRASTON</v>
          </cell>
        </row>
        <row r="169">
          <cell r="C169" t="str">
            <v>106-04</v>
          </cell>
          <cell r="D169">
            <v>1430000</v>
          </cell>
          <cell r="E169" t="str">
            <v>LEDERHAUSE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106-06</v>
          </cell>
          <cell r="D1">
            <v>1450000</v>
          </cell>
          <cell r="E1" t="str">
            <v>BRABO</v>
          </cell>
        </row>
        <row r="2">
          <cell r="C2" t="str">
            <v>160-06</v>
          </cell>
          <cell r="D2">
            <v>1310000</v>
          </cell>
          <cell r="E2" t="str">
            <v>MALAVE</v>
          </cell>
        </row>
        <row r="3">
          <cell r="C3" t="str">
            <v>166-06</v>
          </cell>
          <cell r="D3">
            <v>1120000</v>
          </cell>
          <cell r="E3" t="str">
            <v>LOCKLEAR</v>
          </cell>
        </row>
        <row r="4">
          <cell r="C4" t="str">
            <v>177-06</v>
          </cell>
          <cell r="D4">
            <v>940000</v>
          </cell>
          <cell r="E4" t="str">
            <v>BONDS</v>
          </cell>
        </row>
        <row r="5">
          <cell r="C5" t="str">
            <v>181-06</v>
          </cell>
          <cell r="D5">
            <v>1260000</v>
          </cell>
          <cell r="E5" t="str">
            <v>ACKERMAN</v>
          </cell>
        </row>
        <row r="6">
          <cell r="C6" t="str">
            <v>156-06</v>
          </cell>
          <cell r="D6">
            <v>1360000</v>
          </cell>
          <cell r="E6" t="str">
            <v>SANTIZO</v>
          </cell>
        </row>
        <row r="7">
          <cell r="C7" t="str">
            <v>199-06</v>
          </cell>
          <cell r="D7">
            <v>1510000</v>
          </cell>
          <cell r="E7" t="str">
            <v>COCA</v>
          </cell>
        </row>
        <row r="8">
          <cell r="C8" t="str">
            <v>206-06</v>
          </cell>
          <cell r="D8">
            <v>940000</v>
          </cell>
          <cell r="E8" t="str">
            <v>BONDS</v>
          </cell>
        </row>
        <row r="9">
          <cell r="C9" t="str">
            <v>129-06</v>
          </cell>
          <cell r="D9">
            <v>1310000</v>
          </cell>
          <cell r="E9" t="str">
            <v>MALAVE</v>
          </cell>
        </row>
        <row r="10">
          <cell r="C10" t="str">
            <v>143-06</v>
          </cell>
          <cell r="D10">
            <v>1310000</v>
          </cell>
          <cell r="E10" t="str">
            <v>MALAVE</v>
          </cell>
        </row>
        <row r="11">
          <cell r="C11" t="str">
            <v>149-06</v>
          </cell>
          <cell r="D11">
            <v>1230000</v>
          </cell>
          <cell r="E11" t="str">
            <v>YANAI</v>
          </cell>
        </row>
        <row r="12">
          <cell r="C12" t="str">
            <v>132-06</v>
          </cell>
          <cell r="D12">
            <v>1480000</v>
          </cell>
          <cell r="E12" t="str">
            <v>STURGEON</v>
          </cell>
        </row>
        <row r="13">
          <cell r="C13" t="str">
            <v>231-06</v>
          </cell>
          <cell r="D13">
            <v>1800000</v>
          </cell>
          <cell r="E13" t="str">
            <v>CHANDLER</v>
          </cell>
        </row>
        <row r="14">
          <cell r="C14" t="str">
            <v>135-06</v>
          </cell>
          <cell r="D14">
            <v>1230000</v>
          </cell>
          <cell r="E14" t="str">
            <v>YANAI</v>
          </cell>
        </row>
        <row r="15">
          <cell r="C15" t="str">
            <v>117-06</v>
          </cell>
          <cell r="D15">
            <v>1480000</v>
          </cell>
          <cell r="E15" t="str">
            <v>STURGEON</v>
          </cell>
        </row>
        <row r="16">
          <cell r="C16" t="str">
            <v>127-06</v>
          </cell>
          <cell r="D16">
            <v>1290000</v>
          </cell>
          <cell r="E16" t="str">
            <v>COOLAHAN</v>
          </cell>
        </row>
        <row r="17">
          <cell r="C17" t="str">
            <v>118-06</v>
          </cell>
          <cell r="D17">
            <v>1480000</v>
          </cell>
          <cell r="E17" t="str">
            <v>STURGEON</v>
          </cell>
        </row>
        <row r="18">
          <cell r="C18" t="str">
            <v>104-06</v>
          </cell>
          <cell r="D18">
            <v>1480000</v>
          </cell>
          <cell r="E18" t="str">
            <v>STURGEON</v>
          </cell>
        </row>
        <row r="19">
          <cell r="C19" t="str">
            <v>145-06</v>
          </cell>
          <cell r="D19">
            <v>1480000</v>
          </cell>
          <cell r="E19" t="str">
            <v>STURGEON</v>
          </cell>
        </row>
        <row r="20">
          <cell r="C20" t="str">
            <v>187-06</v>
          </cell>
          <cell r="D20">
            <v>1750000</v>
          </cell>
          <cell r="E20" t="str">
            <v>REBOLETTI</v>
          </cell>
        </row>
        <row r="21">
          <cell r="C21" t="str">
            <v>144-06</v>
          </cell>
          <cell r="D21">
            <v>1310000</v>
          </cell>
          <cell r="E21" t="str">
            <v>MALAVE</v>
          </cell>
        </row>
        <row r="22">
          <cell r="C22" t="str">
            <v>163-06</v>
          </cell>
          <cell r="D22">
            <v>940000</v>
          </cell>
          <cell r="E22" t="str">
            <v>BONDS</v>
          </cell>
        </row>
        <row r="23">
          <cell r="C23" t="str">
            <v>150-06</v>
          </cell>
          <cell r="D23">
            <v>1230000</v>
          </cell>
          <cell r="E23" t="str">
            <v>YANAI</v>
          </cell>
        </row>
        <row r="24">
          <cell r="C24" t="str">
            <v>152-06</v>
          </cell>
          <cell r="D24">
            <v>1090000</v>
          </cell>
          <cell r="E24" t="str">
            <v>SPECTOR</v>
          </cell>
        </row>
        <row r="25">
          <cell r="C25" t="str">
            <v>168-06</v>
          </cell>
          <cell r="D25">
            <v>1260000</v>
          </cell>
          <cell r="E25" t="str">
            <v>ACKERMAN</v>
          </cell>
        </row>
        <row r="26">
          <cell r="C26" t="str">
            <v>147-06</v>
          </cell>
          <cell r="D26">
            <v>1450000</v>
          </cell>
          <cell r="E26" t="str">
            <v>BRABO</v>
          </cell>
        </row>
        <row r="27">
          <cell r="C27" t="str">
            <v>226-06</v>
          </cell>
          <cell r="D27">
            <v>1440000</v>
          </cell>
          <cell r="E27" t="str">
            <v>HONTZ</v>
          </cell>
        </row>
        <row r="28">
          <cell r="C28" t="str">
            <v>114-06</v>
          </cell>
          <cell r="D28">
            <v>1290000</v>
          </cell>
          <cell r="E28" t="str">
            <v>COOLAHAN</v>
          </cell>
        </row>
        <row r="29">
          <cell r="C29" t="str">
            <v>241-06</v>
          </cell>
          <cell r="D29">
            <v>1440000</v>
          </cell>
          <cell r="E29" t="str">
            <v>HONTZ</v>
          </cell>
        </row>
        <row r="30">
          <cell r="C30" t="str">
            <v>224-06</v>
          </cell>
          <cell r="D30">
            <v>1800000</v>
          </cell>
          <cell r="E30" t="str">
            <v>CHANDLER</v>
          </cell>
        </row>
        <row r="31">
          <cell r="C31" t="str">
            <v>244-06</v>
          </cell>
          <cell r="D31">
            <v>1280000</v>
          </cell>
          <cell r="E31" t="str">
            <v>BARTLETT</v>
          </cell>
        </row>
        <row r="32">
          <cell r="C32" t="str">
            <v>222-06</v>
          </cell>
          <cell r="D32">
            <v>1140000</v>
          </cell>
          <cell r="E32" t="str">
            <v>YOUNG</v>
          </cell>
        </row>
        <row r="33">
          <cell r="C33" t="str">
            <v>232-06</v>
          </cell>
          <cell r="D33">
            <v>1800000</v>
          </cell>
          <cell r="E33" t="str">
            <v>CHANDLER</v>
          </cell>
        </row>
        <row r="34">
          <cell r="C34" t="str">
            <v>212-06</v>
          </cell>
          <cell r="D34">
            <v>890000</v>
          </cell>
          <cell r="E34" t="str">
            <v>LOZA</v>
          </cell>
        </row>
        <row r="35">
          <cell r="C35" t="str">
            <v>234-06</v>
          </cell>
          <cell r="D35">
            <v>1440000</v>
          </cell>
          <cell r="E35" t="str">
            <v>HONTZ</v>
          </cell>
        </row>
        <row r="36">
          <cell r="C36" t="str">
            <v>194-06</v>
          </cell>
          <cell r="D36">
            <v>1120000</v>
          </cell>
          <cell r="E36" t="str">
            <v>LOCKLEAR</v>
          </cell>
        </row>
        <row r="37">
          <cell r="C37" t="str">
            <v>230-06</v>
          </cell>
          <cell r="D37">
            <v>1140000</v>
          </cell>
          <cell r="E37" t="str">
            <v>YOUNG</v>
          </cell>
        </row>
        <row r="38">
          <cell r="C38" t="str">
            <v>195-06</v>
          </cell>
          <cell r="D38">
            <v>1260000</v>
          </cell>
          <cell r="E38" t="str">
            <v>ACKERMAN</v>
          </cell>
        </row>
        <row r="39">
          <cell r="C39" t="str">
            <v>232-06</v>
          </cell>
          <cell r="D39">
            <v>1800000</v>
          </cell>
          <cell r="E39" t="str">
            <v>CHANDLER</v>
          </cell>
        </row>
        <row r="40">
          <cell r="C40" t="str">
            <v>153-06</v>
          </cell>
          <cell r="D40">
            <v>1260000</v>
          </cell>
          <cell r="E40" t="str">
            <v>ACKERMAN</v>
          </cell>
        </row>
        <row r="41">
          <cell r="C41" t="str">
            <v>109-06</v>
          </cell>
          <cell r="D41">
            <v>1090000</v>
          </cell>
          <cell r="E41" t="str">
            <v>SPECTOR</v>
          </cell>
        </row>
        <row r="42">
          <cell r="C42" t="str">
            <v>142-06</v>
          </cell>
          <cell r="D42">
            <v>1290000</v>
          </cell>
          <cell r="E42" t="str">
            <v>COOLAHAN</v>
          </cell>
        </row>
        <row r="43">
          <cell r="C43" t="str">
            <v>110-06</v>
          </cell>
          <cell r="D43">
            <v>1090000</v>
          </cell>
          <cell r="E43" t="str">
            <v>SPECTOR</v>
          </cell>
        </row>
        <row r="44">
          <cell r="C44" t="str">
            <v>115-06</v>
          </cell>
          <cell r="D44">
            <v>1310000</v>
          </cell>
          <cell r="E44" t="str">
            <v>MALAVE</v>
          </cell>
        </row>
        <row r="45">
          <cell r="C45" t="str">
            <v>102-06</v>
          </cell>
          <cell r="D45">
            <v>1290000</v>
          </cell>
          <cell r="E45" t="str">
            <v>COOLAHAN</v>
          </cell>
        </row>
        <row r="46">
          <cell r="C46" t="str">
            <v>105-06</v>
          </cell>
          <cell r="D46">
            <v>1450000</v>
          </cell>
          <cell r="E46" t="str">
            <v>BRABO</v>
          </cell>
        </row>
        <row r="47">
          <cell r="C47" t="str">
            <v>103-06</v>
          </cell>
          <cell r="D47">
            <v>1480000</v>
          </cell>
          <cell r="E47" t="str">
            <v>STURGEON</v>
          </cell>
        </row>
        <row r="48">
          <cell r="C48" t="str">
            <v>232-06</v>
          </cell>
          <cell r="D48">
            <v>1800000</v>
          </cell>
          <cell r="E48" t="str">
            <v>CHANDLER</v>
          </cell>
        </row>
        <row r="49">
          <cell r="C49" t="str">
            <v>134-06</v>
          </cell>
          <cell r="D49">
            <v>1450000</v>
          </cell>
          <cell r="E49" t="str">
            <v>BRABO</v>
          </cell>
        </row>
        <row r="50">
          <cell r="C50" t="str">
            <v>235-06</v>
          </cell>
          <cell r="D50">
            <v>1280000</v>
          </cell>
          <cell r="E50" t="str">
            <v>BARTLETT</v>
          </cell>
        </row>
        <row r="51">
          <cell r="C51" t="str">
            <v>138-06</v>
          </cell>
          <cell r="D51">
            <v>1090000</v>
          </cell>
          <cell r="E51" t="str">
            <v>SPECTOR</v>
          </cell>
        </row>
        <row r="52">
          <cell r="C52" t="str">
            <v>213-06</v>
          </cell>
          <cell r="D52">
            <v>1800000</v>
          </cell>
          <cell r="E52" t="str">
            <v>CHANDLER</v>
          </cell>
        </row>
        <row r="53">
          <cell r="C53" t="str">
            <v>193-06</v>
          </cell>
          <cell r="D53">
            <v>1120000</v>
          </cell>
          <cell r="E53" t="str">
            <v>LOCKLEAR</v>
          </cell>
        </row>
        <row r="54">
          <cell r="C54" t="str">
            <v>207-06</v>
          </cell>
          <cell r="D54">
            <v>1120000</v>
          </cell>
          <cell r="E54" t="str">
            <v>LOCKLEAR</v>
          </cell>
        </row>
        <row r="55">
          <cell r="C55" t="str">
            <v>205-06</v>
          </cell>
          <cell r="D55">
            <v>940000</v>
          </cell>
          <cell r="E55" t="str">
            <v>BONDS</v>
          </cell>
        </row>
        <row r="56">
          <cell r="C56" t="str">
            <v>232-06</v>
          </cell>
          <cell r="D56">
            <v>1800000</v>
          </cell>
          <cell r="E56" t="str">
            <v>CHANDLER</v>
          </cell>
        </row>
        <row r="57">
          <cell r="C57" t="str">
            <v>217-06</v>
          </cell>
          <cell r="D57">
            <v>1440000</v>
          </cell>
          <cell r="E57" t="str">
            <v>HONTZ</v>
          </cell>
        </row>
        <row r="58">
          <cell r="C58" t="str">
            <v>225-06</v>
          </cell>
          <cell r="D58">
            <v>1440000</v>
          </cell>
          <cell r="E58" t="str">
            <v>HONTZ</v>
          </cell>
        </row>
        <row r="59">
          <cell r="C59" t="str">
            <v>183-06</v>
          </cell>
          <cell r="D59">
            <v>890000</v>
          </cell>
          <cell r="E59" t="str">
            <v>LOZA</v>
          </cell>
        </row>
        <row r="60">
          <cell r="C60" t="str">
            <v>214-06</v>
          </cell>
          <cell r="D60">
            <v>1800000</v>
          </cell>
          <cell r="E60" t="str">
            <v>CHANDLER</v>
          </cell>
        </row>
        <row r="61">
          <cell r="C61" t="str">
            <v>180-06</v>
          </cell>
          <cell r="D61">
            <v>1120000</v>
          </cell>
          <cell r="E61" t="str">
            <v>LOCKLEAR</v>
          </cell>
        </row>
        <row r="62">
          <cell r="C62" t="str">
            <v>232-06</v>
          </cell>
          <cell r="D62">
            <v>1800000</v>
          </cell>
          <cell r="E62" t="str">
            <v>CHANDLER</v>
          </cell>
        </row>
        <row r="63">
          <cell r="C63" t="str">
            <v>202-06</v>
          </cell>
          <cell r="D63">
            <v>1750000</v>
          </cell>
          <cell r="E63" t="str">
            <v>REBOLETTI</v>
          </cell>
        </row>
        <row r="64">
          <cell r="C64" t="str">
            <v>196-06</v>
          </cell>
          <cell r="D64">
            <v>1260000</v>
          </cell>
          <cell r="E64" t="str">
            <v>ACKERMAN</v>
          </cell>
        </row>
        <row r="65">
          <cell r="C65" t="str">
            <v>236-06</v>
          </cell>
          <cell r="D65">
            <v>1280000</v>
          </cell>
          <cell r="E65" t="str">
            <v>BARTLETT</v>
          </cell>
        </row>
        <row r="66">
          <cell r="C66" t="str">
            <v>192-06</v>
          </cell>
          <cell r="D66">
            <v>940000</v>
          </cell>
          <cell r="E66" t="str">
            <v>BONDS</v>
          </cell>
        </row>
        <row r="67">
          <cell r="C67" t="str">
            <v>240-06</v>
          </cell>
          <cell r="D67">
            <v>1810000</v>
          </cell>
          <cell r="E67" t="str">
            <v>NEWELL</v>
          </cell>
        </row>
        <row r="68">
          <cell r="C68" t="str">
            <v>159-06</v>
          </cell>
          <cell r="D68">
            <v>1310000</v>
          </cell>
          <cell r="E68" t="str">
            <v>MALAVE</v>
          </cell>
        </row>
        <row r="69">
          <cell r="C69" t="str">
            <v>130-06</v>
          </cell>
          <cell r="D69">
            <v>1310000</v>
          </cell>
          <cell r="E69" t="str">
            <v>MALAVE</v>
          </cell>
        </row>
        <row r="70">
          <cell r="C70" t="str">
            <v>157-06</v>
          </cell>
          <cell r="D70">
            <v>1510000</v>
          </cell>
          <cell r="E70" t="str">
            <v>COCA</v>
          </cell>
        </row>
        <row r="71">
          <cell r="C71" t="str">
            <v>146-06</v>
          </cell>
          <cell r="D71">
            <v>1480000</v>
          </cell>
          <cell r="E71" t="str">
            <v>STURGEON</v>
          </cell>
        </row>
        <row r="72">
          <cell r="C72" t="str">
            <v>113-06</v>
          </cell>
          <cell r="D72">
            <v>1290000</v>
          </cell>
          <cell r="E72" t="str">
            <v>COOLAHAN</v>
          </cell>
        </row>
        <row r="73">
          <cell r="C73" t="str">
            <v>182-06</v>
          </cell>
          <cell r="D73">
            <v>1260000</v>
          </cell>
          <cell r="E73" t="str">
            <v>ACKERMAN</v>
          </cell>
        </row>
        <row r="74">
          <cell r="C74" t="str">
            <v>107-06</v>
          </cell>
          <cell r="D74">
            <v>1230000</v>
          </cell>
          <cell r="E74" t="str">
            <v>YANAI</v>
          </cell>
        </row>
        <row r="75">
          <cell r="C75" t="str">
            <v>203-06</v>
          </cell>
          <cell r="D75">
            <v>1470000</v>
          </cell>
          <cell r="E75" t="str">
            <v>RIVERA</v>
          </cell>
        </row>
        <row r="76">
          <cell r="C76" t="str">
            <v>198-06</v>
          </cell>
          <cell r="D76">
            <v>890000</v>
          </cell>
          <cell r="E76" t="str">
            <v>LOZA</v>
          </cell>
        </row>
        <row r="77">
          <cell r="C77" t="str">
            <v>232-06</v>
          </cell>
          <cell r="D77">
            <v>1800000</v>
          </cell>
          <cell r="E77" t="str">
            <v>CHANDLER</v>
          </cell>
        </row>
        <row r="78">
          <cell r="C78" t="str">
            <v>185-06</v>
          </cell>
          <cell r="D78">
            <v>1510000</v>
          </cell>
          <cell r="E78" t="str">
            <v>COCA</v>
          </cell>
        </row>
        <row r="79">
          <cell r="C79" t="str">
            <v>237-06</v>
          </cell>
          <cell r="D79">
            <v>1140000</v>
          </cell>
          <cell r="E79" t="str">
            <v>YOUNG</v>
          </cell>
        </row>
        <row r="80">
          <cell r="C80" t="str">
            <v>172-06</v>
          </cell>
          <cell r="D80">
            <v>1510000</v>
          </cell>
          <cell r="E80" t="str">
            <v>COCA</v>
          </cell>
        </row>
        <row r="81">
          <cell r="C81" t="str">
            <v>239-06</v>
          </cell>
          <cell r="D81">
            <v>1810000</v>
          </cell>
          <cell r="E81" t="str">
            <v>NEWELL</v>
          </cell>
        </row>
        <row r="82">
          <cell r="C82" t="str">
            <v>162-06</v>
          </cell>
          <cell r="D82">
            <v>1470000</v>
          </cell>
          <cell r="E82" t="str">
            <v>RIVERA</v>
          </cell>
        </row>
        <row r="83">
          <cell r="C83" t="str">
            <v>238-06</v>
          </cell>
          <cell r="D83">
            <v>1140000</v>
          </cell>
          <cell r="E83" t="str">
            <v>YOUNG</v>
          </cell>
        </row>
        <row r="84">
          <cell r="C84" t="str">
            <v>161-06</v>
          </cell>
          <cell r="D84">
            <v>1470000</v>
          </cell>
          <cell r="E84" t="str">
            <v>RIVERA</v>
          </cell>
        </row>
        <row r="85">
          <cell r="C85" t="str">
            <v>112-06</v>
          </cell>
          <cell r="D85">
            <v>1360000</v>
          </cell>
          <cell r="E85" t="str">
            <v>SANTIZO</v>
          </cell>
        </row>
        <row r="86">
          <cell r="C86" t="str">
            <v>158-06</v>
          </cell>
          <cell r="D86">
            <v>1510000</v>
          </cell>
          <cell r="E86" t="str">
            <v>COCA</v>
          </cell>
        </row>
        <row r="87">
          <cell r="C87" t="str">
            <v>154-06</v>
          </cell>
          <cell r="D87">
            <v>1260000</v>
          </cell>
          <cell r="E87" t="str">
            <v>ACKERMAN</v>
          </cell>
        </row>
        <row r="88">
          <cell r="C88" t="str">
            <v>145-06</v>
          </cell>
          <cell r="D88">
            <v>1480000</v>
          </cell>
          <cell r="E88" t="str">
            <v>STURGEON</v>
          </cell>
        </row>
        <row r="89">
          <cell r="C89" t="str">
            <v>158-06</v>
          </cell>
          <cell r="D89">
            <v>1510000</v>
          </cell>
          <cell r="E89" t="str">
            <v>COCA</v>
          </cell>
        </row>
        <row r="90">
          <cell r="C90" t="str">
            <v>131-06</v>
          </cell>
          <cell r="D90">
            <v>1480000</v>
          </cell>
          <cell r="E90" t="str">
            <v>STURGEON</v>
          </cell>
        </row>
        <row r="91">
          <cell r="C91" t="str">
            <v>169-06</v>
          </cell>
          <cell r="D91">
            <v>890000</v>
          </cell>
          <cell r="E91" t="str">
            <v>LOZA</v>
          </cell>
        </row>
        <row r="92">
          <cell r="C92" t="str">
            <v>108-06</v>
          </cell>
          <cell r="D92">
            <v>1230000</v>
          </cell>
          <cell r="E92" t="str">
            <v>YANAI</v>
          </cell>
        </row>
        <row r="93">
          <cell r="C93" t="str">
            <v>175-06</v>
          </cell>
          <cell r="D93">
            <v>1470000</v>
          </cell>
          <cell r="E93" t="str">
            <v>RIVERA</v>
          </cell>
        </row>
        <row r="94">
          <cell r="C94" t="str">
            <v>190-06</v>
          </cell>
          <cell r="D94">
            <v>1470000</v>
          </cell>
          <cell r="E94" t="str">
            <v>RIVERA</v>
          </cell>
        </row>
        <row r="95">
          <cell r="C95" t="str">
            <v>219-06</v>
          </cell>
          <cell r="D95">
            <v>1280000</v>
          </cell>
          <cell r="E95" t="str">
            <v>BARTLETT</v>
          </cell>
        </row>
        <row r="96">
          <cell r="C96" t="str">
            <v>116-06</v>
          </cell>
          <cell r="D96">
            <v>1310000</v>
          </cell>
          <cell r="E96" t="str">
            <v>MALAVE</v>
          </cell>
        </row>
        <row r="97">
          <cell r="C97" t="str">
            <v>216-06</v>
          </cell>
          <cell r="D97">
            <v>1750000</v>
          </cell>
          <cell r="E97" t="str">
            <v>REBOLETTI</v>
          </cell>
        </row>
        <row r="98">
          <cell r="C98" t="str">
            <v>225-06</v>
          </cell>
          <cell r="D98">
            <v>1440000</v>
          </cell>
          <cell r="E98" t="str">
            <v>HONTZ</v>
          </cell>
        </row>
        <row r="99">
          <cell r="C99" t="str">
            <v>218-06</v>
          </cell>
          <cell r="D99">
            <v>1440000</v>
          </cell>
          <cell r="E99" t="str">
            <v>HONTZ</v>
          </cell>
        </row>
        <row r="100">
          <cell r="C100" t="str">
            <v>171-06</v>
          </cell>
          <cell r="D100">
            <v>1510000</v>
          </cell>
          <cell r="E100" t="str">
            <v>COCA</v>
          </cell>
        </row>
        <row r="101">
          <cell r="C101" t="str">
            <v>228-06</v>
          </cell>
          <cell r="D101">
            <v>1280000</v>
          </cell>
          <cell r="E101" t="str">
            <v>BARTLETT</v>
          </cell>
        </row>
        <row r="102">
          <cell r="C102" t="str">
            <v>155-06</v>
          </cell>
          <cell r="D102">
            <v>1360000</v>
          </cell>
          <cell r="E102" t="str">
            <v>SANTIZO</v>
          </cell>
        </row>
        <row r="103">
          <cell r="C103" t="str">
            <v>101-06</v>
          </cell>
          <cell r="D103">
            <v>1290000</v>
          </cell>
          <cell r="E103" t="str">
            <v>COOLAHAN</v>
          </cell>
        </row>
        <row r="104">
          <cell r="C104" t="str">
            <v>126-06</v>
          </cell>
          <cell r="D104">
            <v>1360000</v>
          </cell>
          <cell r="E104" t="str">
            <v>SANTIZO</v>
          </cell>
        </row>
        <row r="105">
          <cell r="C105" t="str">
            <v>128-06</v>
          </cell>
          <cell r="D105">
            <v>1290000</v>
          </cell>
          <cell r="E105" t="str">
            <v>COOLAHAN</v>
          </cell>
        </row>
        <row r="106">
          <cell r="C106" t="str">
            <v>106-06</v>
          </cell>
          <cell r="D106">
            <v>1450000</v>
          </cell>
          <cell r="E106" t="str">
            <v>BRABO</v>
          </cell>
        </row>
        <row r="107">
          <cell r="C107" t="str">
            <v>141-06</v>
          </cell>
          <cell r="D107">
            <v>1290000</v>
          </cell>
          <cell r="E107" t="str">
            <v>COOLAHAN</v>
          </cell>
        </row>
        <row r="108">
          <cell r="C108" t="str">
            <v>231-06</v>
          </cell>
          <cell r="D108">
            <v>1800000</v>
          </cell>
          <cell r="E108" t="str">
            <v>CHANDLER</v>
          </cell>
        </row>
        <row r="109">
          <cell r="C109" t="str">
            <v>165-06</v>
          </cell>
          <cell r="D109">
            <v>1120000</v>
          </cell>
          <cell r="E109" t="str">
            <v>LOCKLEAR</v>
          </cell>
        </row>
        <row r="110">
          <cell r="C110" t="str">
            <v>184-06</v>
          </cell>
          <cell r="D110">
            <v>890000</v>
          </cell>
          <cell r="E110" t="str">
            <v>LOZA</v>
          </cell>
        </row>
        <row r="111">
          <cell r="C111" t="str">
            <v>174-06</v>
          </cell>
          <cell r="D111">
            <v>1750000</v>
          </cell>
          <cell r="E111" t="str">
            <v>REBOLETTI</v>
          </cell>
        </row>
        <row r="112">
          <cell r="C112" t="str">
            <v>178-06</v>
          </cell>
          <cell r="D112">
            <v>940000</v>
          </cell>
          <cell r="E112" t="str">
            <v>BONDS</v>
          </cell>
        </row>
        <row r="113">
          <cell r="C113" t="str">
            <v>176-06</v>
          </cell>
          <cell r="D113">
            <v>1470000</v>
          </cell>
          <cell r="E113" t="str">
            <v>RIVERA</v>
          </cell>
        </row>
        <row r="114">
          <cell r="C114" t="str">
            <v>227-06</v>
          </cell>
          <cell r="D114">
            <v>1280000</v>
          </cell>
          <cell r="E114" t="str">
            <v>BARTLETT</v>
          </cell>
        </row>
        <row r="115">
          <cell r="C115" t="str">
            <v>211-06</v>
          </cell>
          <cell r="D115">
            <v>890000</v>
          </cell>
          <cell r="E115" t="str">
            <v>LOZA</v>
          </cell>
        </row>
        <row r="116">
          <cell r="C116" t="str">
            <v>197-06</v>
          </cell>
          <cell r="D116">
            <v>890000</v>
          </cell>
          <cell r="E116" t="str">
            <v>LOZA</v>
          </cell>
        </row>
        <row r="117">
          <cell r="C117" t="str">
            <v>137-06</v>
          </cell>
          <cell r="D117">
            <v>1090000</v>
          </cell>
          <cell r="E117" t="str">
            <v>SPECTOR</v>
          </cell>
        </row>
        <row r="118">
          <cell r="C118" t="str">
            <v>179-06</v>
          </cell>
          <cell r="D118">
            <v>1120000</v>
          </cell>
          <cell r="E118" t="str">
            <v>LOCKLEAR</v>
          </cell>
        </row>
        <row r="119">
          <cell r="C119" t="str">
            <v>167-06</v>
          </cell>
          <cell r="D119">
            <v>1260000</v>
          </cell>
          <cell r="E119" t="str">
            <v>ACKERMAN</v>
          </cell>
        </row>
        <row r="120">
          <cell r="C120" t="str">
            <v>221-06</v>
          </cell>
          <cell r="D120">
            <v>1140000</v>
          </cell>
          <cell r="E120" t="str">
            <v>YOUNG</v>
          </cell>
        </row>
        <row r="121">
          <cell r="C121" t="str">
            <v>170-06</v>
          </cell>
          <cell r="D121">
            <v>890000</v>
          </cell>
          <cell r="E121" t="str">
            <v>LOZA</v>
          </cell>
        </row>
        <row r="122">
          <cell r="C122" t="str">
            <v>203-06</v>
          </cell>
          <cell r="D122">
            <v>1470000</v>
          </cell>
          <cell r="E122" t="str">
            <v>RIVERA</v>
          </cell>
        </row>
        <row r="123">
          <cell r="C123" t="str">
            <v>123-06</v>
          </cell>
          <cell r="D123">
            <v>1090000</v>
          </cell>
          <cell r="E123" t="str">
            <v>SPECTOR</v>
          </cell>
        </row>
        <row r="124">
          <cell r="C124" t="str">
            <v>188-06</v>
          </cell>
          <cell r="D124">
            <v>1750000</v>
          </cell>
          <cell r="E124" t="str">
            <v>REBOLETTI</v>
          </cell>
        </row>
        <row r="125">
          <cell r="C125" t="str">
            <v>122-06</v>
          </cell>
          <cell r="D125">
            <v>1230000</v>
          </cell>
          <cell r="E125" t="str">
            <v>YANAI</v>
          </cell>
        </row>
        <row r="126">
          <cell r="C126" t="str">
            <v>189-06</v>
          </cell>
          <cell r="D126">
            <v>1470000</v>
          </cell>
          <cell r="E126" t="str">
            <v>RIVERA</v>
          </cell>
        </row>
        <row r="127">
          <cell r="C127" t="str">
            <v>173-06</v>
          </cell>
          <cell r="D127">
            <v>1750000</v>
          </cell>
          <cell r="E127" t="str">
            <v>REBOLETTI</v>
          </cell>
        </row>
        <row r="128">
          <cell r="C128" t="str">
            <v>148-06</v>
          </cell>
          <cell r="D128">
            <v>1450000</v>
          </cell>
          <cell r="E128" t="str">
            <v>BRABO</v>
          </cell>
        </row>
        <row r="129">
          <cell r="C129" t="str">
            <v>215-06</v>
          </cell>
          <cell r="D129">
            <v>1750000</v>
          </cell>
          <cell r="E129" t="str">
            <v>REBOLETTI</v>
          </cell>
        </row>
        <row r="130">
          <cell r="C130" t="str">
            <v>111-06</v>
          </cell>
          <cell r="D130">
            <v>1360000</v>
          </cell>
          <cell r="E130" t="str">
            <v>SANTIZO</v>
          </cell>
        </row>
        <row r="131">
          <cell r="C131" t="str">
            <v>139-06</v>
          </cell>
          <cell r="D131">
            <v>1360000</v>
          </cell>
          <cell r="E131" t="str">
            <v>SANTIZO</v>
          </cell>
        </row>
        <row r="132">
          <cell r="C132" t="str">
            <v>229-06</v>
          </cell>
          <cell r="D132">
            <v>1140000</v>
          </cell>
          <cell r="E132" t="str">
            <v>YOUNG</v>
          </cell>
        </row>
        <row r="133">
          <cell r="C133" t="str">
            <v>136-06</v>
          </cell>
          <cell r="D133">
            <v>1230000</v>
          </cell>
          <cell r="E133" t="str">
            <v>YANAI</v>
          </cell>
        </row>
        <row r="134">
          <cell r="C134" t="str">
            <v>186-06</v>
          </cell>
          <cell r="D134">
            <v>1510000</v>
          </cell>
          <cell r="E134" t="str">
            <v>COCA</v>
          </cell>
        </row>
        <row r="135">
          <cell r="C135" t="str">
            <v>147-06</v>
          </cell>
          <cell r="D135">
            <v>1450000</v>
          </cell>
          <cell r="E135" t="str">
            <v>BRABO</v>
          </cell>
        </row>
        <row r="136">
          <cell r="C136" t="str">
            <v>177-06</v>
          </cell>
          <cell r="D136">
            <v>940000</v>
          </cell>
          <cell r="E136" t="str">
            <v>BONDS</v>
          </cell>
        </row>
        <row r="137">
          <cell r="C137" t="str">
            <v>119-06</v>
          </cell>
          <cell r="D137">
            <v>1450000</v>
          </cell>
          <cell r="E137" t="str">
            <v>BRABO</v>
          </cell>
        </row>
        <row r="138">
          <cell r="C138" t="str">
            <v>140-06</v>
          </cell>
          <cell r="D138">
            <v>1360000</v>
          </cell>
          <cell r="E138" t="str">
            <v>SANTIZO</v>
          </cell>
        </row>
        <row r="139">
          <cell r="C139" t="str">
            <v>120-06</v>
          </cell>
          <cell r="D139">
            <v>1450000</v>
          </cell>
          <cell r="E139" t="str">
            <v>BRABO</v>
          </cell>
        </row>
        <row r="140">
          <cell r="C140" t="str">
            <v>124-06</v>
          </cell>
          <cell r="D140">
            <v>1090000</v>
          </cell>
          <cell r="E140" t="str">
            <v>SPECTOR</v>
          </cell>
        </row>
        <row r="141">
          <cell r="C141" t="str">
            <v>164-06</v>
          </cell>
          <cell r="D141">
            <v>940000</v>
          </cell>
          <cell r="E141" t="str">
            <v>BONDS</v>
          </cell>
        </row>
        <row r="142">
          <cell r="C142" t="str">
            <v>125-06</v>
          </cell>
          <cell r="D142">
            <v>1360000</v>
          </cell>
          <cell r="E142" t="str">
            <v>SANTIZO</v>
          </cell>
        </row>
        <row r="143">
          <cell r="C143" t="str">
            <v>4032-06</v>
          </cell>
          <cell r="D143">
            <v>0</v>
          </cell>
          <cell r="E143" t="str">
            <v>HAUSER</v>
          </cell>
        </row>
        <row r="144">
          <cell r="C144" t="str">
            <v>223-06</v>
          </cell>
          <cell r="D144">
            <v>1800000</v>
          </cell>
          <cell r="E144" t="str">
            <v>CHANDLER</v>
          </cell>
        </row>
        <row r="145">
          <cell r="C145" t="str">
            <v>201-06</v>
          </cell>
          <cell r="D145">
            <v>1750000</v>
          </cell>
          <cell r="E145" t="str">
            <v>REBOLETTI</v>
          </cell>
        </row>
        <row r="146">
          <cell r="C146" t="str">
            <v>208-06</v>
          </cell>
          <cell r="D146">
            <v>1120000</v>
          </cell>
          <cell r="E146" t="str">
            <v>LOCKLEAR</v>
          </cell>
        </row>
        <row r="147">
          <cell r="C147" t="str">
            <v>209-06</v>
          </cell>
          <cell r="D147">
            <v>1140000</v>
          </cell>
          <cell r="E147" t="str">
            <v>YOUNG</v>
          </cell>
        </row>
        <row r="148">
          <cell r="C148" t="str">
            <v>203-06</v>
          </cell>
          <cell r="D148">
            <v>1470000</v>
          </cell>
          <cell r="E148" t="str">
            <v>RIVERA</v>
          </cell>
        </row>
        <row r="149">
          <cell r="C149" t="str">
            <v>204-06</v>
          </cell>
          <cell r="D149">
            <v>1470000</v>
          </cell>
          <cell r="E149" t="str">
            <v>RIVERA</v>
          </cell>
        </row>
        <row r="150">
          <cell r="C150" t="str">
            <v>151-06</v>
          </cell>
          <cell r="D150">
            <v>1090000</v>
          </cell>
          <cell r="E150" t="str">
            <v>SPECTOR</v>
          </cell>
        </row>
        <row r="151">
          <cell r="C151" t="str">
            <v>121-06</v>
          </cell>
          <cell r="D151">
            <v>1230000</v>
          </cell>
          <cell r="E151" t="str">
            <v>YANAI</v>
          </cell>
        </row>
        <row r="152">
          <cell r="C152" t="str">
            <v>233-06</v>
          </cell>
          <cell r="D152">
            <v>1440000</v>
          </cell>
          <cell r="E152" t="str">
            <v>HONTZ</v>
          </cell>
        </row>
        <row r="153">
          <cell r="C153" t="str">
            <v>133-06</v>
          </cell>
          <cell r="D153">
            <v>1450000</v>
          </cell>
          <cell r="E153" t="str">
            <v>BRABO</v>
          </cell>
        </row>
        <row r="154">
          <cell r="C154" t="str">
            <v>220-06</v>
          </cell>
          <cell r="D154">
            <v>1280000</v>
          </cell>
          <cell r="E154" t="str">
            <v>BARTLETT</v>
          </cell>
        </row>
        <row r="155">
          <cell r="C155" t="str">
            <v>200-06</v>
          </cell>
          <cell r="D155">
            <v>1510000</v>
          </cell>
          <cell r="E155" t="str">
            <v>COCA</v>
          </cell>
        </row>
        <row r="156">
          <cell r="C156" t="str">
            <v>210-06</v>
          </cell>
          <cell r="D156">
            <v>1140000</v>
          </cell>
          <cell r="E156" t="str">
            <v>YOUNG</v>
          </cell>
        </row>
        <row r="157">
          <cell r="C157" t="str">
            <v>243-06</v>
          </cell>
          <cell r="D157">
            <v>1280000</v>
          </cell>
          <cell r="E157" t="str">
            <v>BARTLETT</v>
          </cell>
        </row>
        <row r="158">
          <cell r="C158" t="str">
            <v>158-06</v>
          </cell>
          <cell r="D158">
            <v>1510000</v>
          </cell>
          <cell r="E158" t="str">
            <v>COCA</v>
          </cell>
        </row>
        <row r="159">
          <cell r="C159" t="str">
            <v>242-06</v>
          </cell>
          <cell r="D159">
            <v>1440000</v>
          </cell>
          <cell r="E159" t="str">
            <v>HONTZ</v>
          </cell>
        </row>
        <row r="160">
          <cell r="C160" t="str">
            <v>191-06</v>
          </cell>
          <cell r="D160">
            <v>940000</v>
          </cell>
          <cell r="E160" t="str">
            <v>BONDS</v>
          </cell>
        </row>
        <row r="161">
          <cell r="C161" t="str">
            <v>137-05</v>
          </cell>
          <cell r="D161">
            <v>1310000</v>
          </cell>
          <cell r="E161" t="str">
            <v>MALAVE</v>
          </cell>
        </row>
        <row r="162">
          <cell r="C162" t="str">
            <v>156-05</v>
          </cell>
          <cell r="D162">
            <v>1100000</v>
          </cell>
          <cell r="E162" t="str">
            <v>GEBRETEKLE</v>
          </cell>
        </row>
        <row r="163">
          <cell r="C163" t="str">
            <v>157-05</v>
          </cell>
          <cell r="D163">
            <v>1540000</v>
          </cell>
          <cell r="E163" t="str">
            <v>HELVIE</v>
          </cell>
        </row>
        <row r="164">
          <cell r="C164" t="str">
            <v>149-05</v>
          </cell>
          <cell r="D164">
            <v>1360000</v>
          </cell>
          <cell r="E164" t="str">
            <v>SANTIZO</v>
          </cell>
        </row>
        <row r="165">
          <cell r="C165" t="str">
            <v>172-05</v>
          </cell>
          <cell r="D165">
            <v>1540000</v>
          </cell>
          <cell r="E165" t="str">
            <v>HELVIE</v>
          </cell>
        </row>
        <row r="166">
          <cell r="C166" t="str">
            <v>162-05</v>
          </cell>
          <cell r="D166">
            <v>1470000</v>
          </cell>
          <cell r="E166" t="str">
            <v>RIVERA</v>
          </cell>
        </row>
        <row r="168">
          <cell r="C168" t="str">
            <v>244-04</v>
          </cell>
          <cell r="D168">
            <v>1240000</v>
          </cell>
          <cell r="E168" t="str">
            <v>GRASTON</v>
          </cell>
        </row>
        <row r="169">
          <cell r="C169" t="str">
            <v>106-04</v>
          </cell>
          <cell r="D169">
            <v>1430000</v>
          </cell>
          <cell r="E169" t="str">
            <v>LEDERHAUSE</v>
          </cell>
        </row>
      </sheetData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106-06</v>
          </cell>
          <cell r="D1">
            <v>1450000</v>
          </cell>
          <cell r="E1" t="str">
            <v>BRABO</v>
          </cell>
        </row>
        <row r="2">
          <cell r="C2" t="str">
            <v>160-06</v>
          </cell>
          <cell r="D2">
            <v>1310000</v>
          </cell>
          <cell r="E2" t="str">
            <v>MALAVE</v>
          </cell>
        </row>
        <row r="3">
          <cell r="C3" t="str">
            <v>166-06</v>
          </cell>
          <cell r="D3">
            <v>1120000</v>
          </cell>
          <cell r="E3" t="str">
            <v>LOCKLEAR</v>
          </cell>
        </row>
        <row r="4">
          <cell r="C4" t="str">
            <v>177-06</v>
          </cell>
          <cell r="D4">
            <v>940000</v>
          </cell>
          <cell r="E4" t="str">
            <v>BONDS</v>
          </cell>
        </row>
        <row r="5">
          <cell r="C5" t="str">
            <v>181-06</v>
          </cell>
          <cell r="D5">
            <v>1260000</v>
          </cell>
          <cell r="E5" t="str">
            <v>ACKERMAN</v>
          </cell>
        </row>
        <row r="6">
          <cell r="C6" t="str">
            <v>156-06</v>
          </cell>
          <cell r="D6">
            <v>1360000</v>
          </cell>
          <cell r="E6" t="str">
            <v>SANTIZO</v>
          </cell>
        </row>
        <row r="7">
          <cell r="C7" t="str">
            <v>199-06</v>
          </cell>
          <cell r="D7">
            <v>1510000</v>
          </cell>
          <cell r="E7" t="str">
            <v>COCA</v>
          </cell>
        </row>
        <row r="8">
          <cell r="C8" t="str">
            <v>206-06</v>
          </cell>
          <cell r="D8">
            <v>940000</v>
          </cell>
          <cell r="E8" t="str">
            <v>BONDS</v>
          </cell>
        </row>
        <row r="9">
          <cell r="C9" t="str">
            <v>129-06</v>
          </cell>
          <cell r="D9">
            <v>1310000</v>
          </cell>
          <cell r="E9" t="str">
            <v>MALAVE</v>
          </cell>
        </row>
        <row r="10">
          <cell r="C10" t="str">
            <v>143-06</v>
          </cell>
          <cell r="D10">
            <v>1310000</v>
          </cell>
          <cell r="E10" t="str">
            <v>MALAVE</v>
          </cell>
        </row>
        <row r="11">
          <cell r="C11" t="str">
            <v>149-06</v>
          </cell>
          <cell r="D11">
            <v>1230000</v>
          </cell>
          <cell r="E11" t="str">
            <v>YANAI</v>
          </cell>
        </row>
        <row r="12">
          <cell r="C12" t="str">
            <v>132-06</v>
          </cell>
          <cell r="D12">
            <v>1480000</v>
          </cell>
          <cell r="E12" t="str">
            <v>STURGEON</v>
          </cell>
        </row>
        <row r="13">
          <cell r="C13" t="str">
            <v>231-06</v>
          </cell>
          <cell r="D13">
            <v>1800000</v>
          </cell>
          <cell r="E13" t="str">
            <v>CHANDLER</v>
          </cell>
        </row>
        <row r="14">
          <cell r="C14" t="str">
            <v>135-06</v>
          </cell>
          <cell r="D14">
            <v>1230000</v>
          </cell>
          <cell r="E14" t="str">
            <v>YANAI</v>
          </cell>
        </row>
        <row r="15">
          <cell r="C15" t="str">
            <v>117-06</v>
          </cell>
          <cell r="D15">
            <v>1480000</v>
          </cell>
          <cell r="E15" t="str">
            <v>STURGEON</v>
          </cell>
        </row>
        <row r="16">
          <cell r="C16" t="str">
            <v>127-06</v>
          </cell>
          <cell r="D16">
            <v>1290000</v>
          </cell>
          <cell r="E16" t="str">
            <v>COOLAHAN</v>
          </cell>
        </row>
        <row r="17">
          <cell r="C17" t="str">
            <v>118-06</v>
          </cell>
          <cell r="D17">
            <v>1480000</v>
          </cell>
          <cell r="E17" t="str">
            <v>STURGEON</v>
          </cell>
        </row>
        <row r="18">
          <cell r="C18" t="str">
            <v>104-06</v>
          </cell>
          <cell r="D18">
            <v>1480000</v>
          </cell>
          <cell r="E18" t="str">
            <v>STURGEON</v>
          </cell>
        </row>
        <row r="19">
          <cell r="C19" t="str">
            <v>145-06</v>
          </cell>
          <cell r="D19">
            <v>1480000</v>
          </cell>
          <cell r="E19" t="str">
            <v>STURGEON</v>
          </cell>
        </row>
        <row r="20">
          <cell r="C20" t="str">
            <v>187-06</v>
          </cell>
          <cell r="D20">
            <v>1750000</v>
          </cell>
          <cell r="E20" t="str">
            <v>REBOLETTI</v>
          </cell>
        </row>
        <row r="21">
          <cell r="C21" t="str">
            <v>144-06</v>
          </cell>
          <cell r="D21">
            <v>1310000</v>
          </cell>
          <cell r="E21" t="str">
            <v>MALAVE</v>
          </cell>
        </row>
        <row r="22">
          <cell r="C22" t="str">
            <v>163-06</v>
          </cell>
          <cell r="D22">
            <v>940000</v>
          </cell>
          <cell r="E22" t="str">
            <v>BONDS</v>
          </cell>
        </row>
        <row r="23">
          <cell r="C23" t="str">
            <v>150-06</v>
          </cell>
          <cell r="D23">
            <v>1230000</v>
          </cell>
          <cell r="E23" t="str">
            <v>YANAI</v>
          </cell>
        </row>
        <row r="24">
          <cell r="C24" t="str">
            <v>152-06</v>
          </cell>
          <cell r="D24">
            <v>1090000</v>
          </cell>
          <cell r="E24" t="str">
            <v>SPECTOR</v>
          </cell>
        </row>
        <row r="25">
          <cell r="C25" t="str">
            <v>168-06</v>
          </cell>
          <cell r="D25">
            <v>1260000</v>
          </cell>
          <cell r="E25" t="str">
            <v>ACKERMAN</v>
          </cell>
        </row>
        <row r="26">
          <cell r="C26" t="str">
            <v>147-06</v>
          </cell>
          <cell r="D26">
            <v>1450000</v>
          </cell>
          <cell r="E26" t="str">
            <v>BRABO</v>
          </cell>
        </row>
        <row r="27">
          <cell r="C27" t="str">
            <v>226-06</v>
          </cell>
          <cell r="D27">
            <v>1440000</v>
          </cell>
          <cell r="E27" t="str">
            <v>HONTZ</v>
          </cell>
        </row>
        <row r="28">
          <cell r="C28" t="str">
            <v>114-06</v>
          </cell>
          <cell r="D28">
            <v>1290000</v>
          </cell>
          <cell r="E28" t="str">
            <v>COOLAHAN</v>
          </cell>
        </row>
        <row r="29">
          <cell r="C29" t="str">
            <v>241-06</v>
          </cell>
          <cell r="D29">
            <v>1440000</v>
          </cell>
          <cell r="E29" t="str">
            <v>HONTZ</v>
          </cell>
        </row>
        <row r="30">
          <cell r="C30" t="str">
            <v>224-06</v>
          </cell>
          <cell r="D30">
            <v>1800000</v>
          </cell>
          <cell r="E30" t="str">
            <v>CHANDLER</v>
          </cell>
        </row>
        <row r="31">
          <cell r="C31" t="str">
            <v>244-06</v>
          </cell>
          <cell r="D31">
            <v>1280000</v>
          </cell>
          <cell r="E31" t="str">
            <v>BARTLETT</v>
          </cell>
        </row>
        <row r="32">
          <cell r="C32" t="str">
            <v>222-06</v>
          </cell>
          <cell r="D32">
            <v>1140000</v>
          </cell>
          <cell r="E32" t="str">
            <v>YOUNG</v>
          </cell>
        </row>
        <row r="33">
          <cell r="C33" t="str">
            <v>232-06</v>
          </cell>
          <cell r="D33">
            <v>1800000</v>
          </cell>
          <cell r="E33" t="str">
            <v>CHANDLER</v>
          </cell>
        </row>
        <row r="34">
          <cell r="C34" t="str">
            <v>212-06</v>
          </cell>
          <cell r="D34">
            <v>890000</v>
          </cell>
          <cell r="E34" t="str">
            <v>LOZA</v>
          </cell>
        </row>
        <row r="35">
          <cell r="C35" t="str">
            <v>234-06</v>
          </cell>
          <cell r="D35">
            <v>1440000</v>
          </cell>
          <cell r="E35" t="str">
            <v>HONTZ</v>
          </cell>
        </row>
        <row r="36">
          <cell r="C36" t="str">
            <v>194-06</v>
          </cell>
          <cell r="D36">
            <v>1120000</v>
          </cell>
          <cell r="E36" t="str">
            <v>LOCKLEAR</v>
          </cell>
        </row>
        <row r="37">
          <cell r="C37" t="str">
            <v>230-06</v>
          </cell>
          <cell r="D37">
            <v>1140000</v>
          </cell>
          <cell r="E37" t="str">
            <v>YOUNG</v>
          </cell>
        </row>
        <row r="38">
          <cell r="C38" t="str">
            <v>195-06</v>
          </cell>
          <cell r="D38">
            <v>1260000</v>
          </cell>
          <cell r="E38" t="str">
            <v>ACKERMAN</v>
          </cell>
        </row>
        <row r="39">
          <cell r="C39" t="str">
            <v>232-06</v>
          </cell>
          <cell r="D39">
            <v>1800000</v>
          </cell>
          <cell r="E39" t="str">
            <v>CHANDLER</v>
          </cell>
        </row>
        <row r="40">
          <cell r="C40" t="str">
            <v>153-06</v>
          </cell>
          <cell r="D40">
            <v>1260000</v>
          </cell>
          <cell r="E40" t="str">
            <v>ACKERMAN</v>
          </cell>
        </row>
        <row r="41">
          <cell r="C41" t="str">
            <v>109-06</v>
          </cell>
          <cell r="D41">
            <v>1090000</v>
          </cell>
          <cell r="E41" t="str">
            <v>SPECTOR</v>
          </cell>
        </row>
        <row r="42">
          <cell r="C42" t="str">
            <v>142-06</v>
          </cell>
          <cell r="D42">
            <v>1290000</v>
          </cell>
          <cell r="E42" t="str">
            <v>COOLAHAN</v>
          </cell>
        </row>
        <row r="43">
          <cell r="C43" t="str">
            <v>110-06</v>
          </cell>
          <cell r="D43">
            <v>1090000</v>
          </cell>
          <cell r="E43" t="str">
            <v>SPECTOR</v>
          </cell>
        </row>
        <row r="44">
          <cell r="C44" t="str">
            <v>115-06</v>
          </cell>
          <cell r="D44">
            <v>1310000</v>
          </cell>
          <cell r="E44" t="str">
            <v>MALAVE</v>
          </cell>
        </row>
        <row r="45">
          <cell r="C45" t="str">
            <v>102-06</v>
          </cell>
          <cell r="D45">
            <v>1290000</v>
          </cell>
          <cell r="E45" t="str">
            <v>COOLAHAN</v>
          </cell>
        </row>
        <row r="46">
          <cell r="C46" t="str">
            <v>105-06</v>
          </cell>
          <cell r="D46">
            <v>1450000</v>
          </cell>
          <cell r="E46" t="str">
            <v>BRABO</v>
          </cell>
        </row>
        <row r="47">
          <cell r="C47" t="str">
            <v>103-06</v>
          </cell>
          <cell r="D47">
            <v>1480000</v>
          </cell>
          <cell r="E47" t="str">
            <v>STURGEON</v>
          </cell>
        </row>
        <row r="48">
          <cell r="C48" t="str">
            <v>232-06</v>
          </cell>
          <cell r="D48">
            <v>1800000</v>
          </cell>
          <cell r="E48" t="str">
            <v>CHANDLER</v>
          </cell>
        </row>
        <row r="49">
          <cell r="C49" t="str">
            <v>134-06</v>
          </cell>
          <cell r="D49">
            <v>1450000</v>
          </cell>
          <cell r="E49" t="str">
            <v>BRABO</v>
          </cell>
        </row>
        <row r="50">
          <cell r="C50" t="str">
            <v>235-06</v>
          </cell>
          <cell r="D50">
            <v>1280000</v>
          </cell>
          <cell r="E50" t="str">
            <v>BARTLETT</v>
          </cell>
        </row>
        <row r="51">
          <cell r="C51" t="str">
            <v>138-06</v>
          </cell>
          <cell r="D51">
            <v>1090000</v>
          </cell>
          <cell r="E51" t="str">
            <v>SPECTOR</v>
          </cell>
        </row>
        <row r="52">
          <cell r="C52" t="str">
            <v>213-06</v>
          </cell>
          <cell r="D52">
            <v>1800000</v>
          </cell>
          <cell r="E52" t="str">
            <v>CHANDLER</v>
          </cell>
        </row>
        <row r="53">
          <cell r="C53" t="str">
            <v>193-06</v>
          </cell>
          <cell r="D53">
            <v>1120000</v>
          </cell>
          <cell r="E53" t="str">
            <v>LOCKLEAR</v>
          </cell>
        </row>
        <row r="54">
          <cell r="C54" t="str">
            <v>207-06</v>
          </cell>
          <cell r="D54">
            <v>1120000</v>
          </cell>
          <cell r="E54" t="str">
            <v>LOCKLEAR</v>
          </cell>
        </row>
        <row r="55">
          <cell r="C55" t="str">
            <v>205-06</v>
          </cell>
          <cell r="D55">
            <v>940000</v>
          </cell>
          <cell r="E55" t="str">
            <v>BONDS</v>
          </cell>
        </row>
        <row r="56">
          <cell r="C56" t="str">
            <v>232-06</v>
          </cell>
          <cell r="D56">
            <v>1800000</v>
          </cell>
          <cell r="E56" t="str">
            <v>CHANDLER</v>
          </cell>
        </row>
        <row r="57">
          <cell r="C57" t="str">
            <v>217-06</v>
          </cell>
          <cell r="D57">
            <v>1440000</v>
          </cell>
          <cell r="E57" t="str">
            <v>HONTZ</v>
          </cell>
        </row>
        <row r="58">
          <cell r="C58" t="str">
            <v>225-06</v>
          </cell>
          <cell r="D58">
            <v>1440000</v>
          </cell>
          <cell r="E58" t="str">
            <v>HONTZ</v>
          </cell>
        </row>
        <row r="59">
          <cell r="C59" t="str">
            <v>183-06</v>
          </cell>
          <cell r="D59">
            <v>890000</v>
          </cell>
          <cell r="E59" t="str">
            <v>LOZA</v>
          </cell>
        </row>
        <row r="60">
          <cell r="C60" t="str">
            <v>214-06</v>
          </cell>
          <cell r="D60">
            <v>1800000</v>
          </cell>
          <cell r="E60" t="str">
            <v>CHANDLER</v>
          </cell>
        </row>
        <row r="61">
          <cell r="C61" t="str">
            <v>180-06</v>
          </cell>
          <cell r="D61">
            <v>1120000</v>
          </cell>
          <cell r="E61" t="str">
            <v>LOCKLEAR</v>
          </cell>
        </row>
        <row r="62">
          <cell r="C62" t="str">
            <v>232-06</v>
          </cell>
          <cell r="D62">
            <v>1800000</v>
          </cell>
          <cell r="E62" t="str">
            <v>CHANDLER</v>
          </cell>
        </row>
        <row r="63">
          <cell r="C63" t="str">
            <v>202-06</v>
          </cell>
          <cell r="D63">
            <v>1750000</v>
          </cell>
          <cell r="E63" t="str">
            <v>REBOLETTI</v>
          </cell>
        </row>
        <row r="64">
          <cell r="C64" t="str">
            <v>196-06</v>
          </cell>
          <cell r="D64">
            <v>1260000</v>
          </cell>
          <cell r="E64" t="str">
            <v>ACKERMAN</v>
          </cell>
        </row>
        <row r="65">
          <cell r="C65" t="str">
            <v>236-06</v>
          </cell>
          <cell r="D65">
            <v>1280000</v>
          </cell>
          <cell r="E65" t="str">
            <v>BARTLETT</v>
          </cell>
        </row>
        <row r="66">
          <cell r="C66" t="str">
            <v>192-06</v>
          </cell>
          <cell r="D66">
            <v>940000</v>
          </cell>
          <cell r="E66" t="str">
            <v>BONDS</v>
          </cell>
        </row>
        <row r="67">
          <cell r="C67" t="str">
            <v>240-06</v>
          </cell>
          <cell r="D67">
            <v>1810000</v>
          </cell>
          <cell r="E67" t="str">
            <v>NEWELL</v>
          </cell>
        </row>
        <row r="68">
          <cell r="C68" t="str">
            <v>159-06</v>
          </cell>
          <cell r="D68">
            <v>1310000</v>
          </cell>
          <cell r="E68" t="str">
            <v>MALAVE</v>
          </cell>
        </row>
        <row r="69">
          <cell r="C69" t="str">
            <v>130-06</v>
          </cell>
          <cell r="D69">
            <v>1310000</v>
          </cell>
          <cell r="E69" t="str">
            <v>MALAVE</v>
          </cell>
        </row>
        <row r="70">
          <cell r="C70" t="str">
            <v>157-06</v>
          </cell>
          <cell r="D70">
            <v>1510000</v>
          </cell>
          <cell r="E70" t="str">
            <v>COCA</v>
          </cell>
        </row>
        <row r="71">
          <cell r="C71" t="str">
            <v>146-06</v>
          </cell>
          <cell r="D71">
            <v>1480000</v>
          </cell>
          <cell r="E71" t="str">
            <v>STURGEON</v>
          </cell>
        </row>
        <row r="72">
          <cell r="C72" t="str">
            <v>113-06</v>
          </cell>
          <cell r="D72">
            <v>1290000</v>
          </cell>
          <cell r="E72" t="str">
            <v>COOLAHAN</v>
          </cell>
        </row>
        <row r="73">
          <cell r="C73" t="str">
            <v>182-06</v>
          </cell>
          <cell r="D73">
            <v>1260000</v>
          </cell>
          <cell r="E73" t="str">
            <v>ACKERMAN</v>
          </cell>
        </row>
        <row r="74">
          <cell r="C74" t="str">
            <v>107-06</v>
          </cell>
          <cell r="D74">
            <v>1230000</v>
          </cell>
          <cell r="E74" t="str">
            <v>YANAI</v>
          </cell>
        </row>
        <row r="75">
          <cell r="C75" t="str">
            <v>203-06</v>
          </cell>
          <cell r="D75">
            <v>1470000</v>
          </cell>
          <cell r="E75" t="str">
            <v>RIVERA</v>
          </cell>
        </row>
        <row r="76">
          <cell r="C76" t="str">
            <v>198-06</v>
          </cell>
          <cell r="D76">
            <v>890000</v>
          </cell>
          <cell r="E76" t="str">
            <v>LOZA</v>
          </cell>
        </row>
        <row r="77">
          <cell r="C77" t="str">
            <v>232-06</v>
          </cell>
          <cell r="D77">
            <v>1800000</v>
          </cell>
          <cell r="E77" t="str">
            <v>CHANDLER</v>
          </cell>
        </row>
        <row r="78">
          <cell r="C78" t="str">
            <v>185-06</v>
          </cell>
          <cell r="D78">
            <v>1510000</v>
          </cell>
          <cell r="E78" t="str">
            <v>COCA</v>
          </cell>
        </row>
        <row r="79">
          <cell r="C79" t="str">
            <v>237-06</v>
          </cell>
          <cell r="D79">
            <v>1140000</v>
          </cell>
          <cell r="E79" t="str">
            <v>YOUNG</v>
          </cell>
        </row>
        <row r="80">
          <cell r="C80" t="str">
            <v>172-06</v>
          </cell>
          <cell r="D80">
            <v>1510000</v>
          </cell>
          <cell r="E80" t="str">
            <v>COCA</v>
          </cell>
        </row>
        <row r="81">
          <cell r="C81" t="str">
            <v>239-06</v>
          </cell>
          <cell r="D81">
            <v>1810000</v>
          </cell>
          <cell r="E81" t="str">
            <v>NEWELL</v>
          </cell>
        </row>
        <row r="82">
          <cell r="C82" t="str">
            <v>162-06</v>
          </cell>
          <cell r="D82">
            <v>1470000</v>
          </cell>
          <cell r="E82" t="str">
            <v>RIVERA</v>
          </cell>
        </row>
        <row r="83">
          <cell r="C83" t="str">
            <v>238-06</v>
          </cell>
          <cell r="D83">
            <v>1140000</v>
          </cell>
          <cell r="E83" t="str">
            <v>YOUNG</v>
          </cell>
        </row>
        <row r="84">
          <cell r="C84" t="str">
            <v>161-06</v>
          </cell>
          <cell r="D84">
            <v>1470000</v>
          </cell>
          <cell r="E84" t="str">
            <v>RIVERA</v>
          </cell>
        </row>
        <row r="85">
          <cell r="C85" t="str">
            <v>112-06</v>
          </cell>
          <cell r="D85">
            <v>1360000</v>
          </cell>
          <cell r="E85" t="str">
            <v>SANTIZO</v>
          </cell>
        </row>
        <row r="86">
          <cell r="C86" t="str">
            <v>158-06</v>
          </cell>
          <cell r="D86">
            <v>1510000</v>
          </cell>
          <cell r="E86" t="str">
            <v>COCA</v>
          </cell>
        </row>
        <row r="87">
          <cell r="C87" t="str">
            <v>154-06</v>
          </cell>
          <cell r="D87">
            <v>1260000</v>
          </cell>
          <cell r="E87" t="str">
            <v>ACKERMAN</v>
          </cell>
        </row>
        <row r="88">
          <cell r="C88" t="str">
            <v>145-06</v>
          </cell>
          <cell r="D88">
            <v>1480000</v>
          </cell>
          <cell r="E88" t="str">
            <v>STURGEON</v>
          </cell>
        </row>
        <row r="89">
          <cell r="C89" t="str">
            <v>158-06</v>
          </cell>
          <cell r="D89">
            <v>1510000</v>
          </cell>
          <cell r="E89" t="str">
            <v>COCA</v>
          </cell>
        </row>
        <row r="90">
          <cell r="C90" t="str">
            <v>131-06</v>
          </cell>
          <cell r="D90">
            <v>1480000</v>
          </cell>
          <cell r="E90" t="str">
            <v>STURGEON</v>
          </cell>
        </row>
        <row r="91">
          <cell r="C91" t="str">
            <v>169-06</v>
          </cell>
          <cell r="D91">
            <v>890000</v>
          </cell>
          <cell r="E91" t="str">
            <v>LOZA</v>
          </cell>
        </row>
        <row r="92">
          <cell r="C92" t="str">
            <v>108-06</v>
          </cell>
          <cell r="D92">
            <v>1230000</v>
          </cell>
          <cell r="E92" t="str">
            <v>YANAI</v>
          </cell>
        </row>
        <row r="93">
          <cell r="C93" t="str">
            <v>175-06</v>
          </cell>
          <cell r="D93">
            <v>1470000</v>
          </cell>
          <cell r="E93" t="str">
            <v>RIVERA</v>
          </cell>
        </row>
        <row r="94">
          <cell r="C94" t="str">
            <v>190-06</v>
          </cell>
          <cell r="D94">
            <v>1470000</v>
          </cell>
          <cell r="E94" t="str">
            <v>RIVERA</v>
          </cell>
        </row>
        <row r="95">
          <cell r="C95" t="str">
            <v>219-06</v>
          </cell>
          <cell r="D95">
            <v>1280000</v>
          </cell>
          <cell r="E95" t="str">
            <v>BARTLETT</v>
          </cell>
        </row>
        <row r="96">
          <cell r="C96" t="str">
            <v>116-06</v>
          </cell>
          <cell r="D96">
            <v>1310000</v>
          </cell>
          <cell r="E96" t="str">
            <v>MALAVE</v>
          </cell>
        </row>
        <row r="97">
          <cell r="C97" t="str">
            <v>216-06</v>
          </cell>
          <cell r="D97">
            <v>1750000</v>
          </cell>
          <cell r="E97" t="str">
            <v>REBOLETTI</v>
          </cell>
        </row>
        <row r="98">
          <cell r="C98" t="str">
            <v>225-06</v>
          </cell>
          <cell r="D98">
            <v>1440000</v>
          </cell>
          <cell r="E98" t="str">
            <v>HONTZ</v>
          </cell>
        </row>
        <row r="99">
          <cell r="C99" t="str">
            <v>218-06</v>
          </cell>
          <cell r="D99">
            <v>1440000</v>
          </cell>
          <cell r="E99" t="str">
            <v>HONTZ</v>
          </cell>
        </row>
        <row r="100">
          <cell r="C100" t="str">
            <v>171-06</v>
          </cell>
          <cell r="D100">
            <v>1510000</v>
          </cell>
          <cell r="E100" t="str">
            <v>COCA</v>
          </cell>
        </row>
        <row r="101">
          <cell r="C101" t="str">
            <v>228-06</v>
          </cell>
          <cell r="D101">
            <v>1280000</v>
          </cell>
          <cell r="E101" t="str">
            <v>BARTLETT</v>
          </cell>
        </row>
        <row r="102">
          <cell r="C102" t="str">
            <v>155-06</v>
          </cell>
          <cell r="D102">
            <v>1360000</v>
          </cell>
          <cell r="E102" t="str">
            <v>SANTIZO</v>
          </cell>
        </row>
        <row r="103">
          <cell r="C103" t="str">
            <v>101-06</v>
          </cell>
          <cell r="D103">
            <v>1290000</v>
          </cell>
          <cell r="E103" t="str">
            <v>COOLAHAN</v>
          </cell>
        </row>
        <row r="104">
          <cell r="C104" t="str">
            <v>126-06</v>
          </cell>
          <cell r="D104">
            <v>1360000</v>
          </cell>
          <cell r="E104" t="str">
            <v>SANTIZO</v>
          </cell>
        </row>
        <row r="105">
          <cell r="C105" t="str">
            <v>128-06</v>
          </cell>
          <cell r="D105">
            <v>1290000</v>
          </cell>
          <cell r="E105" t="str">
            <v>COOLAHAN</v>
          </cell>
        </row>
        <row r="106">
          <cell r="C106" t="str">
            <v>106-06</v>
          </cell>
          <cell r="D106">
            <v>1450000</v>
          </cell>
          <cell r="E106" t="str">
            <v>BRABO</v>
          </cell>
        </row>
        <row r="107">
          <cell r="C107" t="str">
            <v>141-06</v>
          </cell>
          <cell r="D107">
            <v>1290000</v>
          </cell>
          <cell r="E107" t="str">
            <v>COOLAHAN</v>
          </cell>
        </row>
        <row r="108">
          <cell r="C108" t="str">
            <v>231-06</v>
          </cell>
          <cell r="D108">
            <v>1800000</v>
          </cell>
          <cell r="E108" t="str">
            <v>CHANDLER</v>
          </cell>
        </row>
        <row r="109">
          <cell r="C109" t="str">
            <v>165-06</v>
          </cell>
          <cell r="D109">
            <v>1120000</v>
          </cell>
          <cell r="E109" t="str">
            <v>LOCKLEAR</v>
          </cell>
        </row>
        <row r="110">
          <cell r="C110" t="str">
            <v>184-06</v>
          </cell>
          <cell r="D110">
            <v>890000</v>
          </cell>
          <cell r="E110" t="str">
            <v>LOZA</v>
          </cell>
        </row>
        <row r="111">
          <cell r="C111" t="str">
            <v>174-06</v>
          </cell>
          <cell r="D111">
            <v>1750000</v>
          </cell>
          <cell r="E111" t="str">
            <v>REBOLETTI</v>
          </cell>
        </row>
        <row r="112">
          <cell r="C112" t="str">
            <v>178-06</v>
          </cell>
          <cell r="D112">
            <v>940000</v>
          </cell>
          <cell r="E112" t="str">
            <v>BONDS</v>
          </cell>
        </row>
        <row r="113">
          <cell r="C113" t="str">
            <v>176-06</v>
          </cell>
          <cell r="D113">
            <v>1470000</v>
          </cell>
          <cell r="E113" t="str">
            <v>RIVERA</v>
          </cell>
        </row>
        <row r="114">
          <cell r="C114" t="str">
            <v>227-06</v>
          </cell>
          <cell r="D114">
            <v>1280000</v>
          </cell>
          <cell r="E114" t="str">
            <v>BARTLETT</v>
          </cell>
        </row>
        <row r="115">
          <cell r="C115" t="str">
            <v>211-06</v>
          </cell>
          <cell r="D115">
            <v>890000</v>
          </cell>
          <cell r="E115" t="str">
            <v>LOZA</v>
          </cell>
        </row>
        <row r="116">
          <cell r="C116" t="str">
            <v>197-06</v>
          </cell>
          <cell r="D116">
            <v>890000</v>
          </cell>
          <cell r="E116" t="str">
            <v>LOZA</v>
          </cell>
        </row>
        <row r="117">
          <cell r="C117" t="str">
            <v>137-06</v>
          </cell>
          <cell r="D117">
            <v>1090000</v>
          </cell>
          <cell r="E117" t="str">
            <v>SPECTOR</v>
          </cell>
        </row>
        <row r="118">
          <cell r="C118" t="str">
            <v>179-06</v>
          </cell>
          <cell r="D118">
            <v>1120000</v>
          </cell>
          <cell r="E118" t="str">
            <v>LOCKLEAR</v>
          </cell>
        </row>
        <row r="119">
          <cell r="C119" t="str">
            <v>167-06</v>
          </cell>
          <cell r="D119">
            <v>1260000</v>
          </cell>
          <cell r="E119" t="str">
            <v>ACKERMAN</v>
          </cell>
        </row>
        <row r="120">
          <cell r="C120" t="str">
            <v>221-06</v>
          </cell>
          <cell r="D120">
            <v>1140000</v>
          </cell>
          <cell r="E120" t="str">
            <v>YOUNG</v>
          </cell>
        </row>
        <row r="121">
          <cell r="C121" t="str">
            <v>170-06</v>
          </cell>
          <cell r="D121">
            <v>890000</v>
          </cell>
          <cell r="E121" t="str">
            <v>LOZA</v>
          </cell>
        </row>
        <row r="122">
          <cell r="C122" t="str">
            <v>203-06</v>
          </cell>
          <cell r="D122">
            <v>1470000</v>
          </cell>
          <cell r="E122" t="str">
            <v>RIVERA</v>
          </cell>
        </row>
        <row r="123">
          <cell r="C123" t="str">
            <v>123-06</v>
          </cell>
          <cell r="D123">
            <v>1090000</v>
          </cell>
          <cell r="E123" t="str">
            <v>SPECTOR</v>
          </cell>
        </row>
        <row r="124">
          <cell r="C124" t="str">
            <v>188-06</v>
          </cell>
          <cell r="D124">
            <v>1750000</v>
          </cell>
          <cell r="E124" t="str">
            <v>REBOLETTI</v>
          </cell>
        </row>
        <row r="125">
          <cell r="C125" t="str">
            <v>122-06</v>
          </cell>
          <cell r="D125">
            <v>1230000</v>
          </cell>
          <cell r="E125" t="str">
            <v>YANAI</v>
          </cell>
        </row>
        <row r="126">
          <cell r="C126" t="str">
            <v>189-06</v>
          </cell>
          <cell r="D126">
            <v>1470000</v>
          </cell>
          <cell r="E126" t="str">
            <v>RIVERA</v>
          </cell>
        </row>
        <row r="127">
          <cell r="C127" t="str">
            <v>173-06</v>
          </cell>
          <cell r="D127">
            <v>1750000</v>
          </cell>
          <cell r="E127" t="str">
            <v>REBOLETTI</v>
          </cell>
        </row>
        <row r="128">
          <cell r="C128" t="str">
            <v>148-06</v>
          </cell>
          <cell r="D128">
            <v>1450000</v>
          </cell>
          <cell r="E128" t="str">
            <v>BRABO</v>
          </cell>
        </row>
        <row r="129">
          <cell r="C129" t="str">
            <v>215-06</v>
          </cell>
          <cell r="D129">
            <v>1750000</v>
          </cell>
          <cell r="E129" t="str">
            <v>REBOLETTI</v>
          </cell>
        </row>
        <row r="130">
          <cell r="C130" t="str">
            <v>111-06</v>
          </cell>
          <cell r="D130">
            <v>1360000</v>
          </cell>
          <cell r="E130" t="str">
            <v>SANTIZO</v>
          </cell>
        </row>
        <row r="131">
          <cell r="C131" t="str">
            <v>139-06</v>
          </cell>
          <cell r="D131">
            <v>1360000</v>
          </cell>
          <cell r="E131" t="str">
            <v>SANTIZO</v>
          </cell>
        </row>
        <row r="132">
          <cell r="C132" t="str">
            <v>229-06</v>
          </cell>
          <cell r="D132">
            <v>1140000</v>
          </cell>
          <cell r="E132" t="str">
            <v>YOUNG</v>
          </cell>
        </row>
        <row r="133">
          <cell r="C133" t="str">
            <v>136-06</v>
          </cell>
          <cell r="D133">
            <v>1230000</v>
          </cell>
          <cell r="E133" t="str">
            <v>YANAI</v>
          </cell>
        </row>
        <row r="134">
          <cell r="C134" t="str">
            <v>186-06</v>
          </cell>
          <cell r="D134">
            <v>1510000</v>
          </cell>
          <cell r="E134" t="str">
            <v>COCA</v>
          </cell>
        </row>
        <row r="135">
          <cell r="C135" t="str">
            <v>147-06</v>
          </cell>
          <cell r="D135">
            <v>1450000</v>
          </cell>
          <cell r="E135" t="str">
            <v>BRABO</v>
          </cell>
        </row>
        <row r="136">
          <cell r="C136" t="str">
            <v>177-06</v>
          </cell>
          <cell r="D136">
            <v>940000</v>
          </cell>
          <cell r="E136" t="str">
            <v>BONDS</v>
          </cell>
        </row>
        <row r="137">
          <cell r="C137" t="str">
            <v>119-06</v>
          </cell>
          <cell r="D137">
            <v>1450000</v>
          </cell>
          <cell r="E137" t="str">
            <v>BRABO</v>
          </cell>
        </row>
        <row r="138">
          <cell r="C138" t="str">
            <v>140-06</v>
          </cell>
          <cell r="D138">
            <v>1360000</v>
          </cell>
          <cell r="E138" t="str">
            <v>SANTIZO</v>
          </cell>
        </row>
        <row r="139">
          <cell r="C139" t="str">
            <v>120-06</v>
          </cell>
          <cell r="D139">
            <v>1450000</v>
          </cell>
          <cell r="E139" t="str">
            <v>BRABO</v>
          </cell>
        </row>
        <row r="140">
          <cell r="C140" t="str">
            <v>124-06</v>
          </cell>
          <cell r="D140">
            <v>1090000</v>
          </cell>
          <cell r="E140" t="str">
            <v>SPECTOR</v>
          </cell>
        </row>
        <row r="141">
          <cell r="C141" t="str">
            <v>164-06</v>
          </cell>
          <cell r="D141">
            <v>940000</v>
          </cell>
          <cell r="E141" t="str">
            <v>BONDS</v>
          </cell>
        </row>
        <row r="142">
          <cell r="C142" t="str">
            <v>125-06</v>
          </cell>
          <cell r="D142">
            <v>1360000</v>
          </cell>
          <cell r="E142" t="str">
            <v>SANTIZO</v>
          </cell>
        </row>
        <row r="143">
          <cell r="C143" t="str">
            <v>4032-06</v>
          </cell>
          <cell r="D143">
            <v>0</v>
          </cell>
          <cell r="E143" t="str">
            <v>HAUSER</v>
          </cell>
        </row>
        <row r="144">
          <cell r="C144" t="str">
            <v>223-06</v>
          </cell>
          <cell r="D144">
            <v>1800000</v>
          </cell>
          <cell r="E144" t="str">
            <v>CHANDLER</v>
          </cell>
        </row>
        <row r="145">
          <cell r="C145" t="str">
            <v>201-06</v>
          </cell>
          <cell r="D145">
            <v>1750000</v>
          </cell>
          <cell r="E145" t="str">
            <v>REBOLETTI</v>
          </cell>
        </row>
        <row r="146">
          <cell r="C146" t="str">
            <v>208-06</v>
          </cell>
          <cell r="D146">
            <v>1120000</v>
          </cell>
          <cell r="E146" t="str">
            <v>LOCKLEAR</v>
          </cell>
        </row>
        <row r="147">
          <cell r="C147" t="str">
            <v>209-06</v>
          </cell>
          <cell r="D147">
            <v>1140000</v>
          </cell>
          <cell r="E147" t="str">
            <v>YOUNG</v>
          </cell>
        </row>
        <row r="148">
          <cell r="C148" t="str">
            <v>203-06</v>
          </cell>
          <cell r="D148">
            <v>1470000</v>
          </cell>
          <cell r="E148" t="str">
            <v>RIVERA</v>
          </cell>
        </row>
        <row r="149">
          <cell r="C149" t="str">
            <v>204-06</v>
          </cell>
          <cell r="D149">
            <v>1470000</v>
          </cell>
          <cell r="E149" t="str">
            <v>RIVERA</v>
          </cell>
        </row>
        <row r="150">
          <cell r="C150" t="str">
            <v>151-06</v>
          </cell>
          <cell r="D150">
            <v>1090000</v>
          </cell>
          <cell r="E150" t="str">
            <v>SPECTOR</v>
          </cell>
        </row>
        <row r="151">
          <cell r="C151" t="str">
            <v>121-06</v>
          </cell>
          <cell r="D151">
            <v>1230000</v>
          </cell>
          <cell r="E151" t="str">
            <v>YANAI</v>
          </cell>
        </row>
        <row r="152">
          <cell r="C152" t="str">
            <v>233-06</v>
          </cell>
          <cell r="D152">
            <v>1440000</v>
          </cell>
          <cell r="E152" t="str">
            <v>HONTZ</v>
          </cell>
        </row>
        <row r="153">
          <cell r="C153" t="str">
            <v>133-06</v>
          </cell>
          <cell r="D153">
            <v>1450000</v>
          </cell>
          <cell r="E153" t="str">
            <v>BRABO</v>
          </cell>
        </row>
        <row r="154">
          <cell r="C154" t="str">
            <v>220-06</v>
          </cell>
          <cell r="D154">
            <v>1280000</v>
          </cell>
          <cell r="E154" t="str">
            <v>BARTLETT</v>
          </cell>
        </row>
        <row r="155">
          <cell r="C155" t="str">
            <v>200-06</v>
          </cell>
          <cell r="D155">
            <v>1510000</v>
          </cell>
          <cell r="E155" t="str">
            <v>COCA</v>
          </cell>
        </row>
        <row r="156">
          <cell r="C156" t="str">
            <v>210-06</v>
          </cell>
          <cell r="D156">
            <v>1140000</v>
          </cell>
          <cell r="E156" t="str">
            <v>YOUNG</v>
          </cell>
        </row>
        <row r="157">
          <cell r="C157" t="str">
            <v>243-06</v>
          </cell>
          <cell r="D157">
            <v>1280000</v>
          </cell>
          <cell r="E157" t="str">
            <v>BARTLETT</v>
          </cell>
        </row>
        <row r="158">
          <cell r="C158" t="str">
            <v>158-06</v>
          </cell>
          <cell r="D158">
            <v>1510000</v>
          </cell>
          <cell r="E158" t="str">
            <v>COCA</v>
          </cell>
        </row>
        <row r="159">
          <cell r="C159" t="str">
            <v>242-06</v>
          </cell>
          <cell r="D159">
            <v>1440000</v>
          </cell>
          <cell r="E159" t="str">
            <v>HONTZ</v>
          </cell>
        </row>
        <row r="160">
          <cell r="C160" t="str">
            <v>191-06</v>
          </cell>
          <cell r="D160">
            <v>940000</v>
          </cell>
          <cell r="E160" t="str">
            <v>BONDS</v>
          </cell>
        </row>
        <row r="161">
          <cell r="C161" t="str">
            <v>137-05</v>
          </cell>
          <cell r="D161">
            <v>1310000</v>
          </cell>
          <cell r="E161" t="str">
            <v>MALAVE</v>
          </cell>
        </row>
        <row r="162">
          <cell r="C162" t="str">
            <v>156-05</v>
          </cell>
          <cell r="D162">
            <v>1100000</v>
          </cell>
          <cell r="E162" t="str">
            <v>GEBRETEKLE</v>
          </cell>
        </row>
        <row r="163">
          <cell r="C163" t="str">
            <v>157-05</v>
          </cell>
          <cell r="D163">
            <v>1540000</v>
          </cell>
          <cell r="E163" t="str">
            <v>HELVIE</v>
          </cell>
        </row>
        <row r="164">
          <cell r="C164" t="str">
            <v>149-05</v>
          </cell>
          <cell r="D164">
            <v>1360000</v>
          </cell>
          <cell r="E164" t="str">
            <v>SANTIZO</v>
          </cell>
        </row>
        <row r="165">
          <cell r="C165" t="str">
            <v>172-05</v>
          </cell>
          <cell r="D165">
            <v>1540000</v>
          </cell>
          <cell r="E165" t="str">
            <v>HELVIE</v>
          </cell>
        </row>
        <row r="166">
          <cell r="C166" t="str">
            <v>162-05</v>
          </cell>
          <cell r="D166">
            <v>1470000</v>
          </cell>
          <cell r="E166" t="str">
            <v>RIVERA</v>
          </cell>
        </row>
        <row r="167">
          <cell r="C167" t="str">
            <v>108-07</v>
          </cell>
          <cell r="D167">
            <v>1230000</v>
          </cell>
          <cell r="E167" t="str">
            <v>YANAI</v>
          </cell>
        </row>
        <row r="168">
          <cell r="C168" t="str">
            <v>152-07</v>
          </cell>
          <cell r="D168">
            <v>1260000</v>
          </cell>
          <cell r="E168" t="str">
            <v>ACKERMAN</v>
          </cell>
        </row>
        <row r="169">
          <cell r="C169" t="str">
            <v>199-07</v>
          </cell>
          <cell r="D169">
            <v>1540000</v>
          </cell>
          <cell r="E169" t="str">
            <v>HELVIE</v>
          </cell>
        </row>
        <row r="170">
          <cell r="C170" t="str">
            <v>201-07</v>
          </cell>
          <cell r="D170">
            <v>1740000</v>
          </cell>
          <cell r="E170" t="str">
            <v>STORY</v>
          </cell>
        </row>
        <row r="171">
          <cell r="C171" t="str">
            <v>126-07</v>
          </cell>
          <cell r="D171">
            <v>1190000</v>
          </cell>
          <cell r="E171" t="str">
            <v>BRANNON</v>
          </cell>
        </row>
        <row r="172">
          <cell r="C172" t="str">
            <v>146-07</v>
          </cell>
          <cell r="D172">
            <v>1110000</v>
          </cell>
          <cell r="E172" t="str">
            <v>STARKS</v>
          </cell>
        </row>
        <row r="173">
          <cell r="C173" t="str">
            <v>184-07</v>
          </cell>
          <cell r="D173">
            <v>1510000</v>
          </cell>
          <cell r="E173" t="str">
            <v>COCA</v>
          </cell>
        </row>
        <row r="174">
          <cell r="C174" t="str">
            <v>197-07</v>
          </cell>
          <cell r="D174">
            <v>1510000</v>
          </cell>
          <cell r="E174" t="str">
            <v>COCA</v>
          </cell>
        </row>
        <row r="175">
          <cell r="C175" t="str">
            <v>125-07</v>
          </cell>
          <cell r="D175">
            <v>1190000</v>
          </cell>
          <cell r="E175" t="str">
            <v>BRANNON</v>
          </cell>
        </row>
        <row r="176">
          <cell r="C176" t="str">
            <v>136-07</v>
          </cell>
          <cell r="D176">
            <v>1230000</v>
          </cell>
          <cell r="E176" t="str">
            <v>YANAI</v>
          </cell>
        </row>
        <row r="177">
          <cell r="C177" t="str">
            <v>147-07</v>
          </cell>
          <cell r="D177">
            <v>900000</v>
          </cell>
          <cell r="E177" t="str">
            <v>ROCHA</v>
          </cell>
        </row>
        <row r="178">
          <cell r="C178" t="str">
            <v>144-07</v>
          </cell>
          <cell r="D178">
            <v>1090000</v>
          </cell>
          <cell r="E178" t="str">
            <v>SPECTOR</v>
          </cell>
        </row>
        <row r="179">
          <cell r="C179" t="str">
            <v>225-07</v>
          </cell>
          <cell r="D179">
            <v>1820000</v>
          </cell>
          <cell r="E179" t="str">
            <v>ADANE</v>
          </cell>
        </row>
        <row r="180">
          <cell r="C180" t="str">
            <v>124-07</v>
          </cell>
          <cell r="D180">
            <v>1260000</v>
          </cell>
          <cell r="E180" t="str">
            <v>ACKERMAN</v>
          </cell>
        </row>
        <row r="181">
          <cell r="C181" t="str">
            <v>235-07</v>
          </cell>
          <cell r="D181">
            <v>1280000</v>
          </cell>
          <cell r="E181" t="str">
            <v>BARTLETT</v>
          </cell>
        </row>
        <row r="182">
          <cell r="C182" t="str">
            <v>198-07</v>
          </cell>
          <cell r="D182">
            <v>1510000</v>
          </cell>
          <cell r="E182" t="str">
            <v>COCA</v>
          </cell>
        </row>
        <row r="183">
          <cell r="C183" t="str">
            <v>233-07</v>
          </cell>
          <cell r="D183">
            <v>1820000</v>
          </cell>
          <cell r="E183" t="str">
            <v>ADANE</v>
          </cell>
        </row>
        <row r="184">
          <cell r="C184" t="str">
            <v>181-07</v>
          </cell>
          <cell r="D184">
            <v>1470000</v>
          </cell>
          <cell r="E184" t="str">
            <v>RIVERA</v>
          </cell>
        </row>
        <row r="185">
          <cell r="C185" t="str">
            <v>220-07</v>
          </cell>
          <cell r="D185">
            <v>1280000</v>
          </cell>
          <cell r="E185" t="str">
            <v>BARTLETT</v>
          </cell>
        </row>
        <row r="186">
          <cell r="C186" t="str">
            <v>130-07</v>
          </cell>
          <cell r="D186">
            <v>1090000</v>
          </cell>
          <cell r="E186" t="str">
            <v>SPECTOR</v>
          </cell>
        </row>
        <row r="187">
          <cell r="C187" t="str">
            <v>227-07</v>
          </cell>
          <cell r="D187">
            <v>1280000</v>
          </cell>
          <cell r="E187" t="str">
            <v>BARTLETT</v>
          </cell>
        </row>
        <row r="188">
          <cell r="C188" t="str">
            <v>116-07</v>
          </cell>
          <cell r="D188">
            <v>1090000</v>
          </cell>
          <cell r="E188" t="str">
            <v>SPECTOR</v>
          </cell>
        </row>
        <row r="189">
          <cell r="C189" t="str">
            <v>229-07</v>
          </cell>
          <cell r="D189">
            <v>1180000</v>
          </cell>
          <cell r="E189" t="str">
            <v>LEVERE</v>
          </cell>
        </row>
        <row r="190">
          <cell r="C190" t="str">
            <v>106-07</v>
          </cell>
          <cell r="D190">
            <v>900000</v>
          </cell>
          <cell r="E190" t="str">
            <v>ROCHA</v>
          </cell>
        </row>
        <row r="191">
          <cell r="C191" t="str">
            <v>233-07</v>
          </cell>
          <cell r="D191">
            <v>1820000</v>
          </cell>
          <cell r="E191" t="str">
            <v>ADANE</v>
          </cell>
        </row>
        <row r="192">
          <cell r="C192" t="str">
            <v>101-07</v>
          </cell>
          <cell r="D192">
            <v>1480000</v>
          </cell>
          <cell r="E192" t="str">
            <v>STURGEON</v>
          </cell>
        </row>
        <row r="193">
          <cell r="C193" t="str">
            <v>236-07</v>
          </cell>
          <cell r="D193">
            <v>1280000</v>
          </cell>
          <cell r="E193" t="str">
            <v>BARTLETT</v>
          </cell>
        </row>
        <row r="194">
          <cell r="C194" t="str">
            <v>244-07</v>
          </cell>
          <cell r="D194">
            <v>1280000</v>
          </cell>
          <cell r="E194" t="str">
            <v>BARTLETT</v>
          </cell>
        </row>
        <row r="195">
          <cell r="C195" t="str">
            <v>103-07</v>
          </cell>
          <cell r="D195">
            <v>1110000</v>
          </cell>
          <cell r="E195" t="str">
            <v>STARKS</v>
          </cell>
        </row>
        <row r="196">
          <cell r="C196" t="str">
            <v>227-07</v>
          </cell>
          <cell r="D196">
            <v>1280000</v>
          </cell>
          <cell r="E196" t="str">
            <v>BARTLETT</v>
          </cell>
        </row>
        <row r="197">
          <cell r="C197" t="str">
            <v>105-07</v>
          </cell>
          <cell r="D197">
            <v>900000</v>
          </cell>
          <cell r="E197" t="str">
            <v>ROCHA</v>
          </cell>
        </row>
        <row r="198">
          <cell r="C198" t="str">
            <v>224-07</v>
          </cell>
          <cell r="D198">
            <v>1240000</v>
          </cell>
          <cell r="E198" t="str">
            <v>GRASTON</v>
          </cell>
        </row>
        <row r="199">
          <cell r="C199" t="str">
            <v>104-07</v>
          </cell>
          <cell r="D199">
            <v>1110000</v>
          </cell>
          <cell r="E199" t="str">
            <v>STARKS</v>
          </cell>
        </row>
        <row r="200">
          <cell r="C200" t="str">
            <v>210-07</v>
          </cell>
          <cell r="D200">
            <v>1180000</v>
          </cell>
          <cell r="E200" t="str">
            <v>LEVERE</v>
          </cell>
        </row>
        <row r="201">
          <cell r="C201" t="str">
            <v>115-07</v>
          </cell>
          <cell r="D201">
            <v>1090000</v>
          </cell>
          <cell r="E201" t="str">
            <v>SPECTOR</v>
          </cell>
        </row>
        <row r="202">
          <cell r="C202" t="str">
            <v>209-07</v>
          </cell>
          <cell r="D202">
            <v>1180000</v>
          </cell>
          <cell r="E202" t="str">
            <v>LEVERE</v>
          </cell>
        </row>
        <row r="203">
          <cell r="C203" t="str">
            <v>123-07</v>
          </cell>
          <cell r="D203">
            <v>1260000</v>
          </cell>
          <cell r="E203" t="str">
            <v>ACKERMAN</v>
          </cell>
        </row>
        <row r="204">
          <cell r="C204" t="str">
            <v>193-07</v>
          </cell>
          <cell r="D204">
            <v>1750000</v>
          </cell>
          <cell r="E204" t="str">
            <v>REBOLETTI</v>
          </cell>
        </row>
        <row r="205">
          <cell r="C205" t="str">
            <v>129-07</v>
          </cell>
          <cell r="D205">
            <v>1090000</v>
          </cell>
          <cell r="E205" t="str">
            <v>SPECTOR</v>
          </cell>
        </row>
        <row r="206">
          <cell r="C206" t="str">
            <v>189-07</v>
          </cell>
          <cell r="D206">
            <v>890000</v>
          </cell>
          <cell r="E206" t="str">
            <v>LOZA</v>
          </cell>
        </row>
        <row r="207">
          <cell r="C207" t="str">
            <v>131-07</v>
          </cell>
          <cell r="D207">
            <v>1110000</v>
          </cell>
          <cell r="E207" t="str">
            <v>STARKS</v>
          </cell>
        </row>
        <row r="208">
          <cell r="C208" t="str">
            <v>180-07</v>
          </cell>
          <cell r="D208">
            <v>1750000</v>
          </cell>
          <cell r="E208" t="str">
            <v>REBOLETTI</v>
          </cell>
        </row>
        <row r="209">
          <cell r="C209" t="str">
            <v>142-07</v>
          </cell>
          <cell r="D209">
            <v>1480000</v>
          </cell>
          <cell r="E209" t="str">
            <v>STURGEON</v>
          </cell>
        </row>
        <row r="210">
          <cell r="C210" t="str">
            <v>167-07</v>
          </cell>
          <cell r="D210">
            <v>1470000</v>
          </cell>
          <cell r="E210" t="str">
            <v>RIVERA</v>
          </cell>
        </row>
        <row r="211">
          <cell r="C211" t="str">
            <v>163-07</v>
          </cell>
          <cell r="D211">
            <v>1120000</v>
          </cell>
          <cell r="E211" t="str">
            <v>LOCKLEAR</v>
          </cell>
        </row>
        <row r="212">
          <cell r="C212" t="str">
            <v>240-07</v>
          </cell>
          <cell r="D212">
            <v>1240000</v>
          </cell>
          <cell r="E212" t="str">
            <v>GRASTON</v>
          </cell>
        </row>
        <row r="213">
          <cell r="C213" t="str">
            <v>165-07</v>
          </cell>
          <cell r="D213">
            <v>1750000</v>
          </cell>
          <cell r="E213" t="str">
            <v>REBOLETTI</v>
          </cell>
        </row>
        <row r="214">
          <cell r="C214" t="str">
            <v>231-07</v>
          </cell>
          <cell r="D214">
            <v>1240000</v>
          </cell>
          <cell r="E214" t="str">
            <v>GRASTON</v>
          </cell>
        </row>
        <row r="215">
          <cell r="C215" t="str">
            <v>162-07</v>
          </cell>
          <cell r="D215">
            <v>890000</v>
          </cell>
          <cell r="E215" t="str">
            <v>LOZA</v>
          </cell>
        </row>
        <row r="216">
          <cell r="C216" t="str">
            <v>212-07</v>
          </cell>
          <cell r="D216">
            <v>1510000</v>
          </cell>
          <cell r="E216" t="str">
            <v>COCA</v>
          </cell>
        </row>
        <row r="217">
          <cell r="C217" t="str">
            <v>172-07</v>
          </cell>
          <cell r="D217">
            <v>940000</v>
          </cell>
          <cell r="E217" t="str">
            <v>BONDS</v>
          </cell>
        </row>
        <row r="218">
          <cell r="C218" t="str">
            <v>215-07</v>
          </cell>
          <cell r="D218">
            <v>1760000</v>
          </cell>
          <cell r="E218" t="str">
            <v>STRICKLAND</v>
          </cell>
        </row>
        <row r="219">
          <cell r="C219" t="str">
            <v>120-07</v>
          </cell>
          <cell r="D219">
            <v>900000</v>
          </cell>
          <cell r="E219" t="str">
            <v>ROCHA</v>
          </cell>
        </row>
        <row r="220">
          <cell r="C220" t="str">
            <v>208-07</v>
          </cell>
          <cell r="D220">
            <v>1750000</v>
          </cell>
          <cell r="E220" t="str">
            <v>REBOLETTI</v>
          </cell>
        </row>
        <row r="221">
          <cell r="C221" t="str">
            <v>122-07</v>
          </cell>
          <cell r="D221">
            <v>1230000</v>
          </cell>
          <cell r="E221" t="str">
            <v>YANAI</v>
          </cell>
        </row>
        <row r="222">
          <cell r="C222" t="str">
            <v>204-07</v>
          </cell>
          <cell r="D222">
            <v>1740000</v>
          </cell>
          <cell r="E222" t="str">
            <v>STORY</v>
          </cell>
        </row>
        <row r="223">
          <cell r="C223" t="str">
            <v>141-07</v>
          </cell>
          <cell r="D223">
            <v>1480000</v>
          </cell>
          <cell r="E223" t="str">
            <v>STURGEON</v>
          </cell>
        </row>
        <row r="224">
          <cell r="C224" t="str">
            <v>207-07</v>
          </cell>
          <cell r="D224">
            <v>1750000</v>
          </cell>
          <cell r="E224" t="str">
            <v>REBOLETTI</v>
          </cell>
        </row>
        <row r="225">
          <cell r="C225" t="str">
            <v>134-07</v>
          </cell>
          <cell r="D225">
            <v>900000</v>
          </cell>
          <cell r="E225" t="str">
            <v>ROCHA</v>
          </cell>
        </row>
        <row r="226">
          <cell r="C226" t="str">
            <v>200-07</v>
          </cell>
          <cell r="D226">
            <v>1540000</v>
          </cell>
          <cell r="E226" t="str">
            <v>HELVIE</v>
          </cell>
        </row>
        <row r="227">
          <cell r="C227" t="str">
            <v>150-07</v>
          </cell>
          <cell r="D227">
            <v>1230000</v>
          </cell>
          <cell r="E227" t="str">
            <v>YANAI</v>
          </cell>
        </row>
        <row r="228">
          <cell r="C228" t="str">
            <v>203-07</v>
          </cell>
          <cell r="D228">
            <v>890000</v>
          </cell>
          <cell r="E228" t="str">
            <v>LOZA</v>
          </cell>
        </row>
        <row r="229">
          <cell r="C229" t="str">
            <v>175-07</v>
          </cell>
          <cell r="D229">
            <v>890000</v>
          </cell>
          <cell r="E229" t="str">
            <v>LOZA</v>
          </cell>
        </row>
        <row r="230">
          <cell r="C230" t="str">
            <v>192-07</v>
          </cell>
          <cell r="D230">
            <v>1120000</v>
          </cell>
          <cell r="E230" t="str">
            <v>LOCKLEAR</v>
          </cell>
        </row>
        <row r="231">
          <cell r="C231" t="str">
            <v>170-07</v>
          </cell>
          <cell r="D231">
            <v>1510000</v>
          </cell>
          <cell r="E231" t="str">
            <v>COCA</v>
          </cell>
        </row>
        <row r="232">
          <cell r="C232" t="str">
            <v>185-07</v>
          </cell>
          <cell r="D232">
            <v>1540000</v>
          </cell>
          <cell r="E232" t="str">
            <v>HELVIE</v>
          </cell>
        </row>
        <row r="233">
          <cell r="C233" t="str">
            <v>191-07</v>
          </cell>
          <cell r="D233">
            <v>1120000</v>
          </cell>
          <cell r="E233" t="str">
            <v>LOCKLEAR</v>
          </cell>
        </row>
        <row r="234">
          <cell r="C234" t="str">
            <v>183-07</v>
          </cell>
          <cell r="D234">
            <v>1510000</v>
          </cell>
          <cell r="E234" t="str">
            <v>COCA</v>
          </cell>
        </row>
        <row r="235">
          <cell r="C235" t="str">
            <v>188-07</v>
          </cell>
          <cell r="D235">
            <v>1740000</v>
          </cell>
          <cell r="E235" t="str">
            <v>STORY</v>
          </cell>
        </row>
        <row r="236">
          <cell r="C236" t="str">
            <v>176-07</v>
          </cell>
          <cell r="D236">
            <v>890000</v>
          </cell>
          <cell r="E236" t="str">
            <v>LOZA</v>
          </cell>
        </row>
        <row r="237">
          <cell r="C237" t="str">
            <v>205-07</v>
          </cell>
          <cell r="D237">
            <v>1120000</v>
          </cell>
          <cell r="E237" t="str">
            <v>LOCKLEAR</v>
          </cell>
        </row>
        <row r="238">
          <cell r="C238" t="str">
            <v>160-07</v>
          </cell>
          <cell r="D238">
            <v>1090000</v>
          </cell>
          <cell r="E238" t="str">
            <v>SPECTOR</v>
          </cell>
        </row>
        <row r="239">
          <cell r="C239" t="str">
            <v>202-07</v>
          </cell>
          <cell r="D239">
            <v>890000</v>
          </cell>
          <cell r="E239" t="str">
            <v>LOZA</v>
          </cell>
        </row>
        <row r="240">
          <cell r="C240" t="str">
            <v>154-07</v>
          </cell>
          <cell r="D240">
            <v>1470000</v>
          </cell>
          <cell r="E240" t="str">
            <v>RIVERA</v>
          </cell>
        </row>
        <row r="241">
          <cell r="C241" t="str">
            <v>204-07</v>
          </cell>
          <cell r="D241">
            <v>1740000</v>
          </cell>
          <cell r="E241" t="str">
            <v>STORY</v>
          </cell>
        </row>
        <row r="242">
          <cell r="C242" t="str">
            <v>127-07</v>
          </cell>
          <cell r="D242">
            <v>1340000</v>
          </cell>
          <cell r="E242" t="str">
            <v>BEAM</v>
          </cell>
        </row>
        <row r="243">
          <cell r="C243" t="str">
            <v>217-07</v>
          </cell>
          <cell r="D243">
            <v>1820000</v>
          </cell>
          <cell r="E243" t="str">
            <v>ADANE</v>
          </cell>
        </row>
        <row r="244">
          <cell r="C244" t="str">
            <v>119-07</v>
          </cell>
          <cell r="D244">
            <v>900000</v>
          </cell>
          <cell r="E244" t="str">
            <v>ROCHA</v>
          </cell>
        </row>
        <row r="245">
          <cell r="C245" t="str">
            <v>219-07</v>
          </cell>
          <cell r="D245">
            <v>1280000</v>
          </cell>
          <cell r="E245" t="str">
            <v>BARTLETT</v>
          </cell>
        </row>
        <row r="246">
          <cell r="C246" t="str">
            <v>143-07</v>
          </cell>
          <cell r="D246">
            <v>1090000</v>
          </cell>
          <cell r="E246" t="str">
            <v>SPECTOR</v>
          </cell>
        </row>
        <row r="247">
          <cell r="C247" t="str">
            <v>223-07</v>
          </cell>
          <cell r="D247">
            <v>1240000</v>
          </cell>
          <cell r="E247" t="str">
            <v>GRASTON</v>
          </cell>
        </row>
        <row r="248">
          <cell r="C248" t="str">
            <v>112-07</v>
          </cell>
          <cell r="D248">
            <v>1190000</v>
          </cell>
          <cell r="E248" t="str">
            <v>BRANNON</v>
          </cell>
        </row>
        <row r="249">
          <cell r="C249" t="str">
            <v>241-07</v>
          </cell>
          <cell r="D249">
            <v>1820000</v>
          </cell>
          <cell r="E249" t="str">
            <v>ADANE</v>
          </cell>
        </row>
        <row r="250">
          <cell r="C250" t="str">
            <v>227-07</v>
          </cell>
          <cell r="D250">
            <v>1280000</v>
          </cell>
          <cell r="E250" t="str">
            <v>BARTLETT</v>
          </cell>
        </row>
        <row r="251">
          <cell r="C251" t="str">
            <v>182-07</v>
          </cell>
          <cell r="D251">
            <v>1470000</v>
          </cell>
          <cell r="E251" t="str">
            <v>RIVERA</v>
          </cell>
        </row>
        <row r="252">
          <cell r="C252" t="str">
            <v>211-07</v>
          </cell>
          <cell r="D252">
            <v>1510000</v>
          </cell>
          <cell r="E252" t="str">
            <v>COCA</v>
          </cell>
        </row>
        <row r="253">
          <cell r="C253" t="str">
            <v>190-07</v>
          </cell>
          <cell r="D253">
            <v>890000</v>
          </cell>
          <cell r="E253" t="str">
            <v>LOZA</v>
          </cell>
        </row>
        <row r="254">
          <cell r="C254" t="str">
            <v>166-07</v>
          </cell>
          <cell r="D254">
            <v>1750000</v>
          </cell>
          <cell r="E254" t="str">
            <v>REBOLETTI</v>
          </cell>
        </row>
        <row r="255">
          <cell r="C255" t="str">
            <v>221-07</v>
          </cell>
          <cell r="D255">
            <v>1180000</v>
          </cell>
          <cell r="E255" t="str">
            <v>LEVERE</v>
          </cell>
        </row>
        <row r="256">
          <cell r="C256" t="str">
            <v>157-07</v>
          </cell>
          <cell r="D256">
            <v>940000</v>
          </cell>
          <cell r="E256" t="str">
            <v>BONDS</v>
          </cell>
        </row>
        <row r="257">
          <cell r="C257" t="str">
            <v>227-07</v>
          </cell>
          <cell r="D257">
            <v>1280000</v>
          </cell>
          <cell r="E257" t="str">
            <v>BARTLETT</v>
          </cell>
        </row>
        <row r="258">
          <cell r="C258" t="str">
            <v>174-07</v>
          </cell>
          <cell r="D258">
            <v>1740000</v>
          </cell>
          <cell r="E258" t="str">
            <v>STORY</v>
          </cell>
        </row>
        <row r="259">
          <cell r="C259" t="str">
            <v>230-07</v>
          </cell>
          <cell r="D259">
            <v>1180000</v>
          </cell>
          <cell r="E259" t="str">
            <v>LEVERE</v>
          </cell>
        </row>
        <row r="260">
          <cell r="C260" t="str">
            <v>109-07</v>
          </cell>
          <cell r="D260">
            <v>1260000</v>
          </cell>
          <cell r="E260" t="str">
            <v>ACKERMAN</v>
          </cell>
        </row>
        <row r="261">
          <cell r="C261" t="str">
            <v>233-07</v>
          </cell>
          <cell r="D261">
            <v>1820000</v>
          </cell>
          <cell r="E261" t="str">
            <v>ADANE</v>
          </cell>
        </row>
        <row r="262">
          <cell r="C262" t="str">
            <v>233-07</v>
          </cell>
          <cell r="D262">
            <v>1820000</v>
          </cell>
          <cell r="E262" t="str">
            <v>ADANE</v>
          </cell>
        </row>
        <row r="263">
          <cell r="C263" t="str">
            <v>234-07</v>
          </cell>
          <cell r="D263">
            <v>1820000</v>
          </cell>
          <cell r="E263" t="str">
            <v>ADANE</v>
          </cell>
        </row>
        <row r="264">
          <cell r="C264" t="str">
            <v>179-07</v>
          </cell>
          <cell r="D264">
            <v>1750000</v>
          </cell>
          <cell r="E264" t="str">
            <v>REBOLETTI</v>
          </cell>
        </row>
        <row r="265">
          <cell r="C265" t="str">
            <v>239-07</v>
          </cell>
          <cell r="D265">
            <v>1240000</v>
          </cell>
          <cell r="E265" t="str">
            <v>GRASTON</v>
          </cell>
        </row>
        <row r="266">
          <cell r="C266" t="str">
            <v>164-07</v>
          </cell>
          <cell r="D266">
            <v>1120000</v>
          </cell>
          <cell r="E266" t="str">
            <v>LOCKLEAR</v>
          </cell>
        </row>
        <row r="267">
          <cell r="C267" t="str">
            <v>101-07</v>
          </cell>
          <cell r="D267">
            <v>1480000</v>
          </cell>
          <cell r="E267" t="str">
            <v>STURGEON</v>
          </cell>
        </row>
        <row r="268">
          <cell r="C268" t="str">
            <v>148-07</v>
          </cell>
          <cell r="D268">
            <v>900000</v>
          </cell>
          <cell r="E268" t="str">
            <v>ROCHA</v>
          </cell>
        </row>
        <row r="269">
          <cell r="C269" t="str">
            <v>153-07</v>
          </cell>
          <cell r="D269">
            <v>1470000</v>
          </cell>
          <cell r="E269" t="str">
            <v>RIVERA</v>
          </cell>
        </row>
        <row r="270">
          <cell r="C270" t="str">
            <v>132-07</v>
          </cell>
          <cell r="D270">
            <v>1110000</v>
          </cell>
          <cell r="E270" t="str">
            <v>STARKS</v>
          </cell>
        </row>
        <row r="271">
          <cell r="C271" t="str">
            <v>173-07</v>
          </cell>
          <cell r="D271">
            <v>1740000</v>
          </cell>
          <cell r="E271" t="str">
            <v>STORY</v>
          </cell>
        </row>
        <row r="272">
          <cell r="C272" t="str">
            <v>102-07</v>
          </cell>
          <cell r="D272">
            <v>1480000</v>
          </cell>
          <cell r="E272" t="str">
            <v>STURGEON</v>
          </cell>
        </row>
        <row r="273">
          <cell r="C273" t="str">
            <v>185-07</v>
          </cell>
          <cell r="D273">
            <v>1540000</v>
          </cell>
          <cell r="E273" t="str">
            <v>HELVIE</v>
          </cell>
        </row>
        <row r="274">
          <cell r="C274" t="str">
            <v>242-07</v>
          </cell>
          <cell r="D274">
            <v>1820000</v>
          </cell>
          <cell r="E274" t="str">
            <v>ADANE</v>
          </cell>
        </row>
        <row r="275">
          <cell r="C275" t="str">
            <v>118-07</v>
          </cell>
          <cell r="D275">
            <v>1110000</v>
          </cell>
          <cell r="E275" t="str">
            <v>STARKS</v>
          </cell>
        </row>
        <row r="276">
          <cell r="C276" t="str">
            <v>233-07</v>
          </cell>
          <cell r="D276">
            <v>1820000</v>
          </cell>
          <cell r="E276" t="str">
            <v>ADANE</v>
          </cell>
        </row>
        <row r="277">
          <cell r="C277" t="str">
            <v>185-07</v>
          </cell>
          <cell r="D277">
            <v>1540000</v>
          </cell>
          <cell r="E277" t="str">
            <v>HELVIE</v>
          </cell>
        </row>
        <row r="278">
          <cell r="C278" t="str">
            <v>202-07</v>
          </cell>
          <cell r="D278">
            <v>890000</v>
          </cell>
          <cell r="E278" t="str">
            <v>LOZA</v>
          </cell>
        </row>
        <row r="279">
          <cell r="C279" t="str">
            <v>137-07</v>
          </cell>
          <cell r="D279">
            <v>1260000</v>
          </cell>
          <cell r="E279" t="str">
            <v>ACKERMAN</v>
          </cell>
        </row>
        <row r="280">
          <cell r="C280" t="str">
            <v>201-07</v>
          </cell>
          <cell r="D280">
            <v>1740000</v>
          </cell>
          <cell r="E280" t="str">
            <v>STORY</v>
          </cell>
        </row>
        <row r="281">
          <cell r="C281" t="str">
            <v>151-07</v>
          </cell>
          <cell r="D281">
            <v>1260000</v>
          </cell>
          <cell r="E281" t="str">
            <v>ACKERMAN</v>
          </cell>
        </row>
        <row r="282">
          <cell r="C282" t="str">
            <v>195-07</v>
          </cell>
          <cell r="D282">
            <v>1470000</v>
          </cell>
          <cell r="E282" t="str">
            <v>RIVERA</v>
          </cell>
        </row>
        <row r="283">
          <cell r="C283" t="str">
            <v>185-07</v>
          </cell>
          <cell r="D283">
            <v>1540000</v>
          </cell>
          <cell r="E283" t="str">
            <v>HELVIE</v>
          </cell>
        </row>
        <row r="284">
          <cell r="C284" t="str">
            <v>177-07</v>
          </cell>
          <cell r="D284">
            <v>1120000</v>
          </cell>
          <cell r="E284" t="str">
            <v>LOCKLEAR</v>
          </cell>
        </row>
        <row r="285">
          <cell r="C285" t="str">
            <v>187-07</v>
          </cell>
          <cell r="D285">
            <v>1740000</v>
          </cell>
          <cell r="E285" t="str">
            <v>STORY</v>
          </cell>
        </row>
        <row r="286">
          <cell r="C286" t="str">
            <v>171-07</v>
          </cell>
          <cell r="D286">
            <v>940000</v>
          </cell>
          <cell r="E286" t="str">
            <v>BONDS</v>
          </cell>
        </row>
        <row r="287">
          <cell r="C287" t="str">
            <v>186-07</v>
          </cell>
          <cell r="D287">
            <v>1540000</v>
          </cell>
          <cell r="E287" t="str">
            <v>HELVIE</v>
          </cell>
        </row>
        <row r="288">
          <cell r="C288" t="str">
            <v>159-07</v>
          </cell>
          <cell r="D288">
            <v>1090000</v>
          </cell>
          <cell r="E288" t="str">
            <v>SPECTOR</v>
          </cell>
        </row>
        <row r="289">
          <cell r="C289" t="str">
            <v>145-07</v>
          </cell>
          <cell r="D289">
            <v>1110000</v>
          </cell>
          <cell r="E289" t="str">
            <v>STARKS</v>
          </cell>
        </row>
        <row r="290">
          <cell r="C290" t="str">
            <v>138-07</v>
          </cell>
          <cell r="D290">
            <v>1260000</v>
          </cell>
          <cell r="E290" t="str">
            <v>ACKERMAN</v>
          </cell>
        </row>
        <row r="291">
          <cell r="C291" t="str">
            <v>140-07</v>
          </cell>
          <cell r="D291">
            <v>1200000</v>
          </cell>
          <cell r="E291" t="str">
            <v>CUSHING</v>
          </cell>
        </row>
        <row r="292">
          <cell r="C292" t="str">
            <v>128-07</v>
          </cell>
          <cell r="D292">
            <v>1340000</v>
          </cell>
          <cell r="E292" t="str">
            <v>BEAM</v>
          </cell>
        </row>
        <row r="293">
          <cell r="C293" t="str">
            <v>168-07</v>
          </cell>
          <cell r="D293">
            <v>1470000</v>
          </cell>
          <cell r="E293" t="str">
            <v>RIVERA</v>
          </cell>
        </row>
        <row r="294">
          <cell r="C294" t="str">
            <v>238-07</v>
          </cell>
          <cell r="D294">
            <v>1180000</v>
          </cell>
          <cell r="E294" t="str">
            <v>LEVERE</v>
          </cell>
        </row>
        <row r="295">
          <cell r="C295" t="str">
            <v>111-07</v>
          </cell>
          <cell r="D295">
            <v>1190000</v>
          </cell>
          <cell r="E295" t="str">
            <v>BRANNON</v>
          </cell>
        </row>
        <row r="296">
          <cell r="C296" t="str">
            <v>226-07</v>
          </cell>
          <cell r="D296">
            <v>1820000</v>
          </cell>
          <cell r="E296" t="str">
            <v>ADANE</v>
          </cell>
        </row>
        <row r="297">
          <cell r="C297" t="str">
            <v>113-07</v>
          </cell>
          <cell r="D297">
            <v>1340000</v>
          </cell>
          <cell r="E297" t="str">
            <v>BEAM</v>
          </cell>
        </row>
        <row r="298">
          <cell r="C298" t="str">
            <v>214-07</v>
          </cell>
          <cell r="D298">
            <v>1240000</v>
          </cell>
          <cell r="E298" t="str">
            <v>GRASTON</v>
          </cell>
        </row>
        <row r="299">
          <cell r="C299" t="str">
            <v>133-07</v>
          </cell>
          <cell r="D299">
            <v>900000</v>
          </cell>
          <cell r="E299" t="str">
            <v>ROCHA</v>
          </cell>
        </row>
        <row r="300">
          <cell r="C300" t="str">
            <v>178-07</v>
          </cell>
          <cell r="D300">
            <v>1120000</v>
          </cell>
          <cell r="E300" t="str">
            <v>LOCKLEAR</v>
          </cell>
        </row>
        <row r="301">
          <cell r="C301" t="str">
            <v>139-07</v>
          </cell>
          <cell r="D301">
            <v>1200000</v>
          </cell>
          <cell r="E301" t="str">
            <v>CUSHING</v>
          </cell>
        </row>
        <row r="302">
          <cell r="C302" t="str">
            <v>117-07</v>
          </cell>
          <cell r="D302">
            <v>1110000</v>
          </cell>
          <cell r="E302" t="str">
            <v>STARKS</v>
          </cell>
        </row>
        <row r="303">
          <cell r="C303" t="str">
            <v>194-07</v>
          </cell>
          <cell r="D303">
            <v>1750000</v>
          </cell>
          <cell r="E303" t="str">
            <v>REBOLETTI</v>
          </cell>
        </row>
        <row r="304">
          <cell r="C304" t="str">
            <v>110-07</v>
          </cell>
          <cell r="D304">
            <v>1260000</v>
          </cell>
          <cell r="E304" t="str">
            <v>ACKERMAN</v>
          </cell>
        </row>
        <row r="305">
          <cell r="C305" t="str">
            <v>228-07</v>
          </cell>
          <cell r="D305">
            <v>1280000</v>
          </cell>
          <cell r="E305" t="str">
            <v>BARTLETT</v>
          </cell>
        </row>
        <row r="306">
          <cell r="C306" t="str">
            <v>107-07</v>
          </cell>
          <cell r="D306">
            <v>1230000</v>
          </cell>
          <cell r="E306" t="str">
            <v>YANAI</v>
          </cell>
        </row>
        <row r="307">
          <cell r="C307" t="str">
            <v>237-07</v>
          </cell>
          <cell r="D307">
            <v>1180000</v>
          </cell>
          <cell r="E307" t="str">
            <v>LEVERE</v>
          </cell>
        </row>
        <row r="308">
          <cell r="C308" t="str">
            <v>225-07</v>
          </cell>
          <cell r="D308">
            <v>1820000</v>
          </cell>
          <cell r="E308" t="str">
            <v>ADANE</v>
          </cell>
        </row>
        <row r="309">
          <cell r="C309" t="str">
            <v>213-07</v>
          </cell>
          <cell r="D309">
            <v>1240000</v>
          </cell>
          <cell r="E309" t="str">
            <v>GRASTON</v>
          </cell>
        </row>
        <row r="310">
          <cell r="C310" t="str">
            <v>196-07</v>
          </cell>
          <cell r="D310">
            <v>1470000</v>
          </cell>
          <cell r="E310" t="str">
            <v>RIVERA</v>
          </cell>
        </row>
        <row r="311">
          <cell r="C311" t="str">
            <v>217-07</v>
          </cell>
          <cell r="D311">
            <v>1820000</v>
          </cell>
          <cell r="E311" t="str">
            <v>ADANE</v>
          </cell>
        </row>
        <row r="312">
          <cell r="C312" t="str">
            <v>189-07</v>
          </cell>
          <cell r="D312">
            <v>890000</v>
          </cell>
          <cell r="E312" t="str">
            <v>LOZA</v>
          </cell>
        </row>
        <row r="313">
          <cell r="C313" t="str">
            <v>216-07</v>
          </cell>
          <cell r="D313">
            <v>1760000</v>
          </cell>
          <cell r="E313" t="str">
            <v>STRICKLAND</v>
          </cell>
        </row>
        <row r="314">
          <cell r="C314" t="str">
            <v>185-07</v>
          </cell>
          <cell r="D314">
            <v>1540000</v>
          </cell>
          <cell r="E314" t="str">
            <v>HELVIE</v>
          </cell>
        </row>
        <row r="315">
          <cell r="C315" t="str">
            <v>218-07</v>
          </cell>
          <cell r="D315">
            <v>1820000</v>
          </cell>
          <cell r="E315" t="str">
            <v>ADANE</v>
          </cell>
        </row>
        <row r="316">
          <cell r="C316" t="str">
            <v>161-07</v>
          </cell>
          <cell r="D316">
            <v>890000</v>
          </cell>
          <cell r="E316" t="str">
            <v>LOZA</v>
          </cell>
        </row>
        <row r="317">
          <cell r="C317" t="str">
            <v>206-07</v>
          </cell>
          <cell r="D317">
            <v>1120000</v>
          </cell>
          <cell r="E317" t="str">
            <v>LOCKLEAR</v>
          </cell>
        </row>
        <row r="318">
          <cell r="C318" t="str">
            <v>149-07</v>
          </cell>
          <cell r="D318">
            <v>1230000</v>
          </cell>
          <cell r="E318" t="str">
            <v>YANAI</v>
          </cell>
        </row>
        <row r="319">
          <cell r="C319" t="str">
            <v>232-07</v>
          </cell>
          <cell r="D319">
            <v>1240000</v>
          </cell>
          <cell r="E319" t="str">
            <v>GRASTON</v>
          </cell>
        </row>
        <row r="320">
          <cell r="C320" t="str">
            <v>135-07</v>
          </cell>
          <cell r="D320">
            <v>1230000</v>
          </cell>
          <cell r="E320" t="str">
            <v>YANAI</v>
          </cell>
        </row>
        <row r="321">
          <cell r="C321" t="str">
            <v>241-07</v>
          </cell>
          <cell r="D321">
            <v>1820000</v>
          </cell>
          <cell r="E321" t="str">
            <v>ADANE</v>
          </cell>
        </row>
        <row r="322">
          <cell r="C322" t="str">
            <v>121-07</v>
          </cell>
          <cell r="D322">
            <v>1230000</v>
          </cell>
          <cell r="E322" t="str">
            <v>YANAI</v>
          </cell>
        </row>
        <row r="323">
          <cell r="C323" t="str">
            <v>243-07</v>
          </cell>
          <cell r="D323">
            <v>1280000</v>
          </cell>
          <cell r="E323" t="str">
            <v>BARTLETT</v>
          </cell>
        </row>
        <row r="324">
          <cell r="C324" t="str">
            <v>114-07</v>
          </cell>
          <cell r="D324">
            <v>1340000</v>
          </cell>
          <cell r="E324" t="str">
            <v>BEAM</v>
          </cell>
        </row>
        <row r="325">
          <cell r="C325" t="str">
            <v>222-07</v>
          </cell>
          <cell r="D325">
            <v>1180000</v>
          </cell>
          <cell r="E325" t="str">
            <v>LEVERE</v>
          </cell>
        </row>
        <row r="326">
          <cell r="C326" t="str">
            <v>158-07</v>
          </cell>
          <cell r="D326">
            <v>940000</v>
          </cell>
          <cell r="E326" t="str">
            <v>BONDS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2"/>
  <sheetViews>
    <sheetView tabSelected="1" workbookViewId="0">
      <selection activeCell="I22" sqref="I22"/>
    </sheetView>
    <sheetView workbookViewId="1">
      <selection activeCell="K1" sqref="K1"/>
    </sheetView>
  </sheetViews>
  <sheetFormatPr defaultRowHeight="15" x14ac:dyDescent="0.25"/>
  <cols>
    <col min="1" max="1" width="14.5703125" bestFit="1" customWidth="1"/>
    <col min="2" max="2" width="10.85546875" customWidth="1"/>
    <col min="3" max="3" width="7.7109375" customWidth="1"/>
    <col min="4" max="4" width="10.85546875" customWidth="1"/>
    <col min="5" max="5" width="11.42578125" style="1" customWidth="1"/>
    <col min="6" max="6" width="16.7109375" style="1" bestFit="1" customWidth="1"/>
    <col min="7" max="8" width="14" customWidth="1"/>
    <col min="9" max="9" width="12.140625" customWidth="1"/>
  </cols>
  <sheetData>
    <row r="1" spans="1:9" ht="90" x14ac:dyDescent="0.25">
      <c r="A1" s="6" t="s">
        <v>0</v>
      </c>
      <c r="B1" s="6" t="s">
        <v>2</v>
      </c>
      <c r="C1" s="6" t="s">
        <v>3</v>
      </c>
      <c r="D1" s="6" t="s">
        <v>1407</v>
      </c>
      <c r="E1" s="7" t="s">
        <v>4</v>
      </c>
      <c r="F1" s="7" t="s">
        <v>1</v>
      </c>
      <c r="G1" s="48" t="s">
        <v>1418</v>
      </c>
      <c r="H1" s="48" t="s">
        <v>719</v>
      </c>
      <c r="I1" s="48" t="s">
        <v>1421</v>
      </c>
    </row>
    <row r="2" spans="1:9" x14ac:dyDescent="0.25">
      <c r="A2" s="2">
        <v>42522</v>
      </c>
      <c r="B2" s="3">
        <f t="shared" ref="B2:B31" si="0">D2-C2</f>
        <v>140</v>
      </c>
      <c r="C2" s="4">
        <v>4</v>
      </c>
      <c r="D2" s="3">
        <v>144</v>
      </c>
      <c r="E2" s="5">
        <f t="shared" ref="E2:E32" si="1">B2/D2</f>
        <v>0.97222222222222221</v>
      </c>
      <c r="F2" s="5">
        <v>0.9726027397260274</v>
      </c>
      <c r="G2" s="4">
        <f>COUNTIFS(Enforcements!$P$1:$P$1190,Summary!A2,Enforcements!$M$1:$M$1190,"Y")</f>
        <v>5</v>
      </c>
      <c r="H2" s="4">
        <f>COUNTIFS(Enforcements!$P$1:$P$1190,Summary!A2,Enforcements!$M$1:$M$1190,"N")</f>
        <v>27</v>
      </c>
      <c r="I2" s="4">
        <f>COUNTIF('Runs without Initialization'!$I$2:$I$170,Summary!A2)</f>
        <v>2</v>
      </c>
    </row>
    <row r="3" spans="1:9" x14ac:dyDescent="0.25">
      <c r="A3" s="2">
        <f t="shared" ref="A3:A16" si="2">A2+1</f>
        <v>42523</v>
      </c>
      <c r="B3" s="3">
        <f t="shared" si="0"/>
        <v>133</v>
      </c>
      <c r="C3" s="4">
        <v>11</v>
      </c>
      <c r="D3" s="4">
        <v>144</v>
      </c>
      <c r="E3" s="5">
        <f t="shared" si="1"/>
        <v>0.92361111111111116</v>
      </c>
      <c r="F3" s="5">
        <v>0.95319634703196343</v>
      </c>
      <c r="G3" s="4">
        <f>COUNTIFS(Enforcements!$P$1:$P$1190,Summary!A3,Enforcements!$M$1:$M$1190,"Y")</f>
        <v>7</v>
      </c>
      <c r="H3" s="4">
        <f>COUNTIFS(Enforcements!$P$1:$P$1190,Summary!A3,Enforcements!$M$1:$M$1190,"N")</f>
        <v>19</v>
      </c>
      <c r="I3" s="4">
        <f>COUNTIF('Runs without Initialization'!$I$2:$I$170,Summary!A3)</f>
        <v>5</v>
      </c>
    </row>
    <row r="4" spans="1:9" x14ac:dyDescent="0.25">
      <c r="A4" s="2">
        <f t="shared" si="2"/>
        <v>42524</v>
      </c>
      <c r="B4" s="3">
        <f t="shared" si="0"/>
        <v>136</v>
      </c>
      <c r="C4" s="4">
        <v>8</v>
      </c>
      <c r="D4" s="4">
        <v>144</v>
      </c>
      <c r="E4" s="5">
        <f t="shared" si="1"/>
        <v>0.94444444444444442</v>
      </c>
      <c r="F4" s="5">
        <v>0.96561771561771548</v>
      </c>
      <c r="G4" s="4">
        <f>COUNTIFS(Enforcements!$P$1:$P$1190,Summary!A4,Enforcements!$M$1:$M$1190,"Y")</f>
        <v>3</v>
      </c>
      <c r="H4" s="4">
        <f>COUNTIFS(Enforcements!$P$1:$P$1190,Summary!A4,Enforcements!$M$1:$M$1190,"N")</f>
        <v>44</v>
      </c>
      <c r="I4" s="4">
        <f>COUNTIF('Runs without Initialization'!$I$2:$I$170,Summary!A4)</f>
        <v>3</v>
      </c>
    </row>
    <row r="5" spans="1:9" x14ac:dyDescent="0.25">
      <c r="A5" s="2">
        <f t="shared" si="2"/>
        <v>42525</v>
      </c>
      <c r="B5" s="3">
        <f t="shared" si="0"/>
        <v>136</v>
      </c>
      <c r="C5" s="4">
        <v>10</v>
      </c>
      <c r="D5" s="4">
        <v>146</v>
      </c>
      <c r="E5" s="5">
        <f t="shared" si="1"/>
        <v>0.93150684931506844</v>
      </c>
      <c r="F5" s="5">
        <v>0.95777027027027029</v>
      </c>
      <c r="G5" s="4">
        <f>COUNTIFS(Enforcements!$P$1:$P$1190,Summary!A5,Enforcements!$M$1:$M$1190,"Y")</f>
        <v>4</v>
      </c>
      <c r="H5" s="4">
        <f>COUNTIFS(Enforcements!$P$1:$P$1190,Summary!A5,Enforcements!$M$1:$M$1190,"N")</f>
        <v>39</v>
      </c>
      <c r="I5" s="4">
        <f>COUNTIF('Runs without Initialization'!$I$2:$I$170,Summary!A5)</f>
        <v>3</v>
      </c>
    </row>
    <row r="6" spans="1:9" x14ac:dyDescent="0.25">
      <c r="A6" s="2">
        <f t="shared" si="2"/>
        <v>42526</v>
      </c>
      <c r="B6" s="3">
        <f t="shared" si="0"/>
        <v>137</v>
      </c>
      <c r="C6" s="4">
        <v>7</v>
      </c>
      <c r="D6" s="4">
        <v>144</v>
      </c>
      <c r="E6" s="5">
        <f t="shared" si="1"/>
        <v>0.95138888888888884</v>
      </c>
      <c r="F6" s="5">
        <v>0.95578231292517002</v>
      </c>
      <c r="G6" s="4">
        <f>COUNTIFS(Enforcements!$P$1:$P$1190,Summary!A6,Enforcements!$M$1:$M$1190,"Y")</f>
        <v>7</v>
      </c>
      <c r="H6" s="4">
        <f>COUNTIFS(Enforcements!$P$1:$P$1190,Summary!A6,Enforcements!$M$1:$M$1190,"N")</f>
        <v>31</v>
      </c>
      <c r="I6" s="4">
        <f>COUNTIF('Runs without Initialization'!$I$2:$I$170,Summary!A6)</f>
        <v>2</v>
      </c>
    </row>
    <row r="7" spans="1:9" x14ac:dyDescent="0.25">
      <c r="A7" s="2">
        <f t="shared" si="2"/>
        <v>42527</v>
      </c>
      <c r="B7" s="3">
        <f t="shared" si="0"/>
        <v>135</v>
      </c>
      <c r="C7" s="4">
        <v>9</v>
      </c>
      <c r="D7" s="4">
        <v>144</v>
      </c>
      <c r="E7" s="5">
        <f t="shared" si="1"/>
        <v>0.9375</v>
      </c>
      <c r="F7" s="5">
        <v>0.94482758620689655</v>
      </c>
      <c r="G7" s="4">
        <f>COUNTIFS(Enforcements!$P$1:$P$1190,Summary!A7,Enforcements!$M$1:$M$1190,"Y")</f>
        <v>2</v>
      </c>
      <c r="H7" s="4">
        <f>COUNTIFS(Enforcements!$P$1:$P$1190,Summary!A7,Enforcements!$M$1:$M$1190,"N")</f>
        <v>30</v>
      </c>
      <c r="I7" s="4">
        <f>COUNTIF('Runs without Initialization'!$I$2:$I$170,Summary!A7)</f>
        <v>4</v>
      </c>
    </row>
    <row r="8" spans="1:9" x14ac:dyDescent="0.25">
      <c r="A8" s="2">
        <f t="shared" si="2"/>
        <v>42528</v>
      </c>
      <c r="B8" s="3">
        <f t="shared" si="0"/>
        <v>132</v>
      </c>
      <c r="C8" s="4">
        <v>12</v>
      </c>
      <c r="D8" s="4">
        <v>144</v>
      </c>
      <c r="E8" s="5">
        <f t="shared" si="1"/>
        <v>0.91666666666666663</v>
      </c>
      <c r="F8" s="5">
        <v>0.93055555555555558</v>
      </c>
      <c r="G8" s="4">
        <f>COUNTIFS(Enforcements!$P$1:$P$1190,Summary!A8,Enforcements!$M$1:$M$1190,"Y")</f>
        <v>1</v>
      </c>
      <c r="H8" s="4">
        <f>COUNTIFS(Enforcements!$P$1:$P$1190,Summary!A8,Enforcements!$M$1:$M$1190,"N")</f>
        <v>23</v>
      </c>
      <c r="I8" s="4">
        <f>COUNTIF('Runs without Initialization'!$I$2:$I$170,Summary!A8)</f>
        <v>10</v>
      </c>
    </row>
    <row r="9" spans="1:9" x14ac:dyDescent="0.25">
      <c r="A9" s="2">
        <f t="shared" si="2"/>
        <v>42529</v>
      </c>
      <c r="B9" s="3">
        <f t="shared" si="0"/>
        <v>134</v>
      </c>
      <c r="C9" s="4">
        <v>10</v>
      </c>
      <c r="D9" s="4">
        <v>144</v>
      </c>
      <c r="E9" s="5">
        <f t="shared" si="1"/>
        <v>0.93055555555555558</v>
      </c>
      <c r="F9" s="5">
        <v>0.91666666666666663</v>
      </c>
      <c r="G9" s="4">
        <f>COUNTIFS(Enforcements!$P$1:$P$1190,Summary!A9,Enforcements!$M$1:$M$1190,"Y")</f>
        <v>9</v>
      </c>
      <c r="H9" s="4">
        <f>COUNTIFS(Enforcements!$P$1:$P$1190,Summary!A9,Enforcements!$M$1:$M$1190,"N")</f>
        <v>41</v>
      </c>
      <c r="I9" s="4">
        <f>COUNTIF('Runs without Initialization'!$I$2:$I$170,Summary!A9)</f>
        <v>5</v>
      </c>
    </row>
    <row r="10" spans="1:9" x14ac:dyDescent="0.25">
      <c r="A10" s="2">
        <f t="shared" si="2"/>
        <v>42530</v>
      </c>
      <c r="B10" s="3">
        <f t="shared" si="0"/>
        <v>114</v>
      </c>
      <c r="C10" s="4">
        <v>17</v>
      </c>
      <c r="D10" s="4">
        <v>131</v>
      </c>
      <c r="E10" s="5">
        <f t="shared" si="1"/>
        <v>0.87022900763358779</v>
      </c>
      <c r="F10" s="5">
        <v>0.93221393034825872</v>
      </c>
      <c r="G10" s="4">
        <f>COUNTIFS(Enforcements!$P$1:$P$1190,Summary!A10,Enforcements!$M$1:$M$1190,"Y")</f>
        <v>1</v>
      </c>
      <c r="H10" s="4">
        <f>COUNTIFS(Enforcements!$P$1:$P$1190,Summary!A10,Enforcements!$M$1:$M$1190,"N")</f>
        <v>31</v>
      </c>
      <c r="I10" s="4">
        <f>COUNTIF('Runs without Initialization'!$I$2:$I$170,Summary!A10)</f>
        <v>8</v>
      </c>
    </row>
    <row r="11" spans="1:9" x14ac:dyDescent="0.25">
      <c r="A11" s="2">
        <f t="shared" si="2"/>
        <v>42531</v>
      </c>
      <c r="B11" s="3">
        <f t="shared" si="0"/>
        <v>141</v>
      </c>
      <c r="C11" s="4">
        <v>5</v>
      </c>
      <c r="D11" s="4">
        <v>146</v>
      </c>
      <c r="E11" s="5">
        <f t="shared" si="1"/>
        <v>0.96575342465753422</v>
      </c>
      <c r="F11" s="5">
        <v>0.96166666666666667</v>
      </c>
      <c r="G11" s="4">
        <f>COUNTIFS(Enforcements!$P$1:$P$1190,Summary!A11,Enforcements!$M$1:$M$1190,"Y")</f>
        <v>3</v>
      </c>
      <c r="H11" s="4">
        <f>COUNTIFS(Enforcements!$P$1:$P$1190,Summary!A11,Enforcements!$M$1:$M$1190,"N")</f>
        <v>47</v>
      </c>
      <c r="I11" s="4">
        <f>COUNTIF('Runs without Initialization'!$I$2:$I$170,Summary!A11)</f>
        <v>2</v>
      </c>
    </row>
    <row r="12" spans="1:9" x14ac:dyDescent="0.25">
      <c r="A12" s="2">
        <f t="shared" si="2"/>
        <v>42532</v>
      </c>
      <c r="B12" s="3">
        <f t="shared" si="0"/>
        <v>140</v>
      </c>
      <c r="C12" s="4">
        <v>6</v>
      </c>
      <c r="D12" s="4">
        <v>146</v>
      </c>
      <c r="E12" s="5">
        <f t="shared" si="1"/>
        <v>0.95890410958904104</v>
      </c>
      <c r="F12" s="5">
        <v>0.98582766439909308</v>
      </c>
      <c r="G12" s="4">
        <f>COUNTIFS(Enforcements!$P$1:$P$1190,Summary!A12,Enforcements!$M$1:$M$1190,"Y")</f>
        <v>1</v>
      </c>
      <c r="H12" s="4">
        <f>COUNTIFS(Enforcements!$P$1:$P$1190,Summary!A12,Enforcements!$M$1:$M$1190,"N")</f>
        <v>20</v>
      </c>
      <c r="I12" s="4">
        <f>COUNTIF('Runs without Initialization'!$I$2:$I$170,Summary!A12)</f>
        <v>1</v>
      </c>
    </row>
    <row r="13" spans="1:9" x14ac:dyDescent="0.25">
      <c r="A13" s="2">
        <f t="shared" si="2"/>
        <v>42533</v>
      </c>
      <c r="B13" s="3">
        <f t="shared" si="0"/>
        <v>118</v>
      </c>
      <c r="C13" s="4">
        <v>19</v>
      </c>
      <c r="D13" s="4">
        <v>137</v>
      </c>
      <c r="E13" s="5">
        <f t="shared" si="1"/>
        <v>0.86131386861313863</v>
      </c>
      <c r="F13" s="5">
        <v>0.91079812206572752</v>
      </c>
      <c r="G13" s="4">
        <f>COUNTIFS(Enforcements!$P$1:$P$1190,Summary!A13,Enforcements!$M$1:$M$1190,"Y")</f>
        <v>3</v>
      </c>
      <c r="H13" s="4">
        <f>COUNTIFS(Enforcements!$P$1:$P$1190,Summary!A13,Enforcements!$M$1:$M$1190,"N")</f>
        <v>25</v>
      </c>
      <c r="I13" s="4">
        <f>COUNTIF('Runs without Initialization'!$I$2:$I$170,Summary!A13)</f>
        <v>8</v>
      </c>
    </row>
    <row r="14" spans="1:9" x14ac:dyDescent="0.25">
      <c r="A14" s="2">
        <f t="shared" si="2"/>
        <v>42534</v>
      </c>
      <c r="B14" s="3">
        <f t="shared" si="0"/>
        <v>117</v>
      </c>
      <c r="C14" s="4">
        <v>24</v>
      </c>
      <c r="D14" s="4">
        <v>141</v>
      </c>
      <c r="E14" s="5">
        <f t="shared" si="1"/>
        <v>0.82978723404255317</v>
      </c>
      <c r="F14" s="5">
        <v>0.90653153153153165</v>
      </c>
      <c r="G14" s="4">
        <f>COUNTIFS(Enforcements!$P$1:$P$1190,Summary!A14,Enforcements!$M$1:$M$1190,"Y")</f>
        <v>5</v>
      </c>
      <c r="H14" s="4">
        <f>COUNTIFS(Enforcements!$P$1:$P$1190,Summary!A14,Enforcements!$M$1:$M$1190,"N")</f>
        <v>46</v>
      </c>
      <c r="I14" s="4">
        <f>COUNTIF('Runs without Initialization'!$I$2:$I$170,Summary!A14)</f>
        <v>5</v>
      </c>
    </row>
    <row r="15" spans="1:9" x14ac:dyDescent="0.25">
      <c r="A15" s="2">
        <f t="shared" si="2"/>
        <v>42535</v>
      </c>
      <c r="B15" s="3">
        <f t="shared" si="0"/>
        <v>134</v>
      </c>
      <c r="C15" s="4">
        <v>8</v>
      </c>
      <c r="D15" s="4">
        <v>142</v>
      </c>
      <c r="E15" s="5">
        <f t="shared" si="1"/>
        <v>0.94366197183098588</v>
      </c>
      <c r="F15" s="5">
        <v>0.95517241379310347</v>
      </c>
      <c r="G15" s="4">
        <f>COUNTIFS(Enforcements!$P$1:$P$1190,Summary!A15,Enforcements!$M$1:$M$1190,"Y")</f>
        <v>4</v>
      </c>
      <c r="H15" s="4">
        <f>COUNTIFS(Enforcements!$P$1:$P$1190,Summary!A15,Enforcements!$M$1:$M$1190,"N")</f>
        <v>29</v>
      </c>
      <c r="I15" s="4">
        <f>COUNTIF('Runs without Initialization'!$I$2:$I$170,Summary!A15)</f>
        <v>4</v>
      </c>
    </row>
    <row r="16" spans="1:9" x14ac:dyDescent="0.25">
      <c r="A16" s="2">
        <f t="shared" si="2"/>
        <v>42536</v>
      </c>
      <c r="B16" s="3">
        <f t="shared" si="0"/>
        <v>111</v>
      </c>
      <c r="C16" s="4">
        <v>19</v>
      </c>
      <c r="D16" s="4">
        <v>130</v>
      </c>
      <c r="E16" s="5">
        <f t="shared" si="1"/>
        <v>0.85384615384615381</v>
      </c>
      <c r="F16" s="5">
        <v>0.89786967418546371</v>
      </c>
      <c r="G16" s="4">
        <f>COUNTIFS(Enforcements!$P$1:$P$1190,Summary!A16,Enforcements!$M$1:$M$1190,"Y")</f>
        <v>6</v>
      </c>
      <c r="H16" s="4">
        <f>COUNTIFS(Enforcements!$P$1:$P$1190,Summary!A16,Enforcements!$M$1:$M$1190,"N")</f>
        <v>34</v>
      </c>
      <c r="I16" s="4">
        <f>COUNTIF('Runs without Initialization'!$I$2:$I$170,Summary!A16)</f>
        <v>8</v>
      </c>
    </row>
    <row r="17" spans="1:9" x14ac:dyDescent="0.25">
      <c r="A17" s="2">
        <f t="shared" ref="A17:A31" si="3">A16+1</f>
        <v>42537</v>
      </c>
      <c r="B17" s="3">
        <f t="shared" si="0"/>
        <v>95</v>
      </c>
      <c r="C17" s="4">
        <v>16</v>
      </c>
      <c r="D17" s="4">
        <v>111</v>
      </c>
      <c r="E17" s="5">
        <f t="shared" si="1"/>
        <v>0.85585585585585588</v>
      </c>
      <c r="F17" s="5">
        <v>0.85486111111111107</v>
      </c>
      <c r="G17" s="4">
        <f>COUNTIFS(Enforcements!$P$1:$P$1190,Summary!A17,Enforcements!$M$1:$M$1190,"Y")</f>
        <v>12</v>
      </c>
      <c r="H17" s="4">
        <f>COUNTIFS(Enforcements!$P$1:$P$1190,Summary!A17,Enforcements!$M$1:$M$1190,"N")</f>
        <v>50</v>
      </c>
      <c r="I17" s="4">
        <f>COUNTIF('Runs without Initialization'!$I$2:$I$170,Summary!A17)</f>
        <v>5</v>
      </c>
    </row>
    <row r="18" spans="1:9" x14ac:dyDescent="0.25">
      <c r="A18" s="2">
        <f t="shared" si="3"/>
        <v>42538</v>
      </c>
      <c r="B18" s="3">
        <f t="shared" si="0"/>
        <v>37</v>
      </c>
      <c r="C18" s="4">
        <v>53</v>
      </c>
      <c r="D18" s="4">
        <v>90</v>
      </c>
      <c r="E18" s="5">
        <f t="shared" si="1"/>
        <v>0.41111111111111109</v>
      </c>
      <c r="F18" s="5">
        <v>0.85486111111111107</v>
      </c>
      <c r="G18" s="4">
        <f>COUNTIFS(Enforcements!$P$1:$P$1190,Summary!A18,Enforcements!$M$1:$M$1190,"Y")</f>
        <v>0</v>
      </c>
      <c r="H18" s="4">
        <f>COUNTIFS(Enforcements!$P$1:$P$1190,Summary!A18,Enforcements!$M$1:$M$1190,"N")</f>
        <v>0</v>
      </c>
      <c r="I18" s="4">
        <f>COUNTIF('Runs without Initialization'!$I$2:$I$170,Summary!A18)</f>
        <v>26</v>
      </c>
    </row>
    <row r="19" spans="1:9" x14ac:dyDescent="0.25">
      <c r="A19" s="2">
        <f t="shared" si="3"/>
        <v>42539</v>
      </c>
      <c r="B19" s="3">
        <f t="shared" si="0"/>
        <v>127</v>
      </c>
      <c r="C19" s="4">
        <v>14</v>
      </c>
      <c r="D19" s="4">
        <v>141</v>
      </c>
      <c r="E19" s="5">
        <f t="shared" si="1"/>
        <v>0.900709219858156</v>
      </c>
      <c r="F19" s="5">
        <v>0.92194835680751186</v>
      </c>
      <c r="G19" s="4">
        <f>COUNTIFS(Enforcements!$P$1:$P$1190,Summary!A19,Enforcements!$M$1:$M$1190,"Y")</f>
        <v>19</v>
      </c>
      <c r="H19" s="4">
        <f>COUNTIFS(Enforcements!$P$1:$P$1190,Summary!A19,Enforcements!$M$1:$M$1190,"N")</f>
        <v>32</v>
      </c>
      <c r="I19" s="4">
        <f>COUNTIF('Runs without Initialization'!$I$2:$I$170,Summary!A19)</f>
        <v>8</v>
      </c>
    </row>
    <row r="20" spans="1:9" x14ac:dyDescent="0.25">
      <c r="A20" s="2">
        <f t="shared" si="3"/>
        <v>42540</v>
      </c>
      <c r="B20" s="3">
        <f t="shared" si="0"/>
        <v>125</v>
      </c>
      <c r="C20" s="4">
        <v>13</v>
      </c>
      <c r="D20" s="4">
        <v>138</v>
      </c>
      <c r="E20" s="5">
        <f t="shared" si="1"/>
        <v>0.90579710144927539</v>
      </c>
      <c r="F20" s="5">
        <v>0.91608391608391604</v>
      </c>
      <c r="G20" s="4">
        <f>COUNTIFS(Enforcements!$P$1:$P$1190,Summary!A20,Enforcements!$M$1:$M$1190,"Y")</f>
        <v>3</v>
      </c>
      <c r="H20" s="4">
        <f>COUNTIFS(Enforcements!$P$1:$P$1190,Summary!A20,Enforcements!$M$1:$M$1190,"N")</f>
        <v>21</v>
      </c>
      <c r="I20" s="4">
        <f>COUNTIF('Runs without Initialization'!$I$2:$I$170,Summary!A20)</f>
        <v>8</v>
      </c>
    </row>
    <row r="21" spans="1:9" x14ac:dyDescent="0.25">
      <c r="A21" s="2">
        <f t="shared" si="3"/>
        <v>42541</v>
      </c>
      <c r="B21" s="3">
        <f t="shared" si="0"/>
        <v>133</v>
      </c>
      <c r="C21" s="4">
        <v>9</v>
      </c>
      <c r="D21" s="4">
        <v>142</v>
      </c>
      <c r="E21" s="5">
        <f t="shared" si="1"/>
        <v>0.93661971830985913</v>
      </c>
      <c r="F21" s="5">
        <v>0.96009389671361489</v>
      </c>
      <c r="G21" s="4">
        <f>COUNTIFS(Enforcements!$P$1:$P$1190,Summary!A21,Enforcements!$M$1:$M$1190,"Y")</f>
        <v>2</v>
      </c>
      <c r="H21" s="4">
        <f>COUNTIFS(Enforcements!$P$1:$P$1190,Summary!A21,Enforcements!$M$1:$M$1190,"N")</f>
        <v>36</v>
      </c>
      <c r="I21" s="4">
        <f>COUNTIF('Runs without Initialization'!$I$2:$I$170,Summary!A21)</f>
        <v>5</v>
      </c>
    </row>
    <row r="22" spans="1:9" x14ac:dyDescent="0.25">
      <c r="A22" s="2">
        <f t="shared" si="3"/>
        <v>42542</v>
      </c>
      <c r="B22" s="3">
        <f t="shared" si="0"/>
        <v>108</v>
      </c>
      <c r="C22" s="4">
        <v>29</v>
      </c>
      <c r="D22" s="4">
        <v>137</v>
      </c>
      <c r="E22" s="5">
        <f t="shared" si="1"/>
        <v>0.78832116788321172</v>
      </c>
      <c r="F22" s="5">
        <v>0.88260340632603396</v>
      </c>
      <c r="G22" s="4">
        <f>COUNTIFS(Enforcements!$P$1:$P$1190,Summary!A22,Enforcements!$M$1:$M$1190,"Y")</f>
        <v>7</v>
      </c>
      <c r="H22" s="4">
        <f>COUNTIFS(Enforcements!$P$1:$P$1190,Summary!A22,Enforcements!$M$1:$M$1190,"N")</f>
        <v>41</v>
      </c>
      <c r="I22" s="4">
        <f>COUNTIF('Runs without Initialization'!$I$2:$I$170,Summary!A22)</f>
        <v>15</v>
      </c>
    </row>
    <row r="23" spans="1:9" x14ac:dyDescent="0.25">
      <c r="A23" s="2">
        <f t="shared" si="3"/>
        <v>42543</v>
      </c>
      <c r="B23" s="3">
        <f t="shared" si="0"/>
        <v>126</v>
      </c>
      <c r="C23" s="4">
        <v>16</v>
      </c>
      <c r="D23" s="4">
        <v>142</v>
      </c>
      <c r="E23" s="5">
        <f t="shared" si="1"/>
        <v>0.88732394366197187</v>
      </c>
      <c r="F23" s="5">
        <v>0.93838028169014087</v>
      </c>
      <c r="G23" s="4">
        <f>COUNTIFS(Enforcements!$P$1:$P$1190,Summary!A23,Enforcements!$M$1:$M$1190,"Y")</f>
        <v>6</v>
      </c>
      <c r="H23" s="4">
        <f>COUNTIFS(Enforcements!$P$1:$P$1190,Summary!A23,Enforcements!$M$1:$M$1190,"N")</f>
        <v>47</v>
      </c>
      <c r="I23" s="4">
        <f>COUNTIF('Runs without Initialization'!$I$2:$I$170,Summary!A23)</f>
        <v>7</v>
      </c>
    </row>
    <row r="24" spans="1:9" x14ac:dyDescent="0.25">
      <c r="A24" s="2">
        <f t="shared" si="3"/>
        <v>42544</v>
      </c>
      <c r="B24" s="3">
        <f t="shared" si="0"/>
        <v>129</v>
      </c>
      <c r="C24" s="4">
        <v>12</v>
      </c>
      <c r="D24" s="4">
        <v>141</v>
      </c>
      <c r="E24" s="5">
        <f t="shared" si="1"/>
        <v>0.91489361702127658</v>
      </c>
      <c r="F24" s="5">
        <v>0.96276595744680848</v>
      </c>
      <c r="G24" s="4">
        <f>COUNTIFS(Enforcements!$P$1:$P$1190,Summary!A24,Enforcements!$M$1:$M$1190,"Y")</f>
        <v>9</v>
      </c>
      <c r="H24" s="4">
        <f>COUNTIFS(Enforcements!$P$1:$P$1190,Summary!A24,Enforcements!$M$1:$M$1190,"N")</f>
        <v>33</v>
      </c>
      <c r="I24" s="4">
        <f>COUNTIF('Runs without Initialization'!$I$2:$I$170,Summary!A24)</f>
        <v>4</v>
      </c>
    </row>
    <row r="25" spans="1:9" x14ac:dyDescent="0.25">
      <c r="A25" s="2">
        <f t="shared" si="3"/>
        <v>42545</v>
      </c>
      <c r="B25" s="3">
        <f t="shared" si="0"/>
        <v>129</v>
      </c>
      <c r="C25" s="4">
        <v>15</v>
      </c>
      <c r="D25" s="4">
        <v>144</v>
      </c>
      <c r="E25" s="5">
        <f t="shared" si="1"/>
        <v>0.89583333333333337</v>
      </c>
      <c r="F25" s="5">
        <v>0.90136054421768708</v>
      </c>
      <c r="G25" s="4">
        <f>COUNTIFS(Enforcements!$P$1:$P$1190,Summary!A25,Enforcements!$M$1:$M$1190,"Y")</f>
        <v>9</v>
      </c>
      <c r="H25" s="4">
        <f>COUNTIFS(Enforcements!$P$1:$P$1190,Summary!A25,Enforcements!$M$1:$M$1190,"N")</f>
        <v>35</v>
      </c>
      <c r="I25" s="4">
        <f>COUNTIF('Runs without Initialization'!$I$2:$I$170,Summary!A25)</f>
        <v>8</v>
      </c>
    </row>
    <row r="26" spans="1:9" x14ac:dyDescent="0.25">
      <c r="A26" s="2">
        <f t="shared" si="3"/>
        <v>42546</v>
      </c>
      <c r="B26" s="3">
        <f t="shared" si="0"/>
        <v>134</v>
      </c>
      <c r="C26" s="4">
        <v>9</v>
      </c>
      <c r="D26" s="4">
        <v>143</v>
      </c>
      <c r="E26" s="5">
        <f t="shared" si="1"/>
        <v>0.93706293706293708</v>
      </c>
      <c r="F26" s="5">
        <v>0.96270396270396286</v>
      </c>
      <c r="G26" s="4">
        <f>COUNTIFS(Enforcements!$P$1:$P$1190,Summary!A26,Enforcements!$M$1:$M$1190,"Y")</f>
        <v>7</v>
      </c>
      <c r="H26" s="4">
        <f>COUNTIFS(Enforcements!$P$1:$P$1190,Summary!A26,Enforcements!$M$1:$M$1190,"N")</f>
        <v>25</v>
      </c>
      <c r="I26" s="4">
        <f>COUNTIF('Runs without Initialization'!$I$2:$I$170,Summary!A26)</f>
        <v>3</v>
      </c>
    </row>
    <row r="27" spans="1:9" x14ac:dyDescent="0.25">
      <c r="A27" s="2">
        <f t="shared" si="3"/>
        <v>42547</v>
      </c>
      <c r="B27" s="3">
        <f t="shared" si="0"/>
        <v>132</v>
      </c>
      <c r="C27" s="4">
        <v>8</v>
      </c>
      <c r="D27" s="4">
        <v>140</v>
      </c>
      <c r="E27" s="5">
        <f t="shared" si="1"/>
        <v>0.94285714285714284</v>
      </c>
      <c r="F27" s="5">
        <v>0.98928571428571432</v>
      </c>
      <c r="G27" s="4">
        <f>COUNTIFS(Enforcements!$P$1:$P$1190,Summary!A27,Enforcements!$M$1:$M$1190,"Y")</f>
        <v>4</v>
      </c>
      <c r="H27" s="4">
        <f>COUNTIFS(Enforcements!$P$1:$P$1190,Summary!A27,Enforcements!$M$1:$M$1190,"N")</f>
        <v>40</v>
      </c>
      <c r="I27" s="4">
        <f>COUNTIF('Runs without Initialization'!$I$2:$I$170,Summary!A27)</f>
        <v>0</v>
      </c>
    </row>
    <row r="28" spans="1:9" x14ac:dyDescent="0.25">
      <c r="A28" s="2">
        <f t="shared" si="3"/>
        <v>42548</v>
      </c>
      <c r="B28" s="3">
        <f t="shared" si="0"/>
        <v>133</v>
      </c>
      <c r="C28" s="4">
        <v>8</v>
      </c>
      <c r="D28" s="4">
        <v>141</v>
      </c>
      <c r="E28" s="5">
        <f t="shared" si="1"/>
        <v>0.94326241134751776</v>
      </c>
      <c r="F28" s="5">
        <v>0.96759259259259267</v>
      </c>
      <c r="G28" s="4">
        <f>COUNTIFS(Enforcements!$P$1:$P$1190,Summary!A28,Enforcements!$M$1:$M$1190,"Y")</f>
        <v>7</v>
      </c>
      <c r="H28" s="4">
        <f>COUNTIFS(Enforcements!$P$1:$P$1190,Summary!A28,Enforcements!$M$1:$M$1190,"N")</f>
        <v>47</v>
      </c>
      <c r="I28" s="4">
        <f>COUNTIF('Runs without Initialization'!$I$2:$I$170,Summary!A28)</f>
        <v>2</v>
      </c>
    </row>
    <row r="29" spans="1:9" x14ac:dyDescent="0.25">
      <c r="A29" s="2">
        <f t="shared" si="3"/>
        <v>42549</v>
      </c>
      <c r="B29" s="3">
        <f t="shared" si="0"/>
        <v>125</v>
      </c>
      <c r="C29" s="4">
        <v>15</v>
      </c>
      <c r="D29" s="4">
        <v>140</v>
      </c>
      <c r="E29" s="5">
        <f t="shared" si="1"/>
        <v>0.8928571428571429</v>
      </c>
      <c r="F29" s="5">
        <v>0.91608391608391604</v>
      </c>
      <c r="G29" s="4">
        <f>COUNTIFS(Enforcements!$P$1:$P$1190,Summary!A29,Enforcements!$M$1:$M$1190,"Y")</f>
        <v>4</v>
      </c>
      <c r="H29" s="4">
        <f>COUNTIFS(Enforcements!$P$1:$P$1190,Summary!A29,Enforcements!$M$1:$M$1190,"N")</f>
        <v>40</v>
      </c>
      <c r="I29" s="4">
        <f>COUNTIF('Runs without Initialization'!$I$2:$I$170,Summary!A29)</f>
        <v>7</v>
      </c>
    </row>
    <row r="30" spans="1:9" x14ac:dyDescent="0.25">
      <c r="A30" s="2">
        <f t="shared" si="3"/>
        <v>42550</v>
      </c>
      <c r="B30" s="3">
        <f t="shared" si="0"/>
        <v>131</v>
      </c>
      <c r="C30" s="4">
        <v>12</v>
      </c>
      <c r="D30" s="4">
        <v>143</v>
      </c>
      <c r="E30" s="5">
        <f t="shared" si="1"/>
        <v>0.91608391608391604</v>
      </c>
      <c r="F30" s="5">
        <v>0.96347031963470309</v>
      </c>
      <c r="G30" s="4">
        <f>COUNTIFS(Enforcements!$P$1:$P$1190,Summary!A30,Enforcements!$M$1:$M$1190,"Y")</f>
        <v>8</v>
      </c>
      <c r="H30" s="4">
        <f>COUNTIFS(Enforcements!$P$1:$P$1190,Summary!A30,Enforcements!$M$1:$M$1190,"N")</f>
        <v>52</v>
      </c>
      <c r="I30" s="4">
        <f>COUNTIF('Runs without Initialization'!$I$2:$I$170,Summary!A30)</f>
        <v>1</v>
      </c>
    </row>
    <row r="31" spans="1:9" x14ac:dyDescent="0.25">
      <c r="A31" s="2">
        <f t="shared" si="3"/>
        <v>42551</v>
      </c>
      <c r="B31" s="3">
        <f t="shared" si="0"/>
        <v>130</v>
      </c>
      <c r="C31" s="4">
        <v>7</v>
      </c>
      <c r="D31" s="4">
        <v>137</v>
      </c>
      <c r="E31" s="5">
        <f t="shared" si="1"/>
        <v>0.94890510948905105</v>
      </c>
      <c r="F31" s="5">
        <v>0.98661800486618001</v>
      </c>
      <c r="G31" s="4">
        <f>COUNTIFS(Enforcements!$P$1:$P$1190,Summary!A31,Enforcements!$M$1:$M$1190,"Y")</f>
        <v>8</v>
      </c>
      <c r="H31" s="4">
        <f>COUNTIFS(Enforcements!$P$1:$P$1190,Summary!A31,Enforcements!$M$1:$M$1190,"N")</f>
        <v>38</v>
      </c>
      <c r="I31" s="4">
        <f>COUNTIF('Runs without Initialization'!$I$2:$I$170,Summary!A31)</f>
        <v>0</v>
      </c>
    </row>
    <row r="32" spans="1:9" x14ac:dyDescent="0.25">
      <c r="A32" s="42" t="s">
        <v>113</v>
      </c>
      <c r="B32" s="41">
        <f>SUM(B2:B31)</f>
        <v>3752</v>
      </c>
      <c r="C32" s="41">
        <f>SUM(C2:C31)</f>
        <v>405</v>
      </c>
      <c r="D32" s="41">
        <f>SUM(D2:D31)</f>
        <v>4157</v>
      </c>
      <c r="E32" s="43">
        <f t="shared" si="1"/>
        <v>0.90257397161414477</v>
      </c>
      <c r="F32" s="43">
        <f>AVERAGE(F2:F31)</f>
        <v>0.93752707628883714</v>
      </c>
      <c r="G32" s="52">
        <f>AVERAGE(G2:G31)</f>
        <v>5.5333333333333332</v>
      </c>
      <c r="H32" s="52">
        <f>AVERAGE(H2:H31)</f>
        <v>34.1</v>
      </c>
      <c r="I32" s="52">
        <f>AVERAGE(I2:I31)</f>
        <v>5.6333333333333337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1"/>
  <sheetViews>
    <sheetView workbookViewId="0"/>
    <sheetView workbookViewId="1"/>
  </sheetViews>
  <sheetFormatPr defaultRowHeight="15" x14ac:dyDescent="0.25"/>
  <cols>
    <col min="1" max="1" width="49.28515625" style="47" bestFit="1" customWidth="1"/>
    <col min="2" max="2" width="37.42578125" style="47" customWidth="1"/>
    <col min="3" max="3" width="26.28515625" style="47" customWidth="1"/>
  </cols>
  <sheetData>
    <row r="1" spans="1:3" x14ac:dyDescent="0.25">
      <c r="A1" s="6" t="s">
        <v>5</v>
      </c>
      <c r="B1" s="6" t="s">
        <v>6</v>
      </c>
      <c r="C1" s="6" t="s">
        <v>7</v>
      </c>
    </row>
    <row r="2" spans="1:3" ht="60" x14ac:dyDescent="0.25">
      <c r="A2" s="8" t="s">
        <v>56</v>
      </c>
      <c r="B2" s="8" t="s">
        <v>13</v>
      </c>
      <c r="C2" s="8" t="s">
        <v>114</v>
      </c>
    </row>
    <row r="3" spans="1:3" ht="75" x14ac:dyDescent="0.25">
      <c r="A3" s="8" t="s">
        <v>8</v>
      </c>
      <c r="B3" s="8" t="s">
        <v>14</v>
      </c>
      <c r="C3" s="8" t="s">
        <v>15</v>
      </c>
    </row>
    <row r="4" spans="1:3" ht="105" x14ac:dyDescent="0.25">
      <c r="A4" s="8" t="s">
        <v>12</v>
      </c>
      <c r="B4" s="8" t="s">
        <v>16</v>
      </c>
      <c r="C4" s="8" t="s">
        <v>17</v>
      </c>
    </row>
    <row r="5" spans="1:3" ht="45" x14ac:dyDescent="0.25">
      <c r="A5" s="8" t="s">
        <v>11</v>
      </c>
      <c r="B5" s="8" t="s">
        <v>18</v>
      </c>
      <c r="C5" s="8" t="s">
        <v>19</v>
      </c>
    </row>
    <row r="6" spans="1:3" ht="45" x14ac:dyDescent="0.25">
      <c r="A6" s="8" t="s">
        <v>9</v>
      </c>
      <c r="B6" s="8" t="s">
        <v>21</v>
      </c>
      <c r="C6" s="8" t="s">
        <v>20</v>
      </c>
    </row>
    <row r="7" spans="1:3" ht="30" x14ac:dyDescent="0.25">
      <c r="A7" s="8" t="s">
        <v>10</v>
      </c>
      <c r="B7" s="8" t="s">
        <v>22</v>
      </c>
      <c r="C7" s="8" t="s">
        <v>15</v>
      </c>
    </row>
    <row r="8" spans="1:3" ht="45" x14ac:dyDescent="0.25">
      <c r="A8" s="8" t="s">
        <v>115</v>
      </c>
      <c r="B8" s="8" t="s">
        <v>23</v>
      </c>
      <c r="C8" s="8" t="s">
        <v>1405</v>
      </c>
    </row>
    <row r="9" spans="1:3" ht="90" x14ac:dyDescent="0.25">
      <c r="A9" s="45" t="s">
        <v>720</v>
      </c>
      <c r="B9" s="44" t="s">
        <v>1409</v>
      </c>
      <c r="C9" s="44" t="s">
        <v>1410</v>
      </c>
    </row>
    <row r="10" spans="1:3" ht="75" x14ac:dyDescent="0.25">
      <c r="A10" s="44" t="s">
        <v>1412</v>
      </c>
      <c r="B10" s="46" t="s">
        <v>1416</v>
      </c>
      <c r="C10" s="46" t="s">
        <v>1417</v>
      </c>
    </row>
    <row r="11" spans="1:3" ht="75" x14ac:dyDescent="0.25">
      <c r="A11" s="45" t="s">
        <v>1413</v>
      </c>
      <c r="B11" s="46" t="s">
        <v>1414</v>
      </c>
      <c r="C11" s="46" t="s">
        <v>1415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427"/>
  <sheetViews>
    <sheetView topLeftCell="A223" workbookViewId="0">
      <selection activeCell="J2" sqref="J2"/>
    </sheetView>
    <sheetView workbookViewId="1"/>
  </sheetViews>
  <sheetFormatPr defaultRowHeight="15" x14ac:dyDescent="0.25"/>
  <cols>
    <col min="1" max="1" width="7.7109375" style="39" bestFit="1" customWidth="1"/>
    <col min="2" max="2" width="5.28515625" style="39" customWidth="1"/>
    <col min="3" max="4" width="18.28515625" style="39" bestFit="1" customWidth="1"/>
    <col min="5" max="5" width="9.85546875" style="39" bestFit="1" customWidth="1"/>
    <col min="6" max="6" width="9.85546875" style="39" customWidth="1"/>
    <col min="7" max="7" width="64.85546875" style="40" customWidth="1"/>
    <col min="8" max="8" width="12.5703125" style="25" customWidth="1"/>
    <col min="9" max="9" width="0" hidden="1" customWidth="1"/>
  </cols>
  <sheetData>
    <row r="1" spans="1:10" ht="60" x14ac:dyDescent="0.25">
      <c r="A1" s="35" t="s">
        <v>24</v>
      </c>
      <c r="B1" s="35" t="s">
        <v>25</v>
      </c>
      <c r="C1" s="36" t="s">
        <v>26</v>
      </c>
      <c r="D1" s="36" t="s">
        <v>27</v>
      </c>
      <c r="E1" s="35" t="s">
        <v>28</v>
      </c>
      <c r="F1" s="37" t="s">
        <v>29</v>
      </c>
      <c r="G1" s="35" t="s">
        <v>30</v>
      </c>
      <c r="H1" s="28" t="s">
        <v>337</v>
      </c>
      <c r="J1" t="s">
        <v>1420</v>
      </c>
    </row>
    <row r="2" spans="1:10" x14ac:dyDescent="0.25">
      <c r="A2" s="10" t="s">
        <v>247</v>
      </c>
      <c r="B2" s="10">
        <v>4041</v>
      </c>
      <c r="C2" s="17">
        <v>42522.333344907405</v>
      </c>
      <c r="D2" s="17">
        <v>42522.384791666664</v>
      </c>
      <c r="E2" s="18" t="s">
        <v>60</v>
      </c>
      <c r="F2" s="18">
        <v>5.1446759259259262E-2</v>
      </c>
      <c r="G2" s="12" t="s">
        <v>1413</v>
      </c>
      <c r="H2" s="38">
        <v>0</v>
      </c>
      <c r="I2" t="str">
        <f>VLOOKUP(G2,'Issue Resolution'!$A$2:$A$99,1,FALSE)</f>
        <v>Planned maintenance</v>
      </c>
      <c r="J2" t="str">
        <f>RIGHT(A2,2)</f>
        <v>01</v>
      </c>
    </row>
    <row r="3" spans="1:10" x14ac:dyDescent="0.25">
      <c r="A3" s="10" t="s">
        <v>116</v>
      </c>
      <c r="B3" s="10">
        <v>4031</v>
      </c>
      <c r="C3" s="17">
        <v>42522.580949074072</v>
      </c>
      <c r="D3" s="17">
        <v>42522.60765046296</v>
      </c>
      <c r="E3" s="18" t="s">
        <v>39</v>
      </c>
      <c r="F3" s="18">
        <v>2.6701388888888889E-2</v>
      </c>
      <c r="G3" s="12" t="s">
        <v>1406</v>
      </c>
      <c r="H3" s="38">
        <v>1</v>
      </c>
      <c r="I3" t="str">
        <f>VLOOKUP(G3,'Issue Resolution'!$A$2:$A$99,1,FALSE)</f>
        <v>Operational Issue</v>
      </c>
      <c r="J3" t="str">
        <f t="shared" ref="J3:J66" si="0">RIGHT(A3,2)</f>
        <v>01</v>
      </c>
    </row>
    <row r="4" spans="1:10" x14ac:dyDescent="0.25">
      <c r="A4" s="10" t="s">
        <v>117</v>
      </c>
      <c r="B4" s="10">
        <v>4044</v>
      </c>
      <c r="C4" s="17">
        <v>42522.863437499997</v>
      </c>
      <c r="D4" s="17">
        <v>42522.908263888887</v>
      </c>
      <c r="E4" s="18" t="s">
        <v>44</v>
      </c>
      <c r="F4" s="18">
        <v>4.4826388888888895E-2</v>
      </c>
      <c r="G4" s="12" t="s">
        <v>56</v>
      </c>
      <c r="H4" s="38">
        <v>0.22222222222222221</v>
      </c>
      <c r="I4" t="str">
        <f>VLOOKUP(G4,'Issue Resolution'!$A$2:$A$9,1,FALSE)</f>
        <v>Onboard in-route failure</v>
      </c>
      <c r="J4" t="str">
        <f t="shared" si="0"/>
        <v>01</v>
      </c>
    </row>
    <row r="5" spans="1:10" x14ac:dyDescent="0.25">
      <c r="A5" s="10" t="s">
        <v>118</v>
      </c>
      <c r="B5" s="10">
        <v>4044</v>
      </c>
      <c r="C5" s="17">
        <v>42522.950983796298</v>
      </c>
      <c r="D5" s="17">
        <v>42522.984537037039</v>
      </c>
      <c r="E5" s="18" t="s">
        <v>44</v>
      </c>
      <c r="F5" s="18">
        <v>3.3553240740740745E-2</v>
      </c>
      <c r="G5" s="12" t="s">
        <v>56</v>
      </c>
      <c r="H5" s="38">
        <v>0</v>
      </c>
      <c r="I5" t="str">
        <f>VLOOKUP(G5,'Issue Resolution'!$A$2:$A$9,1,FALSE)</f>
        <v>Onboard in-route failure</v>
      </c>
      <c r="J5" t="str">
        <f t="shared" si="0"/>
        <v>01</v>
      </c>
    </row>
    <row r="6" spans="1:10" x14ac:dyDescent="0.25">
      <c r="A6" s="10" t="s">
        <v>301</v>
      </c>
      <c r="B6" s="10">
        <v>4013</v>
      </c>
      <c r="C6" s="17">
        <v>42523.195798611108</v>
      </c>
      <c r="D6" s="17">
        <v>42523.20412037037</v>
      </c>
      <c r="E6" s="18" t="s">
        <v>40</v>
      </c>
      <c r="F6" s="18">
        <v>8.3217592592592596E-3</v>
      </c>
      <c r="G6" s="12" t="s">
        <v>56</v>
      </c>
      <c r="H6" s="38">
        <v>0</v>
      </c>
      <c r="I6" t="str">
        <f>VLOOKUP(G6,'Issue Resolution'!$A$2:$A$9,1,FALSE)</f>
        <v>Onboard in-route failure</v>
      </c>
      <c r="J6" t="str">
        <f t="shared" si="0"/>
        <v>02</v>
      </c>
    </row>
    <row r="7" spans="1:10" x14ac:dyDescent="0.25">
      <c r="A7" s="10" t="s">
        <v>302</v>
      </c>
      <c r="B7" s="10">
        <v>4030</v>
      </c>
      <c r="C7" s="17">
        <v>42523.25540509259</v>
      </c>
      <c r="D7" s="17">
        <v>42523.262986111113</v>
      </c>
      <c r="E7" s="18" t="s">
        <v>33</v>
      </c>
      <c r="F7" s="18">
        <v>7.5810185185185182E-3</v>
      </c>
      <c r="G7" s="8" t="s">
        <v>12</v>
      </c>
      <c r="H7" s="38">
        <v>0</v>
      </c>
      <c r="I7" t="str">
        <f>VLOOKUP(G7,'Issue Resolution'!$A$2:$A$8,1,FALSE)</f>
        <v>Wi-MAX data drops</v>
      </c>
      <c r="J7" t="str">
        <f t="shared" si="0"/>
        <v>02</v>
      </c>
    </row>
    <row r="8" spans="1:10" x14ac:dyDescent="0.25">
      <c r="A8" s="10" t="s">
        <v>35</v>
      </c>
      <c r="B8" s="10">
        <v>4027</v>
      </c>
      <c r="C8" s="17">
        <v>42523.255567129629</v>
      </c>
      <c r="D8" s="17">
        <v>42523.277083333334</v>
      </c>
      <c r="E8" s="18" t="s">
        <v>37</v>
      </c>
      <c r="F8" s="18">
        <v>2.1516203703703704E-2</v>
      </c>
      <c r="G8" s="8" t="s">
        <v>8</v>
      </c>
      <c r="H8" s="38">
        <v>0</v>
      </c>
      <c r="I8" t="str">
        <f>VLOOKUP(G8,'Issue Resolution'!$A$2:$A$8,1,FALSE)</f>
        <v>Inefficient dispatching</v>
      </c>
      <c r="J8" t="str">
        <f t="shared" si="0"/>
        <v>02</v>
      </c>
    </row>
    <row r="9" spans="1:10" x14ac:dyDescent="0.25">
      <c r="A9" s="10" t="s">
        <v>186</v>
      </c>
      <c r="B9" s="10">
        <v>4029</v>
      </c>
      <c r="C9" s="17">
        <v>42523.290266203701</v>
      </c>
      <c r="D9" s="17">
        <v>42523.315625000003</v>
      </c>
      <c r="E9" s="18" t="s">
        <v>33</v>
      </c>
      <c r="F9" s="18">
        <v>2.5358796296296296E-2</v>
      </c>
      <c r="G9" s="8" t="s">
        <v>12</v>
      </c>
      <c r="H9" s="38">
        <v>1</v>
      </c>
      <c r="I9" t="str">
        <f>VLOOKUP(G9,'Issue Resolution'!$A$2:$A$8,1,FALSE)</f>
        <v>Wi-MAX data drops</v>
      </c>
      <c r="J9" t="str">
        <f t="shared" si="0"/>
        <v>02</v>
      </c>
    </row>
    <row r="10" spans="1:10" x14ac:dyDescent="0.25">
      <c r="A10" s="10" t="s">
        <v>188</v>
      </c>
      <c r="B10" s="10">
        <v>4029</v>
      </c>
      <c r="C10" s="17">
        <v>42523.363599537035</v>
      </c>
      <c r="D10" s="17">
        <v>42523.363599537035</v>
      </c>
      <c r="E10" s="18" t="s">
        <v>33</v>
      </c>
      <c r="F10" s="18">
        <v>0</v>
      </c>
      <c r="G10" s="12" t="s">
        <v>56</v>
      </c>
      <c r="H10" s="38">
        <v>0</v>
      </c>
      <c r="I10" t="str">
        <f>VLOOKUP(G10,'Issue Resolution'!$A$2:$A$9,1,FALSE)</f>
        <v>Onboard in-route failure</v>
      </c>
      <c r="J10" t="str">
        <f t="shared" si="0"/>
        <v>02</v>
      </c>
    </row>
    <row r="11" spans="1:10" x14ac:dyDescent="0.25">
      <c r="A11" s="10" t="s">
        <v>189</v>
      </c>
      <c r="B11" s="10">
        <v>4011</v>
      </c>
      <c r="C11" s="17">
        <v>42523.495150462964</v>
      </c>
      <c r="D11" s="17">
        <v>42523.496527777781</v>
      </c>
      <c r="E11" s="18" t="s">
        <v>41</v>
      </c>
      <c r="F11" s="18">
        <v>1.3773148148148147E-3</v>
      </c>
      <c r="G11" s="12" t="s">
        <v>56</v>
      </c>
      <c r="H11" s="38">
        <v>1</v>
      </c>
      <c r="I11" t="str">
        <f>VLOOKUP(G11,'Issue Resolution'!$A$2:$A$9,1,FALSE)</f>
        <v>Onboard in-route failure</v>
      </c>
      <c r="J11" t="str">
        <f t="shared" si="0"/>
        <v>02</v>
      </c>
    </row>
    <row r="12" spans="1:10" x14ac:dyDescent="0.25">
      <c r="A12" s="10" t="s">
        <v>303</v>
      </c>
      <c r="B12" s="10">
        <v>4041</v>
      </c>
      <c r="C12" s="17">
        <v>42523.558125000003</v>
      </c>
      <c r="D12" s="17">
        <v>42523.559513888889</v>
      </c>
      <c r="E12" s="18" t="s">
        <v>60</v>
      </c>
      <c r="F12" s="18">
        <v>1.3888888888888889E-3</v>
      </c>
      <c r="G12" s="12" t="s">
        <v>56</v>
      </c>
      <c r="H12" s="38">
        <v>1</v>
      </c>
      <c r="I12" t="str">
        <f>VLOOKUP(G12,'Issue Resolution'!$A$2:$A$9,1,FALSE)</f>
        <v>Onboard in-route failure</v>
      </c>
      <c r="J12" t="str">
        <f t="shared" si="0"/>
        <v>02</v>
      </c>
    </row>
    <row r="13" spans="1:10" x14ac:dyDescent="0.25">
      <c r="A13" s="10" t="s">
        <v>304</v>
      </c>
      <c r="B13" s="10">
        <v>4012</v>
      </c>
      <c r="C13" s="17">
        <v>42523.725601851853</v>
      </c>
      <c r="D13" s="17">
        <v>42523.731365740743</v>
      </c>
      <c r="E13" s="18" t="s">
        <v>41</v>
      </c>
      <c r="F13" s="18">
        <v>5.7638888888888887E-3</v>
      </c>
      <c r="G13" s="34" t="s">
        <v>9</v>
      </c>
      <c r="H13" s="38">
        <v>0.1111111111111111</v>
      </c>
      <c r="I13" t="str">
        <f>VLOOKUP(G13,'Issue Resolution'!$A$2:$A$8,1,FALSE)</f>
        <v>Improper execution of bulletins</v>
      </c>
      <c r="J13" t="str">
        <f t="shared" si="0"/>
        <v>02</v>
      </c>
    </row>
    <row r="14" spans="1:10" x14ac:dyDescent="0.25">
      <c r="A14" s="10" t="s">
        <v>190</v>
      </c>
      <c r="B14" s="10">
        <v>4031</v>
      </c>
      <c r="C14" s="17">
        <v>42523.734282407408</v>
      </c>
      <c r="D14" s="17">
        <v>42523.748993055553</v>
      </c>
      <c r="E14" s="18" t="s">
        <v>39</v>
      </c>
      <c r="F14" s="18">
        <v>1.4710648148148148E-2</v>
      </c>
      <c r="G14" s="12" t="s">
        <v>56</v>
      </c>
      <c r="H14" s="38">
        <v>0.77777777777777779</v>
      </c>
      <c r="I14" t="str">
        <f>VLOOKUP(G14,'Issue Resolution'!$A$2:$A$9,1,FALSE)</f>
        <v>Onboard in-route failure</v>
      </c>
      <c r="J14" t="str">
        <f t="shared" si="0"/>
        <v>02</v>
      </c>
    </row>
    <row r="15" spans="1:10" x14ac:dyDescent="0.25">
      <c r="A15" s="10" t="s">
        <v>191</v>
      </c>
      <c r="B15" s="10">
        <v>4027</v>
      </c>
      <c r="C15" s="17">
        <v>42523.83153935185</v>
      </c>
      <c r="D15" s="17">
        <v>42523.868807870371</v>
      </c>
      <c r="E15" s="18" t="s">
        <v>37</v>
      </c>
      <c r="F15" s="18">
        <v>3.7268518518518513E-2</v>
      </c>
      <c r="G15" s="12" t="s">
        <v>56</v>
      </c>
      <c r="H15" s="38">
        <v>1</v>
      </c>
      <c r="I15" t="str">
        <f>VLOOKUP(G15,'Issue Resolution'!$A$2:$A$9,1,FALSE)</f>
        <v>Onboard in-route failure</v>
      </c>
      <c r="J15" t="str">
        <f t="shared" si="0"/>
        <v>02</v>
      </c>
    </row>
    <row r="16" spans="1:10" x14ac:dyDescent="0.25">
      <c r="A16" s="10" t="s">
        <v>305</v>
      </c>
      <c r="B16" s="10">
        <v>4028</v>
      </c>
      <c r="C16" s="17">
        <v>42523.874826388892</v>
      </c>
      <c r="D16" s="17">
        <v>42523.876527777778</v>
      </c>
      <c r="E16" s="18" t="s">
        <v>37</v>
      </c>
      <c r="F16" s="18">
        <v>1.7013888888888892E-3</v>
      </c>
      <c r="G16" s="12" t="s">
        <v>56</v>
      </c>
      <c r="H16" s="38">
        <v>0</v>
      </c>
      <c r="I16" t="str">
        <f>VLOOKUP(G16,'Issue Resolution'!$A$2:$A$9,1,FALSE)</f>
        <v>Onboard in-route failure</v>
      </c>
      <c r="J16" t="str">
        <f t="shared" si="0"/>
        <v>02</v>
      </c>
    </row>
    <row r="17" spans="1:10" x14ac:dyDescent="0.25">
      <c r="A17" s="10" t="s">
        <v>306</v>
      </c>
      <c r="B17" s="10">
        <v>4012</v>
      </c>
      <c r="C17" s="17">
        <v>42524.238877314812</v>
      </c>
      <c r="D17" s="17">
        <v>42524.256620370368</v>
      </c>
      <c r="E17" s="18" t="s">
        <v>41</v>
      </c>
      <c r="F17" s="18">
        <v>1.7743055555911269E-2</v>
      </c>
      <c r="G17" s="12" t="s">
        <v>9</v>
      </c>
      <c r="H17" s="38">
        <v>0.27777777777777779</v>
      </c>
      <c r="I17" t="str">
        <f>VLOOKUP(G17,'Issue Resolution'!$A$2:$A$8,1,FALSE)</f>
        <v>Improper execution of bulletins</v>
      </c>
      <c r="J17" t="str">
        <f t="shared" si="0"/>
        <v>03</v>
      </c>
    </row>
    <row r="18" spans="1:10" x14ac:dyDescent="0.25">
      <c r="A18" s="10" t="s">
        <v>307</v>
      </c>
      <c r="B18" s="10">
        <v>4030</v>
      </c>
      <c r="C18" s="17">
        <v>42524.276365740741</v>
      </c>
      <c r="D18" s="17">
        <v>42524.277824074074</v>
      </c>
      <c r="E18" s="18" t="s">
        <v>33</v>
      </c>
      <c r="F18" s="18">
        <v>1.4583333322661929E-3</v>
      </c>
      <c r="G18" s="12" t="s">
        <v>56</v>
      </c>
      <c r="H18" s="38">
        <v>0</v>
      </c>
      <c r="I18" t="str">
        <f>VLOOKUP(G18,'Issue Resolution'!$A$2:$A$9,1,FALSE)</f>
        <v>Onboard in-route failure</v>
      </c>
      <c r="J18" t="str">
        <f t="shared" si="0"/>
        <v>03</v>
      </c>
    </row>
    <row r="19" spans="1:10" x14ac:dyDescent="0.25">
      <c r="A19" s="10" t="s">
        <v>192</v>
      </c>
      <c r="B19" s="10">
        <v>4020</v>
      </c>
      <c r="C19" s="17">
        <v>42524.299629629626</v>
      </c>
      <c r="D19" s="17">
        <v>42524.301122685189</v>
      </c>
      <c r="E19" s="18" t="s">
        <v>32</v>
      </c>
      <c r="F19" s="18">
        <v>1.49305556260515E-3</v>
      </c>
      <c r="G19" s="12" t="s">
        <v>56</v>
      </c>
      <c r="H19" s="38">
        <v>0</v>
      </c>
      <c r="I19" t="str">
        <f>VLOOKUP(G19,'Issue Resolution'!$A$2:$A$9,1,FALSE)</f>
        <v>Onboard in-route failure</v>
      </c>
      <c r="J19" t="str">
        <f t="shared" si="0"/>
        <v>03</v>
      </c>
    </row>
    <row r="20" spans="1:10" x14ac:dyDescent="0.25">
      <c r="A20" s="10" t="s">
        <v>308</v>
      </c>
      <c r="B20" s="10">
        <v>4012</v>
      </c>
      <c r="C20" s="17">
        <v>42524.309884259259</v>
      </c>
      <c r="D20" s="17">
        <v>42524.325578703705</v>
      </c>
      <c r="E20" s="18" t="s">
        <v>41</v>
      </c>
      <c r="F20" s="18">
        <v>1.5694444446125999E-2</v>
      </c>
      <c r="G20" s="12" t="s">
        <v>56</v>
      </c>
      <c r="H20" s="38">
        <v>0.22222222222222221</v>
      </c>
      <c r="I20" t="str">
        <f>VLOOKUP(G20,'Issue Resolution'!$A$2:$A$9,1,FALSE)</f>
        <v>Onboard in-route failure</v>
      </c>
      <c r="J20" t="str">
        <f t="shared" si="0"/>
        <v>03</v>
      </c>
    </row>
    <row r="21" spans="1:10" x14ac:dyDescent="0.25">
      <c r="A21" s="10" t="s">
        <v>193</v>
      </c>
      <c r="B21" s="10">
        <v>4031</v>
      </c>
      <c r="C21" s="17">
        <v>42524.386655092596</v>
      </c>
      <c r="D21" s="17">
        <v>42524.39806712963</v>
      </c>
      <c r="E21" s="18" t="s">
        <v>39</v>
      </c>
      <c r="F21" s="18">
        <v>1.1412037034460809E-2</v>
      </c>
      <c r="G21" s="12" t="s">
        <v>56</v>
      </c>
      <c r="H21" s="38">
        <v>0.66666666666666663</v>
      </c>
      <c r="I21" t="str">
        <f>VLOOKUP(G21,'Issue Resolution'!$A$2:$A$9,1,FALSE)</f>
        <v>Onboard in-route failure</v>
      </c>
      <c r="J21" t="str">
        <f t="shared" si="0"/>
        <v>03</v>
      </c>
    </row>
    <row r="22" spans="1:10" x14ac:dyDescent="0.25">
      <c r="A22" s="10" t="s">
        <v>194</v>
      </c>
      <c r="B22" s="10">
        <v>4029</v>
      </c>
      <c r="C22" s="17">
        <v>42524.416747685187</v>
      </c>
      <c r="D22" s="17">
        <v>42524.418645833335</v>
      </c>
      <c r="E22" s="18" t="s">
        <v>33</v>
      </c>
      <c r="F22" s="18">
        <v>1.898148148029577E-3</v>
      </c>
      <c r="G22" s="12" t="s">
        <v>56</v>
      </c>
      <c r="H22" s="38">
        <v>0</v>
      </c>
      <c r="I22" t="str">
        <f>VLOOKUP(G22,'Issue Resolution'!$A$2:$A$9,1,FALSE)</f>
        <v>Onboard in-route failure</v>
      </c>
      <c r="J22" t="str">
        <f t="shared" si="0"/>
        <v>03</v>
      </c>
    </row>
    <row r="23" spans="1:10" x14ac:dyDescent="0.25">
      <c r="A23" s="10" t="s">
        <v>310</v>
      </c>
      <c r="B23" s="10">
        <v>4019</v>
      </c>
      <c r="C23" s="17">
        <v>42524.639467592591</v>
      </c>
      <c r="D23" s="17">
        <v>42524.643946759257</v>
      </c>
      <c r="E23" s="18" t="s">
        <v>32</v>
      </c>
      <c r="F23" s="18">
        <v>4.4791666659875773E-3</v>
      </c>
      <c r="G23" s="12" t="s">
        <v>56</v>
      </c>
      <c r="H23" s="38">
        <v>1</v>
      </c>
      <c r="I23" t="str">
        <f>VLOOKUP(G23,'Issue Resolution'!$A$2:$A$9,1,FALSE)</f>
        <v>Onboard in-route failure</v>
      </c>
      <c r="J23" t="str">
        <f t="shared" si="0"/>
        <v>03</v>
      </c>
    </row>
    <row r="24" spans="1:10" x14ac:dyDescent="0.25">
      <c r="A24" s="10" t="s">
        <v>311</v>
      </c>
      <c r="B24" s="10">
        <v>4039</v>
      </c>
      <c r="C24" s="17">
        <v>42525.191666666666</v>
      </c>
      <c r="D24" s="17">
        <v>42525.195694444446</v>
      </c>
      <c r="E24" s="18" t="s">
        <v>48</v>
      </c>
      <c r="F24" s="18">
        <v>4.0277777807204984E-3</v>
      </c>
      <c r="G24" s="12" t="s">
        <v>56</v>
      </c>
      <c r="H24" s="38">
        <v>0</v>
      </c>
      <c r="I24" t="str">
        <f>VLOOKUP(G24,'Issue Resolution'!$A$2:$A$9,1,FALSE)</f>
        <v>Onboard in-route failure</v>
      </c>
      <c r="J24" t="str">
        <f t="shared" si="0"/>
        <v>04</v>
      </c>
    </row>
    <row r="25" spans="1:10" x14ac:dyDescent="0.25">
      <c r="A25" s="10" t="s">
        <v>195</v>
      </c>
      <c r="B25" s="10">
        <v>4020</v>
      </c>
      <c r="C25" s="17">
        <v>42525.289375</v>
      </c>
      <c r="D25" s="17">
        <v>42525.299756944441</v>
      </c>
      <c r="E25" s="18" t="s">
        <v>32</v>
      </c>
      <c r="F25" s="18">
        <v>1.0381944441178348E-2</v>
      </c>
      <c r="G25" s="34" t="s">
        <v>11</v>
      </c>
      <c r="H25" s="38">
        <v>0.66666666666666663</v>
      </c>
      <c r="I25" t="str">
        <f>VLOOKUP(G25,'Issue Resolution'!$A$2:$A$8,1,FALSE)</f>
        <v>Link failures in wayside equipment</v>
      </c>
      <c r="J25" t="str">
        <f t="shared" si="0"/>
        <v>04</v>
      </c>
    </row>
    <row r="26" spans="1:10" x14ac:dyDescent="0.25">
      <c r="A26" s="10" t="s">
        <v>196</v>
      </c>
      <c r="B26" s="10">
        <v>4016</v>
      </c>
      <c r="C26" s="17">
        <v>42525.352916666663</v>
      </c>
      <c r="D26" s="17">
        <v>42525.354259259257</v>
      </c>
      <c r="E26" s="18" t="s">
        <v>55</v>
      </c>
      <c r="F26" s="18">
        <v>1.3425925935734995E-3</v>
      </c>
      <c r="G26" s="12" t="s">
        <v>56</v>
      </c>
      <c r="H26" s="38">
        <v>1</v>
      </c>
      <c r="I26" t="str">
        <f>VLOOKUP(G26,'Issue Resolution'!$A$2:$A$9,1,FALSE)</f>
        <v>Onboard in-route failure</v>
      </c>
      <c r="J26" t="str">
        <f t="shared" si="0"/>
        <v>04</v>
      </c>
    </row>
    <row r="27" spans="1:10" x14ac:dyDescent="0.25">
      <c r="A27" s="10" t="s">
        <v>197</v>
      </c>
      <c r="B27" s="10">
        <v>4007</v>
      </c>
      <c r="C27" s="17">
        <v>42525.385000000002</v>
      </c>
      <c r="D27" s="17">
        <v>42525.396203703705</v>
      </c>
      <c r="E27" s="18" t="s">
        <v>34</v>
      </c>
      <c r="F27" s="18">
        <v>1.1203703703358769E-2</v>
      </c>
      <c r="G27" s="12" t="s">
        <v>56</v>
      </c>
      <c r="H27" s="38">
        <v>0.72222222222222221</v>
      </c>
      <c r="I27" t="str">
        <f>VLOOKUP(G27,'Issue Resolution'!$A$2:$A$9,1,FALSE)</f>
        <v>Onboard in-route failure</v>
      </c>
      <c r="J27" t="str">
        <f t="shared" si="0"/>
        <v>04</v>
      </c>
    </row>
    <row r="28" spans="1:10" x14ac:dyDescent="0.25">
      <c r="A28" s="10" t="s">
        <v>312</v>
      </c>
      <c r="B28" s="10">
        <v>4010</v>
      </c>
      <c r="C28" s="17">
        <v>42525.486435185187</v>
      </c>
      <c r="D28" s="17">
        <v>42525.503495370373</v>
      </c>
      <c r="E28" s="18" t="s">
        <v>53</v>
      </c>
      <c r="F28" s="18">
        <v>1.7060185185982846E-2</v>
      </c>
      <c r="G28" s="12" t="s">
        <v>56</v>
      </c>
      <c r="H28" s="38">
        <v>0.22222222222222221</v>
      </c>
      <c r="I28" t="str">
        <f>VLOOKUP(G28,'Issue Resolution'!$A$2:$A$9,1,FALSE)</f>
        <v>Onboard in-route failure</v>
      </c>
      <c r="J28" t="str">
        <f t="shared" si="0"/>
        <v>04</v>
      </c>
    </row>
    <row r="29" spans="1:10" x14ac:dyDescent="0.25">
      <c r="A29" s="10" t="s">
        <v>198</v>
      </c>
      <c r="B29" s="10">
        <v>4020</v>
      </c>
      <c r="C29" s="17">
        <v>42525.488541666666</v>
      </c>
      <c r="D29" s="17">
        <v>42525.489768518521</v>
      </c>
      <c r="E29" s="18" t="s">
        <v>32</v>
      </c>
      <c r="F29" s="18">
        <v>1.2268518548808061E-3</v>
      </c>
      <c r="G29" s="12" t="s">
        <v>56</v>
      </c>
      <c r="H29" s="38">
        <v>0</v>
      </c>
      <c r="I29" t="str">
        <f>VLOOKUP(G29,'Issue Resolution'!$A$2:$A$9,1,FALSE)</f>
        <v>Onboard in-route failure</v>
      </c>
      <c r="J29" t="str">
        <f t="shared" si="0"/>
        <v>04</v>
      </c>
    </row>
    <row r="30" spans="1:10" x14ac:dyDescent="0.25">
      <c r="A30" s="10" t="s">
        <v>313</v>
      </c>
      <c r="B30" s="10">
        <v>4043</v>
      </c>
      <c r="C30" s="17">
        <v>42525.513981481483</v>
      </c>
      <c r="D30" s="17">
        <v>42525.5158912037</v>
      </c>
      <c r="E30" s="18" t="s">
        <v>44</v>
      </c>
      <c r="F30" s="18">
        <v>1.9097222175332718E-3</v>
      </c>
      <c r="G30" s="12" t="s">
        <v>56</v>
      </c>
      <c r="H30" s="38">
        <v>1</v>
      </c>
      <c r="I30" t="str">
        <f>VLOOKUP(G30,'Issue Resolution'!$A$2:$A$9,1,FALSE)</f>
        <v>Onboard in-route failure</v>
      </c>
      <c r="J30" t="str">
        <f t="shared" si="0"/>
        <v>04</v>
      </c>
    </row>
    <row r="31" spans="1:10" x14ac:dyDescent="0.25">
      <c r="A31" s="10" t="s">
        <v>314</v>
      </c>
      <c r="B31" s="10">
        <v>4008</v>
      </c>
      <c r="C31" s="17">
        <v>42525.621215277781</v>
      </c>
      <c r="D31" s="17">
        <v>42525.622488425928</v>
      </c>
      <c r="E31" s="18" t="s">
        <v>34</v>
      </c>
      <c r="F31" s="18">
        <v>1.2731481474475004E-3</v>
      </c>
      <c r="G31" s="12" t="s">
        <v>56</v>
      </c>
      <c r="H31" s="38">
        <v>1</v>
      </c>
      <c r="I31" t="str">
        <f>VLOOKUP(G31,'Issue Resolution'!$A$2:$A$9,1,FALSE)</f>
        <v>Onboard in-route failure</v>
      </c>
      <c r="J31" t="str">
        <f t="shared" si="0"/>
        <v>04</v>
      </c>
    </row>
    <row r="32" spans="1:10" x14ac:dyDescent="0.25">
      <c r="A32" s="10" t="s">
        <v>315</v>
      </c>
      <c r="B32" s="10">
        <v>4015</v>
      </c>
      <c r="C32" s="17">
        <v>42525.69939814815</v>
      </c>
      <c r="D32" s="17">
        <v>42525.701099537036</v>
      </c>
      <c r="E32" s="18" t="s">
        <v>55</v>
      </c>
      <c r="F32" s="18">
        <v>1.7013888864312321E-3</v>
      </c>
      <c r="G32" s="12" t="s">
        <v>56</v>
      </c>
      <c r="H32" s="38">
        <v>0</v>
      </c>
      <c r="I32" t="str">
        <f>VLOOKUP(G32,'Issue Resolution'!$A$2:$A$9,1,FALSE)</f>
        <v>Onboard in-route failure</v>
      </c>
      <c r="J32" t="str">
        <f t="shared" si="0"/>
        <v>04</v>
      </c>
    </row>
    <row r="33" spans="1:10" x14ac:dyDescent="0.25">
      <c r="A33" s="10" t="s">
        <v>316</v>
      </c>
      <c r="B33" s="10">
        <v>4043</v>
      </c>
      <c r="C33" s="17">
        <v>42525.890208333331</v>
      </c>
      <c r="D33" s="17">
        <v>42525.891516203701</v>
      </c>
      <c r="E33" s="18" t="s">
        <v>44</v>
      </c>
      <c r="F33" s="18">
        <v>1.3078703705104999E-3</v>
      </c>
      <c r="G33" s="12" t="s">
        <v>56</v>
      </c>
      <c r="H33" s="38">
        <v>1</v>
      </c>
      <c r="I33" t="str">
        <f>VLOOKUP(G33,'Issue Resolution'!$A$2:$A$9,1,FALSE)</f>
        <v>Onboard in-route failure</v>
      </c>
      <c r="J33" t="str">
        <f t="shared" si="0"/>
        <v>04</v>
      </c>
    </row>
    <row r="34" spans="1:10" x14ac:dyDescent="0.25">
      <c r="A34" s="10" t="s">
        <v>199</v>
      </c>
      <c r="B34" s="10">
        <v>4011</v>
      </c>
      <c r="C34" s="13">
        <v>42526.209074074075</v>
      </c>
      <c r="D34" s="13">
        <v>42526.211064814815</v>
      </c>
      <c r="E34" s="10" t="s">
        <v>41</v>
      </c>
      <c r="F34" s="18">
        <f t="shared" ref="F34:F97" si="1">D34-C34</f>
        <v>1.9907407404389232E-3</v>
      </c>
      <c r="G34" s="12" t="s">
        <v>56</v>
      </c>
      <c r="H34" s="38">
        <v>0</v>
      </c>
      <c r="I34" t="str">
        <f>VLOOKUP(G34,'Issue Resolution'!$A$2:$A$9,1,FALSE)</f>
        <v>Onboard in-route failure</v>
      </c>
      <c r="J34" t="str">
        <f t="shared" si="0"/>
        <v>05</v>
      </c>
    </row>
    <row r="35" spans="1:10" x14ac:dyDescent="0.25">
      <c r="A35" s="10" t="s">
        <v>200</v>
      </c>
      <c r="B35" s="10">
        <v>4027</v>
      </c>
      <c r="C35" s="13">
        <v>42526.306585648148</v>
      </c>
      <c r="D35" s="13">
        <v>42526.329525462963</v>
      </c>
      <c r="E35" s="10" t="s">
        <v>37</v>
      </c>
      <c r="F35" s="18">
        <f t="shared" si="1"/>
        <v>2.2939814814890269E-2</v>
      </c>
      <c r="G35" s="8" t="s">
        <v>115</v>
      </c>
      <c r="H35" s="38">
        <v>5.5555555555555552E-2</v>
      </c>
      <c r="I35" t="str">
        <f>VLOOKUP(G35,'Issue Resolution'!$A$2:$A$8,1,FALSE)</f>
        <v>GPS signal at terminals</v>
      </c>
      <c r="J35" t="str">
        <f t="shared" si="0"/>
        <v>05</v>
      </c>
    </row>
    <row r="36" spans="1:10" x14ac:dyDescent="0.25">
      <c r="A36" s="10" t="s">
        <v>317</v>
      </c>
      <c r="B36" s="10">
        <v>4032</v>
      </c>
      <c r="C36" s="13">
        <v>42526.401828703703</v>
      </c>
      <c r="D36" s="13">
        <v>42526.424699074072</v>
      </c>
      <c r="E36" s="10" t="s">
        <v>39</v>
      </c>
      <c r="F36" s="18">
        <f t="shared" si="1"/>
        <v>2.287037036876427E-2</v>
      </c>
      <c r="G36" s="12" t="s">
        <v>56</v>
      </c>
      <c r="H36" s="38">
        <v>1</v>
      </c>
      <c r="I36" t="str">
        <f>VLOOKUP(G36,'Issue Resolution'!$A$2:$A$9,1,FALSE)</f>
        <v>Onboard in-route failure</v>
      </c>
      <c r="J36" t="str">
        <f t="shared" si="0"/>
        <v>05</v>
      </c>
    </row>
    <row r="37" spans="1:10" x14ac:dyDescent="0.25">
      <c r="A37" s="10" t="s">
        <v>318</v>
      </c>
      <c r="B37" s="10">
        <v>4028</v>
      </c>
      <c r="C37" s="13">
        <v>42526.479791666665</v>
      </c>
      <c r="D37" s="13">
        <v>42526.490069444444</v>
      </c>
      <c r="E37" s="10" t="s">
        <v>37</v>
      </c>
      <c r="F37" s="18">
        <f t="shared" si="1"/>
        <v>1.0277777779265307E-2</v>
      </c>
      <c r="G37" s="12" t="s">
        <v>115</v>
      </c>
      <c r="H37" s="38">
        <v>0</v>
      </c>
      <c r="I37" t="str">
        <f>VLOOKUP(G37,'Issue Resolution'!$A$2:$A$8,1,FALSE)</f>
        <v>GPS signal at terminals</v>
      </c>
      <c r="J37" t="str">
        <f t="shared" si="0"/>
        <v>05</v>
      </c>
    </row>
    <row r="38" spans="1:10" x14ac:dyDescent="0.25">
      <c r="A38" s="10" t="s">
        <v>319</v>
      </c>
      <c r="B38" s="10">
        <v>4032</v>
      </c>
      <c r="C38" s="13">
        <v>42526.565694444442</v>
      </c>
      <c r="D38" s="13">
        <v>42526.572083333333</v>
      </c>
      <c r="E38" s="10" t="s">
        <v>39</v>
      </c>
      <c r="F38" s="18">
        <f t="shared" si="1"/>
        <v>6.3888888907968067E-3</v>
      </c>
      <c r="G38" s="12" t="s">
        <v>12</v>
      </c>
      <c r="H38" s="38">
        <v>0.22222222222222221</v>
      </c>
      <c r="I38" t="str">
        <f>VLOOKUP(G38,'Issue Resolution'!$A$2:$A$8,1,FALSE)</f>
        <v>Wi-MAX data drops</v>
      </c>
      <c r="J38" t="str">
        <f t="shared" si="0"/>
        <v>05</v>
      </c>
    </row>
    <row r="39" spans="1:10" x14ac:dyDescent="0.25">
      <c r="A39" s="10" t="s">
        <v>201</v>
      </c>
      <c r="B39" s="10">
        <v>4024</v>
      </c>
      <c r="C39" s="13">
        <v>42526.705324074072</v>
      </c>
      <c r="D39" s="13">
        <v>42526.715613425928</v>
      </c>
      <c r="E39" s="10" t="s">
        <v>50</v>
      </c>
      <c r="F39" s="18">
        <f t="shared" si="1"/>
        <v>1.0289351856044959E-2</v>
      </c>
      <c r="G39" s="12" t="s">
        <v>12</v>
      </c>
      <c r="H39" s="38">
        <v>0.61111111111111116</v>
      </c>
      <c r="I39" t="str">
        <f>VLOOKUP(G39,'Issue Resolution'!$A$2:$A$8,1,FALSE)</f>
        <v>Wi-MAX data drops</v>
      </c>
      <c r="J39" t="str">
        <f t="shared" si="0"/>
        <v>05</v>
      </c>
    </row>
    <row r="40" spans="1:10" x14ac:dyDescent="0.25">
      <c r="A40" s="10" t="s">
        <v>320</v>
      </c>
      <c r="B40" s="10">
        <v>4032</v>
      </c>
      <c r="C40" s="13">
        <v>42526.995555555557</v>
      </c>
      <c r="D40" s="13">
        <v>42526.996527777781</v>
      </c>
      <c r="E40" s="18" t="s">
        <v>39</v>
      </c>
      <c r="F40" s="18">
        <f t="shared" si="1"/>
        <v>9.7222222393611446E-4</v>
      </c>
      <c r="G40" s="12" t="s">
        <v>56</v>
      </c>
      <c r="H40" s="38">
        <v>1</v>
      </c>
      <c r="I40" t="str">
        <f>VLOOKUP(G40,'Issue Resolution'!$A$2:$A$9,1,FALSE)</f>
        <v>Onboard in-route failure</v>
      </c>
      <c r="J40" t="str">
        <f t="shared" si="0"/>
        <v>05</v>
      </c>
    </row>
    <row r="41" spans="1:10" x14ac:dyDescent="0.25">
      <c r="A41" s="10" t="s">
        <v>202</v>
      </c>
      <c r="B41" s="10">
        <v>4031</v>
      </c>
      <c r="C41" s="17">
        <v>42527.256608796299</v>
      </c>
      <c r="D41" s="17">
        <v>42527.260300925926</v>
      </c>
      <c r="E41" s="18" t="s">
        <v>39</v>
      </c>
      <c r="F41" s="18">
        <f t="shared" si="1"/>
        <v>3.6921296268701553E-3</v>
      </c>
      <c r="G41" s="12" t="s">
        <v>56</v>
      </c>
      <c r="H41" s="38">
        <v>0</v>
      </c>
      <c r="I41" t="str">
        <f>VLOOKUP(G41,'Issue Resolution'!$A$2:$A$9,1,FALSE)</f>
        <v>Onboard in-route failure</v>
      </c>
      <c r="J41" t="str">
        <f t="shared" si="0"/>
        <v>06</v>
      </c>
    </row>
    <row r="42" spans="1:10" x14ac:dyDescent="0.25">
      <c r="A42" s="10" t="s">
        <v>203</v>
      </c>
      <c r="B42" s="10">
        <v>4040</v>
      </c>
      <c r="C42" s="17">
        <v>42527.373923611114</v>
      </c>
      <c r="D42" s="17">
        <v>42527.374606481484</v>
      </c>
      <c r="E42" s="18" t="s">
        <v>48</v>
      </c>
      <c r="F42" s="18">
        <f t="shared" si="1"/>
        <v>6.8287036992842332E-4</v>
      </c>
      <c r="G42" s="12" t="s">
        <v>56</v>
      </c>
      <c r="H42" s="38">
        <v>1</v>
      </c>
      <c r="I42" t="str">
        <f>VLOOKUP(G42,'Issue Resolution'!$A$2:$A$9,1,FALSE)</f>
        <v>Onboard in-route failure</v>
      </c>
      <c r="J42" t="str">
        <f t="shared" si="0"/>
        <v>06</v>
      </c>
    </row>
    <row r="43" spans="1:10" x14ac:dyDescent="0.25">
      <c r="A43" s="10" t="s">
        <v>204</v>
      </c>
      <c r="B43" s="10">
        <v>4011</v>
      </c>
      <c r="C43" s="17">
        <v>42527.404178240744</v>
      </c>
      <c r="D43" s="17">
        <v>42527.424259259256</v>
      </c>
      <c r="E43" s="18" t="s">
        <v>41</v>
      </c>
      <c r="F43" s="18">
        <f t="shared" si="1"/>
        <v>2.0081018512428273E-2</v>
      </c>
      <c r="G43" s="12" t="s">
        <v>56</v>
      </c>
      <c r="H43" s="38">
        <v>0</v>
      </c>
      <c r="I43" t="str">
        <f>VLOOKUP(G43,'Issue Resolution'!$A$2:$A$9,1,FALSE)</f>
        <v>Onboard in-route failure</v>
      </c>
      <c r="J43" t="str">
        <f t="shared" si="0"/>
        <v>06</v>
      </c>
    </row>
    <row r="44" spans="1:10" x14ac:dyDescent="0.25">
      <c r="A44" s="10" t="s">
        <v>321</v>
      </c>
      <c r="B44" s="10">
        <v>4032</v>
      </c>
      <c r="C44" s="17">
        <v>42527.44425925926</v>
      </c>
      <c r="D44" s="17">
        <v>42527.444328703707</v>
      </c>
      <c r="E44" s="18" t="s">
        <v>39</v>
      </c>
      <c r="F44" s="18">
        <f t="shared" si="1"/>
        <v>6.9444446125999093E-5</v>
      </c>
      <c r="G44" s="12" t="s">
        <v>56</v>
      </c>
      <c r="H44" s="38">
        <v>0</v>
      </c>
      <c r="I44" t="str">
        <f>VLOOKUP(G44,'Issue Resolution'!$A$2:$A$9,1,FALSE)</f>
        <v>Onboard in-route failure</v>
      </c>
      <c r="J44" t="str">
        <f t="shared" si="0"/>
        <v>06</v>
      </c>
    </row>
    <row r="45" spans="1:10" x14ac:dyDescent="0.25">
      <c r="A45" s="10" t="s">
        <v>205</v>
      </c>
      <c r="B45" s="10">
        <v>4011</v>
      </c>
      <c r="C45" s="17">
        <v>42527.536932870367</v>
      </c>
      <c r="D45" s="17">
        <v>42527.545717592591</v>
      </c>
      <c r="E45" s="18" t="s">
        <v>41</v>
      </c>
      <c r="F45" s="18">
        <f t="shared" si="1"/>
        <v>8.7847222239361145E-3</v>
      </c>
      <c r="G45" s="12" t="s">
        <v>56</v>
      </c>
      <c r="H45" s="38">
        <v>5.5555555555555552E-2</v>
      </c>
      <c r="I45" t="str">
        <f>VLOOKUP(G45,'Issue Resolution'!$A$2:$A$9,1,FALSE)</f>
        <v>Onboard in-route failure</v>
      </c>
      <c r="J45" t="str">
        <f t="shared" si="0"/>
        <v>06</v>
      </c>
    </row>
    <row r="46" spans="1:10" x14ac:dyDescent="0.25">
      <c r="A46" s="10" t="s">
        <v>322</v>
      </c>
      <c r="B46" s="10">
        <v>4012</v>
      </c>
      <c r="C46" s="17">
        <v>42527.577893518515</v>
      </c>
      <c r="D46" s="17">
        <v>42527.581354166665</v>
      </c>
      <c r="E46" s="18" t="s">
        <v>41</v>
      </c>
      <c r="F46" s="18">
        <f t="shared" si="1"/>
        <v>3.4606481494847685E-3</v>
      </c>
      <c r="G46" s="12" t="s">
        <v>56</v>
      </c>
      <c r="H46" s="38">
        <v>0</v>
      </c>
      <c r="I46" t="str">
        <f>VLOOKUP(G46,'Issue Resolution'!$A$2:$A$9,1,FALSE)</f>
        <v>Onboard in-route failure</v>
      </c>
      <c r="J46" t="str">
        <f t="shared" si="0"/>
        <v>06</v>
      </c>
    </row>
    <row r="47" spans="1:10" x14ac:dyDescent="0.25">
      <c r="A47" s="10" t="s">
        <v>206</v>
      </c>
      <c r="B47" s="10">
        <v>4018</v>
      </c>
      <c r="C47" s="17">
        <v>42527.86414351852</v>
      </c>
      <c r="D47" s="17">
        <v>42527.883877314816</v>
      </c>
      <c r="E47" s="18" t="s">
        <v>43</v>
      </c>
      <c r="F47" s="18">
        <f t="shared" si="1"/>
        <v>1.9733796296350192E-2</v>
      </c>
      <c r="G47" s="12" t="s">
        <v>12</v>
      </c>
      <c r="H47" s="38">
        <v>0.27777777777777779</v>
      </c>
      <c r="I47" t="str">
        <f>VLOOKUP(G47,'Issue Resolution'!$A$2:$A$8,1,FALSE)</f>
        <v>Wi-MAX data drops</v>
      </c>
      <c r="J47" t="str">
        <f t="shared" si="0"/>
        <v>06</v>
      </c>
    </row>
    <row r="48" spans="1:10" x14ac:dyDescent="0.25">
      <c r="A48" s="10" t="s">
        <v>208</v>
      </c>
      <c r="B48" s="10">
        <v>4016</v>
      </c>
      <c r="C48" s="17">
        <v>42528.215231481481</v>
      </c>
      <c r="D48" s="17">
        <v>42528.23945601852</v>
      </c>
      <c r="E48" s="18" t="s">
        <v>55</v>
      </c>
      <c r="F48" s="18">
        <f t="shared" si="1"/>
        <v>2.4224537039117422E-2</v>
      </c>
      <c r="G48" s="12" t="s">
        <v>12</v>
      </c>
      <c r="H48" s="38">
        <v>1</v>
      </c>
      <c r="I48" t="str">
        <f>VLOOKUP(G48,'Issue Resolution'!$A$2:$A$8,1,FALSE)</f>
        <v>Wi-MAX data drops</v>
      </c>
      <c r="J48" t="str">
        <f t="shared" si="0"/>
        <v>07</v>
      </c>
    </row>
    <row r="49" spans="1:10" x14ac:dyDescent="0.25">
      <c r="A49" s="10" t="s">
        <v>209</v>
      </c>
      <c r="B49" s="10">
        <v>4016</v>
      </c>
      <c r="C49" s="17">
        <v>42528.431898148148</v>
      </c>
      <c r="D49" s="17">
        <v>42528.433240740742</v>
      </c>
      <c r="E49" s="18" t="s">
        <v>55</v>
      </c>
      <c r="F49" s="18">
        <f t="shared" si="1"/>
        <v>1.3425925935734995E-3</v>
      </c>
      <c r="G49" s="12" t="s">
        <v>10</v>
      </c>
      <c r="H49" s="38">
        <v>0</v>
      </c>
      <c r="I49" t="str">
        <f>VLOOKUP(G49,'Issue Resolution'!$A$2:$A$8,1,FALSE)</f>
        <v>Dispatcher error preventing initialization at terminals</v>
      </c>
      <c r="J49" t="str">
        <f t="shared" si="0"/>
        <v>07</v>
      </c>
    </row>
    <row r="50" spans="1:10" x14ac:dyDescent="0.25">
      <c r="A50" s="10" t="s">
        <v>323</v>
      </c>
      <c r="B50" s="10">
        <v>4016</v>
      </c>
      <c r="C50" s="17">
        <v>42528.444409722222</v>
      </c>
      <c r="D50" s="17">
        <v>42528.445104166669</v>
      </c>
      <c r="E50" s="18" t="s">
        <v>55</v>
      </c>
      <c r="F50" s="18">
        <f t="shared" si="1"/>
        <v>6.944444467080757E-4</v>
      </c>
      <c r="G50" s="12" t="s">
        <v>10</v>
      </c>
      <c r="H50" s="38">
        <v>0</v>
      </c>
      <c r="I50" t="str">
        <f>VLOOKUP(G50,'Issue Resolution'!$A$2:$A$8,1,FALSE)</f>
        <v>Dispatcher error preventing initialization at terminals</v>
      </c>
      <c r="J50" t="str">
        <f t="shared" si="0"/>
        <v>07</v>
      </c>
    </row>
    <row r="51" spans="1:10" x14ac:dyDescent="0.25">
      <c r="A51" s="10" t="s">
        <v>210</v>
      </c>
      <c r="B51" s="10">
        <v>4016</v>
      </c>
      <c r="C51" s="17">
        <v>42528.511087962965</v>
      </c>
      <c r="D51" s="17">
        <v>42528.513055555559</v>
      </c>
      <c r="E51" s="18" t="s">
        <v>55</v>
      </c>
      <c r="F51" s="18">
        <f t="shared" si="1"/>
        <v>1.9675925941555761E-3</v>
      </c>
      <c r="G51" s="12" t="s">
        <v>10</v>
      </c>
      <c r="H51" s="38">
        <v>0</v>
      </c>
      <c r="I51" t="str">
        <f>VLOOKUP(G51,'Issue Resolution'!$A$2:$A$8,1,FALSE)</f>
        <v>Dispatcher error preventing initialization at terminals</v>
      </c>
      <c r="J51" t="str">
        <f t="shared" si="0"/>
        <v>07</v>
      </c>
    </row>
    <row r="52" spans="1:10" x14ac:dyDescent="0.25">
      <c r="A52" s="10" t="s">
        <v>211</v>
      </c>
      <c r="B52" s="10">
        <v>4020</v>
      </c>
      <c r="C52" s="17">
        <v>42528.518391203703</v>
      </c>
      <c r="D52" s="17">
        <v>42528.52002314815</v>
      </c>
      <c r="E52" s="18" t="s">
        <v>32</v>
      </c>
      <c r="F52" s="18">
        <f t="shared" si="1"/>
        <v>1.6319444475811906E-3</v>
      </c>
      <c r="G52" s="12" t="s">
        <v>10</v>
      </c>
      <c r="H52" s="38">
        <v>0</v>
      </c>
      <c r="I52" t="str">
        <f>VLOOKUP(G52,'Issue Resolution'!$A$2:$A$8,1,FALSE)</f>
        <v>Dispatcher error preventing initialization at terminals</v>
      </c>
      <c r="J52" t="str">
        <f t="shared" si="0"/>
        <v>07</v>
      </c>
    </row>
    <row r="53" spans="1:10" x14ac:dyDescent="0.25">
      <c r="A53" s="10" t="s">
        <v>212</v>
      </c>
      <c r="B53" s="10">
        <v>4020</v>
      </c>
      <c r="C53" s="17">
        <v>42528.589456018519</v>
      </c>
      <c r="D53" s="17">
        <v>42528.59957175926</v>
      </c>
      <c r="E53" s="18" t="s">
        <v>32</v>
      </c>
      <c r="F53" s="18">
        <f t="shared" si="1"/>
        <v>1.0115740740729962E-2</v>
      </c>
      <c r="G53" s="12" t="s">
        <v>56</v>
      </c>
      <c r="H53" s="38">
        <v>0</v>
      </c>
      <c r="I53" t="str">
        <f>VLOOKUP(G53,'Issue Resolution'!$A$2:$A$9,1,FALSE)</f>
        <v>Onboard in-route failure</v>
      </c>
      <c r="J53" t="str">
        <f t="shared" si="0"/>
        <v>07</v>
      </c>
    </row>
    <row r="54" spans="1:10" x14ac:dyDescent="0.25">
      <c r="A54" s="10" t="s">
        <v>45</v>
      </c>
      <c r="B54" s="10">
        <v>4019</v>
      </c>
      <c r="C54" s="17">
        <v>42528.629548611112</v>
      </c>
      <c r="D54" s="17">
        <v>42528.629699074074</v>
      </c>
      <c r="E54" s="18" t="s">
        <v>32</v>
      </c>
      <c r="F54" s="18">
        <f t="shared" si="1"/>
        <v>1.5046296175569296E-4</v>
      </c>
      <c r="G54" s="8" t="s">
        <v>115</v>
      </c>
      <c r="H54" s="38">
        <v>0</v>
      </c>
      <c r="I54" t="str">
        <f>VLOOKUP(G54,'Issue Resolution'!$A$2:$A$8,1,FALSE)</f>
        <v>GPS signal at terminals</v>
      </c>
      <c r="J54" t="str">
        <f t="shared" si="0"/>
        <v>07</v>
      </c>
    </row>
    <row r="55" spans="1:10" x14ac:dyDescent="0.25">
      <c r="A55" s="10" t="s">
        <v>213</v>
      </c>
      <c r="B55" s="10">
        <v>4044</v>
      </c>
      <c r="C55" s="17">
        <v>42528.673645833333</v>
      </c>
      <c r="D55" s="17">
        <v>42528.680462962962</v>
      </c>
      <c r="E55" s="18" t="s">
        <v>44</v>
      </c>
      <c r="F55" s="18">
        <f t="shared" si="1"/>
        <v>6.8171296297805384E-3</v>
      </c>
      <c r="G55" s="12" t="s">
        <v>56</v>
      </c>
      <c r="H55" s="38">
        <v>0</v>
      </c>
      <c r="I55" t="str">
        <f>VLOOKUP(G55,'Issue Resolution'!$A$2:$A$9,1,FALSE)</f>
        <v>Onboard in-route failure</v>
      </c>
      <c r="J55" t="str">
        <f t="shared" si="0"/>
        <v>07</v>
      </c>
    </row>
    <row r="56" spans="1:10" x14ac:dyDescent="0.25">
      <c r="A56" s="10" t="s">
        <v>324</v>
      </c>
      <c r="B56" s="10">
        <v>4032</v>
      </c>
      <c r="C56" s="17">
        <v>42528.7346412037</v>
      </c>
      <c r="D56" s="17">
        <v>42528.762465277781</v>
      </c>
      <c r="E56" s="18" t="s">
        <v>39</v>
      </c>
      <c r="F56" s="18">
        <f t="shared" si="1"/>
        <v>2.7824074080854189E-2</v>
      </c>
      <c r="G56" s="12" t="s">
        <v>56</v>
      </c>
      <c r="H56" s="38">
        <v>0</v>
      </c>
      <c r="I56" t="str">
        <f>VLOOKUP(G56,'Issue Resolution'!$A$2:$A$9,1,FALSE)</f>
        <v>Onboard in-route failure</v>
      </c>
      <c r="J56" t="str">
        <f t="shared" si="0"/>
        <v>07</v>
      </c>
    </row>
    <row r="57" spans="1:10" x14ac:dyDescent="0.25">
      <c r="A57" s="10" t="s">
        <v>214</v>
      </c>
      <c r="B57" s="10">
        <v>4027</v>
      </c>
      <c r="C57" s="17">
        <v>42528.793657407405</v>
      </c>
      <c r="D57" s="17">
        <v>42528.795231481483</v>
      </c>
      <c r="E57" s="18" t="s">
        <v>37</v>
      </c>
      <c r="F57" s="18">
        <f t="shared" si="1"/>
        <v>1.5740740782348439E-3</v>
      </c>
      <c r="G57" s="12" t="s">
        <v>56</v>
      </c>
      <c r="H57" s="38">
        <v>1</v>
      </c>
      <c r="I57" t="str">
        <f>VLOOKUP(G57,'Issue Resolution'!$A$2:$A$9,1,FALSE)</f>
        <v>Onboard in-route failure</v>
      </c>
      <c r="J57" t="str">
        <f t="shared" si="0"/>
        <v>07</v>
      </c>
    </row>
    <row r="58" spans="1:10" x14ac:dyDescent="0.25">
      <c r="A58" s="10" t="s">
        <v>215</v>
      </c>
      <c r="B58" s="10">
        <v>4014</v>
      </c>
      <c r="C58" s="17">
        <v>42528.913715277777</v>
      </c>
      <c r="D58" s="17">
        <v>42528.923530092594</v>
      </c>
      <c r="E58" s="18" t="s">
        <v>40</v>
      </c>
      <c r="F58" s="18">
        <f t="shared" si="1"/>
        <v>9.8148148172185756E-3</v>
      </c>
      <c r="G58" s="12" t="s">
        <v>10</v>
      </c>
      <c r="H58" s="38">
        <v>0</v>
      </c>
      <c r="I58" t="str">
        <f>VLOOKUP(G58,'Issue Resolution'!$A$2:$A$8,1,FALSE)</f>
        <v>Dispatcher error preventing initialization at terminals</v>
      </c>
      <c r="J58" t="str">
        <f t="shared" si="0"/>
        <v>07</v>
      </c>
    </row>
    <row r="59" spans="1:10" x14ac:dyDescent="0.25">
      <c r="A59" s="10" t="s">
        <v>216</v>
      </c>
      <c r="B59" s="10">
        <v>4014</v>
      </c>
      <c r="C59" s="17">
        <v>42528.996550925927</v>
      </c>
      <c r="D59" s="17">
        <v>42528.99790509259</v>
      </c>
      <c r="E59" s="18" t="s">
        <v>40</v>
      </c>
      <c r="F59" s="18">
        <f t="shared" si="1"/>
        <v>1.3541666630771942E-3</v>
      </c>
      <c r="G59" s="12" t="s">
        <v>10</v>
      </c>
      <c r="H59" s="38">
        <v>0</v>
      </c>
      <c r="I59" t="str">
        <f>VLOOKUP(G59,'Issue Resolution'!$A$2:$A$8,1,FALSE)</f>
        <v>Dispatcher error preventing initialization at terminals</v>
      </c>
      <c r="J59" t="str">
        <f t="shared" si="0"/>
        <v>07</v>
      </c>
    </row>
    <row r="60" spans="1:10" x14ac:dyDescent="0.25">
      <c r="A60" s="10" t="s">
        <v>217</v>
      </c>
      <c r="B60" s="10">
        <v>4025</v>
      </c>
      <c r="C60" s="17">
        <v>42529.362986111111</v>
      </c>
      <c r="D60" s="17">
        <v>42529.364166666666</v>
      </c>
      <c r="E60" s="18" t="s">
        <v>38</v>
      </c>
      <c r="F60" s="18">
        <f t="shared" si="1"/>
        <v>1.1805555550381541E-3</v>
      </c>
      <c r="G60" s="12" t="s">
        <v>56</v>
      </c>
      <c r="H60" s="38">
        <v>1</v>
      </c>
      <c r="I60" t="str">
        <f>VLOOKUP(G60,'Issue Resolution'!$A$2:$A$9,1,FALSE)</f>
        <v>Onboard in-route failure</v>
      </c>
      <c r="J60" t="str">
        <f t="shared" si="0"/>
        <v>08</v>
      </c>
    </row>
    <row r="61" spans="1:10" x14ac:dyDescent="0.25">
      <c r="A61" s="10" t="s">
        <v>325</v>
      </c>
      <c r="B61" s="10">
        <v>4028</v>
      </c>
      <c r="C61" s="17">
        <v>42529.368020833332</v>
      </c>
      <c r="D61" s="17">
        <v>42529.393738425926</v>
      </c>
      <c r="E61" s="18" t="s">
        <v>37</v>
      </c>
      <c r="F61" s="18">
        <f t="shared" si="1"/>
        <v>2.5717592594446614E-2</v>
      </c>
      <c r="G61" s="12" t="s">
        <v>56</v>
      </c>
      <c r="H61" s="38">
        <v>0.66666666666666663</v>
      </c>
      <c r="I61" t="str">
        <f>VLOOKUP(G61,'Issue Resolution'!$A$2:$A$9,1,FALSE)</f>
        <v>Onboard in-route failure</v>
      </c>
      <c r="J61" t="str">
        <f t="shared" si="0"/>
        <v>08</v>
      </c>
    </row>
    <row r="62" spans="1:10" x14ac:dyDescent="0.25">
      <c r="A62" s="10" t="s">
        <v>49</v>
      </c>
      <c r="B62" s="10">
        <v>4015</v>
      </c>
      <c r="C62" s="17">
        <v>42529.385300925926</v>
      </c>
      <c r="D62" s="17">
        <v>42529.39230324074</v>
      </c>
      <c r="E62" s="18" t="s">
        <v>55</v>
      </c>
      <c r="F62" s="18">
        <f t="shared" si="1"/>
        <v>7.0023148145992309E-3</v>
      </c>
      <c r="G62" s="12" t="s">
        <v>12</v>
      </c>
      <c r="H62" s="38">
        <v>0.33333333333333331</v>
      </c>
      <c r="I62" t="str">
        <f>VLOOKUP(G62,'Issue Resolution'!$A$2:$A$8,1,FALSE)</f>
        <v>Wi-MAX data drops</v>
      </c>
      <c r="J62" t="str">
        <f t="shared" si="0"/>
        <v>08</v>
      </c>
    </row>
    <row r="63" spans="1:10" x14ac:dyDescent="0.25">
      <c r="A63" s="10" t="s">
        <v>326</v>
      </c>
      <c r="B63" s="10">
        <v>4010</v>
      </c>
      <c r="C63" s="17">
        <v>42529.491261574076</v>
      </c>
      <c r="D63" s="17">
        <v>42529.49291666667</v>
      </c>
      <c r="E63" s="18" t="s">
        <v>53</v>
      </c>
      <c r="F63" s="18">
        <f t="shared" si="1"/>
        <v>1.6550925938645378E-3</v>
      </c>
      <c r="G63" s="12" t="s">
        <v>56</v>
      </c>
      <c r="H63" s="38">
        <v>0</v>
      </c>
      <c r="I63" t="str">
        <f>VLOOKUP(G63,'Issue Resolution'!$A$2:$A$9,1,FALSE)</f>
        <v>Onboard in-route failure</v>
      </c>
      <c r="J63" t="str">
        <f t="shared" si="0"/>
        <v>08</v>
      </c>
    </row>
    <row r="64" spans="1:10" x14ac:dyDescent="0.25">
      <c r="A64" s="10" t="s">
        <v>327</v>
      </c>
      <c r="B64" s="10">
        <v>4026</v>
      </c>
      <c r="C64" s="17">
        <v>42529.582349537035</v>
      </c>
      <c r="D64" s="17">
        <v>42529.600532407407</v>
      </c>
      <c r="E64" s="18" t="s">
        <v>38</v>
      </c>
      <c r="F64" s="18">
        <f t="shared" si="1"/>
        <v>1.8182870371674653E-2</v>
      </c>
      <c r="G64" s="12" t="s">
        <v>10</v>
      </c>
      <c r="H64" s="38">
        <v>0.88888888888888884</v>
      </c>
      <c r="I64" t="str">
        <f>VLOOKUP(G64,'Issue Resolution'!$A$2:$A$8,1,FALSE)</f>
        <v>Dispatcher error preventing initialization at terminals</v>
      </c>
      <c r="J64" t="str">
        <f t="shared" si="0"/>
        <v>08</v>
      </c>
    </row>
    <row r="65" spans="1:10" x14ac:dyDescent="0.25">
      <c r="A65" s="10" t="s">
        <v>328</v>
      </c>
      <c r="B65" s="10">
        <v>4017</v>
      </c>
      <c r="C65" s="17">
        <v>42529.621145833335</v>
      </c>
      <c r="D65" s="17">
        <v>42529.642407407409</v>
      </c>
      <c r="E65" s="18" t="s">
        <v>43</v>
      </c>
      <c r="F65" s="18">
        <f t="shared" si="1"/>
        <v>2.1261574074742384E-2</v>
      </c>
      <c r="G65" s="12" t="s">
        <v>10</v>
      </c>
      <c r="H65" s="38">
        <v>0</v>
      </c>
      <c r="I65" t="str">
        <f>VLOOKUP(G65,'Issue Resolution'!$A$2:$A$8,1,FALSE)</f>
        <v>Dispatcher error preventing initialization at terminals</v>
      </c>
      <c r="J65" t="str">
        <f t="shared" si="0"/>
        <v>08</v>
      </c>
    </row>
    <row r="66" spans="1:10" x14ac:dyDescent="0.25">
      <c r="A66" s="10" t="s">
        <v>218</v>
      </c>
      <c r="B66" s="10">
        <v>4011</v>
      </c>
      <c r="C66" s="17">
        <v>42529.680613425924</v>
      </c>
      <c r="D66" s="17">
        <v>42529.699537037035</v>
      </c>
      <c r="E66" s="18" t="s">
        <v>41</v>
      </c>
      <c r="F66" s="18">
        <f t="shared" si="1"/>
        <v>1.8923611110949423E-2</v>
      </c>
      <c r="G66" s="12" t="s">
        <v>1406</v>
      </c>
      <c r="H66" s="38">
        <v>0.33333333333333331</v>
      </c>
      <c r="I66" t="str">
        <f>VLOOKUP(G66,'Issue Resolution'!$A$2:$A$99,1,FALSE)</f>
        <v>Operational Issue</v>
      </c>
      <c r="J66" t="str">
        <f t="shared" si="0"/>
        <v>08</v>
      </c>
    </row>
    <row r="67" spans="1:10" x14ac:dyDescent="0.25">
      <c r="A67" s="10" t="s">
        <v>219</v>
      </c>
      <c r="B67" s="10">
        <v>4024</v>
      </c>
      <c r="C67" s="17">
        <v>42529.767395833333</v>
      </c>
      <c r="D67" s="17">
        <v>42529.767858796295</v>
      </c>
      <c r="E67" s="18" t="s">
        <v>50</v>
      </c>
      <c r="F67" s="18">
        <f t="shared" si="1"/>
        <v>4.6296296204673126E-4</v>
      </c>
      <c r="G67" s="12" t="s">
        <v>56</v>
      </c>
      <c r="H67" s="38">
        <v>0</v>
      </c>
      <c r="I67" t="str">
        <f>VLOOKUP(G67,'Issue Resolution'!$A$2:$A$9,1,FALSE)</f>
        <v>Onboard in-route failure</v>
      </c>
      <c r="J67" t="str">
        <f t="shared" ref="J67:J130" si="2">RIGHT(A67,2)</f>
        <v>08</v>
      </c>
    </row>
    <row r="68" spans="1:10" x14ac:dyDescent="0.25">
      <c r="A68" s="10" t="s">
        <v>329</v>
      </c>
      <c r="B68" s="10">
        <v>4023</v>
      </c>
      <c r="C68" s="17">
        <v>42529.807789351849</v>
      </c>
      <c r="D68" s="17">
        <v>42529.809421296297</v>
      </c>
      <c r="E68" s="18" t="s">
        <v>50</v>
      </c>
      <c r="F68" s="18">
        <f t="shared" si="1"/>
        <v>1.6319444475811906E-3</v>
      </c>
      <c r="G68" s="12" t="s">
        <v>56</v>
      </c>
      <c r="H68" s="38">
        <v>0</v>
      </c>
      <c r="I68" t="str">
        <f>VLOOKUP(G68,'Issue Resolution'!$A$2:$A$9,1,FALSE)</f>
        <v>Onboard in-route failure</v>
      </c>
      <c r="J68" t="str">
        <f t="shared" si="2"/>
        <v>08</v>
      </c>
    </row>
    <row r="69" spans="1:10" x14ac:dyDescent="0.25">
      <c r="A69" s="10" t="s">
        <v>336</v>
      </c>
      <c r="B69" s="10">
        <v>4015</v>
      </c>
      <c r="C69" s="17">
        <v>42530.036840277775</v>
      </c>
      <c r="D69" s="17">
        <v>42530.037280092591</v>
      </c>
      <c r="E69" s="18" t="s">
        <v>55</v>
      </c>
      <c r="F69" s="18">
        <f t="shared" si="1"/>
        <v>4.398148157633841E-4</v>
      </c>
      <c r="G69" s="12" t="s">
        <v>56</v>
      </c>
      <c r="H69" s="38">
        <v>0</v>
      </c>
      <c r="I69" t="str">
        <f>VLOOKUP(G69,'Issue Resolution'!$A$2:$A$9,1,FALSE)</f>
        <v>Onboard in-route failure</v>
      </c>
      <c r="J69" t="str">
        <f t="shared" si="2"/>
        <v>08</v>
      </c>
    </row>
    <row r="70" spans="1:10" x14ac:dyDescent="0.25">
      <c r="A70" s="10" t="s">
        <v>220</v>
      </c>
      <c r="B70" s="10">
        <v>4020</v>
      </c>
      <c r="C70" s="17">
        <v>42530.13380787037</v>
      </c>
      <c r="D70" s="17">
        <v>42530.139432870368</v>
      </c>
      <c r="E70" s="18" t="s">
        <v>32</v>
      </c>
      <c r="F70" s="18">
        <f t="shared" si="1"/>
        <v>5.6249999979627319E-3</v>
      </c>
      <c r="G70" s="12" t="s">
        <v>1413</v>
      </c>
      <c r="H70" s="38">
        <v>5.5555555555555552E-2</v>
      </c>
      <c r="I70" t="str">
        <f>VLOOKUP(G70,'Issue Resolution'!$A$2:$A$99,1,FALSE)</f>
        <v>Planned maintenance</v>
      </c>
      <c r="J70" t="str">
        <f t="shared" si="2"/>
        <v>09</v>
      </c>
    </row>
    <row r="71" spans="1:10" x14ac:dyDescent="0.25">
      <c r="A71" s="10" t="s">
        <v>221</v>
      </c>
      <c r="B71" s="10">
        <v>4024</v>
      </c>
      <c r="C71" s="17">
        <v>42530.153749999998</v>
      </c>
      <c r="D71" s="17">
        <v>42530.153807870367</v>
      </c>
      <c r="E71" s="18" t="s">
        <v>50</v>
      </c>
      <c r="F71" s="18">
        <f t="shared" si="1"/>
        <v>5.7870369346346706E-5</v>
      </c>
      <c r="G71" s="12" t="s">
        <v>10</v>
      </c>
      <c r="H71" s="38">
        <v>0</v>
      </c>
      <c r="I71" t="str">
        <f>VLOOKUP(G71,'Issue Resolution'!$A$2:$A$8,1,FALSE)</f>
        <v>Dispatcher error preventing initialization at terminals</v>
      </c>
      <c r="J71" t="str">
        <f t="shared" si="2"/>
        <v>09</v>
      </c>
    </row>
    <row r="72" spans="1:10" x14ac:dyDescent="0.25">
      <c r="A72" s="10" t="s">
        <v>222</v>
      </c>
      <c r="B72" s="10">
        <v>4029</v>
      </c>
      <c r="C72" s="17">
        <v>42530.181863425925</v>
      </c>
      <c r="D72" s="17">
        <v>42530.181921296295</v>
      </c>
      <c r="E72" s="18" t="s">
        <v>33</v>
      </c>
      <c r="F72" s="18">
        <f t="shared" si="1"/>
        <v>5.7870369346346706E-5</v>
      </c>
      <c r="G72" s="12" t="s">
        <v>10</v>
      </c>
      <c r="H72" s="38">
        <v>0</v>
      </c>
      <c r="I72" t="str">
        <f>VLOOKUP(G72,'Issue Resolution'!$A$2:$A$8,1,FALSE)</f>
        <v>Dispatcher error preventing initialization at terminals</v>
      </c>
      <c r="J72" t="str">
        <f t="shared" si="2"/>
        <v>09</v>
      </c>
    </row>
    <row r="73" spans="1:10" x14ac:dyDescent="0.25">
      <c r="A73" s="10" t="s">
        <v>223</v>
      </c>
      <c r="B73" s="10">
        <v>4020</v>
      </c>
      <c r="C73" s="17">
        <v>42530.207291666666</v>
      </c>
      <c r="D73" s="17">
        <v>42530.233460648145</v>
      </c>
      <c r="E73" s="18" t="s">
        <v>32</v>
      </c>
      <c r="F73" s="18">
        <f t="shared" si="1"/>
        <v>2.6168981479713693E-2</v>
      </c>
      <c r="G73" s="12" t="s">
        <v>1413</v>
      </c>
      <c r="H73" s="38">
        <v>1</v>
      </c>
      <c r="I73" t="str">
        <f>VLOOKUP(G73,'Issue Resolution'!$A$2:$A$99,1,FALSE)</f>
        <v>Planned maintenance</v>
      </c>
      <c r="J73" t="str">
        <f t="shared" si="2"/>
        <v>09</v>
      </c>
    </row>
    <row r="74" spans="1:10" x14ac:dyDescent="0.25">
      <c r="A74" s="10" t="s">
        <v>225</v>
      </c>
      <c r="B74" s="10">
        <v>4007</v>
      </c>
      <c r="C74" s="17">
        <v>42530.214629629627</v>
      </c>
      <c r="D74" s="17">
        <v>42530.248993055553</v>
      </c>
      <c r="E74" s="18" t="s">
        <v>34</v>
      </c>
      <c r="F74" s="18">
        <f t="shared" si="1"/>
        <v>3.4363425926130731E-2</v>
      </c>
      <c r="G74" s="12" t="s">
        <v>1413</v>
      </c>
      <c r="H74" s="38">
        <v>1</v>
      </c>
      <c r="I74" t="str">
        <f>VLOOKUP(G74,'Issue Resolution'!$A$2:$A$99,1,FALSE)</f>
        <v>Planned maintenance</v>
      </c>
      <c r="J74" t="str">
        <f t="shared" si="2"/>
        <v>09</v>
      </c>
    </row>
    <row r="75" spans="1:10" x14ac:dyDescent="0.25">
      <c r="A75" s="10" t="s">
        <v>330</v>
      </c>
      <c r="B75" s="10">
        <v>4030</v>
      </c>
      <c r="C75" s="17">
        <v>42530.222303240742</v>
      </c>
      <c r="D75" s="17">
        <v>42530.240231481483</v>
      </c>
      <c r="E75" s="18" t="s">
        <v>33</v>
      </c>
      <c r="F75" s="18">
        <f t="shared" si="1"/>
        <v>1.7928240740729962E-2</v>
      </c>
      <c r="G75" s="12" t="s">
        <v>1413</v>
      </c>
      <c r="H75" s="38">
        <v>0</v>
      </c>
      <c r="I75" t="str">
        <f>VLOOKUP(G75,'Issue Resolution'!$A$2:$A$99,1,FALSE)</f>
        <v>Planned maintenance</v>
      </c>
      <c r="J75" t="str">
        <f t="shared" si="2"/>
        <v>09</v>
      </c>
    </row>
    <row r="76" spans="1:10" x14ac:dyDescent="0.25">
      <c r="A76" s="10" t="s">
        <v>226</v>
      </c>
      <c r="B76" s="10">
        <v>4024</v>
      </c>
      <c r="C76" s="17">
        <v>42530.227418981478</v>
      </c>
      <c r="D76" s="17">
        <v>42530.253807870373</v>
      </c>
      <c r="E76" s="18" t="s">
        <v>50</v>
      </c>
      <c r="F76" s="18">
        <f t="shared" si="1"/>
        <v>2.6388888894871343E-2</v>
      </c>
      <c r="G76" s="12" t="s">
        <v>1413</v>
      </c>
      <c r="H76" s="38">
        <v>1</v>
      </c>
      <c r="I76" t="str">
        <f>VLOOKUP(G76,'Issue Resolution'!$A$2:$A$99,1,FALSE)</f>
        <v>Planned maintenance</v>
      </c>
      <c r="J76" t="str">
        <f t="shared" si="2"/>
        <v>09</v>
      </c>
    </row>
    <row r="77" spans="1:10" x14ac:dyDescent="0.25">
      <c r="A77" s="10" t="s">
        <v>227</v>
      </c>
      <c r="B77" s="10">
        <v>4031</v>
      </c>
      <c r="C77" s="17">
        <v>42530.236006944448</v>
      </c>
      <c r="D77" s="17">
        <v>42530.273333333331</v>
      </c>
      <c r="E77" s="18" t="s">
        <v>39</v>
      </c>
      <c r="F77" s="18">
        <f t="shared" si="1"/>
        <v>3.7326388883229811E-2</v>
      </c>
      <c r="G77" s="12" t="s">
        <v>1413</v>
      </c>
      <c r="H77" s="38">
        <v>1</v>
      </c>
      <c r="I77" t="str">
        <f>VLOOKUP(G77,'Issue Resolution'!$A$2:$A$99,1,FALSE)</f>
        <v>Planned maintenance</v>
      </c>
      <c r="J77" t="str">
        <f t="shared" si="2"/>
        <v>09</v>
      </c>
    </row>
    <row r="78" spans="1:10" x14ac:dyDescent="0.25">
      <c r="A78" s="10" t="s">
        <v>331</v>
      </c>
      <c r="B78" s="10">
        <v>4017</v>
      </c>
      <c r="C78" s="17">
        <v>42530.236157407409</v>
      </c>
      <c r="D78" s="17">
        <v>42530.262824074074</v>
      </c>
      <c r="E78" s="18" t="s">
        <v>43</v>
      </c>
      <c r="F78" s="18">
        <f t="shared" si="1"/>
        <v>2.6666666664823424E-2</v>
      </c>
      <c r="G78" s="12" t="s">
        <v>1413</v>
      </c>
      <c r="H78" s="38">
        <v>0</v>
      </c>
      <c r="I78" t="str">
        <f>VLOOKUP(G78,'Issue Resolution'!$A$2:$A$99,1,FALSE)</f>
        <v>Planned maintenance</v>
      </c>
      <c r="J78" t="str">
        <f t="shared" si="2"/>
        <v>09</v>
      </c>
    </row>
    <row r="79" spans="1:10" x14ac:dyDescent="0.25">
      <c r="A79" s="10" t="s">
        <v>332</v>
      </c>
      <c r="B79" s="10">
        <v>4019</v>
      </c>
      <c r="C79" s="17">
        <v>42530.246238425927</v>
      </c>
      <c r="D79" s="17">
        <v>42530.265775462962</v>
      </c>
      <c r="E79" s="18" t="s">
        <v>32</v>
      </c>
      <c r="F79" s="18">
        <f t="shared" si="1"/>
        <v>1.9537037034751847E-2</v>
      </c>
      <c r="G79" s="12" t="s">
        <v>1413</v>
      </c>
      <c r="H79" s="38">
        <v>0</v>
      </c>
      <c r="I79" t="str">
        <f>VLOOKUP(G79,'Issue Resolution'!$A$2:$A$99,1,FALSE)</f>
        <v>Planned maintenance</v>
      </c>
      <c r="J79" t="str">
        <f t="shared" si="2"/>
        <v>09</v>
      </c>
    </row>
    <row r="80" spans="1:10" x14ac:dyDescent="0.25">
      <c r="A80" s="10" t="s">
        <v>228</v>
      </c>
      <c r="B80" s="10">
        <v>4027</v>
      </c>
      <c r="C80" s="17">
        <v>42530.252870370372</v>
      </c>
      <c r="D80" s="17">
        <v>42530.276967592596</v>
      </c>
      <c r="E80" s="18" t="s">
        <v>37</v>
      </c>
      <c r="F80" s="18">
        <f t="shared" si="1"/>
        <v>2.4097222223645076E-2</v>
      </c>
      <c r="G80" s="12" t="s">
        <v>1413</v>
      </c>
      <c r="H80" s="38">
        <v>1</v>
      </c>
      <c r="I80" t="str">
        <f>VLOOKUP(G80,'Issue Resolution'!$A$2:$A$99,1,FALSE)</f>
        <v>Planned maintenance</v>
      </c>
      <c r="J80" t="str">
        <f t="shared" si="2"/>
        <v>09</v>
      </c>
    </row>
    <row r="81" spans="1:10" x14ac:dyDescent="0.25">
      <c r="A81" s="10" t="s">
        <v>333</v>
      </c>
      <c r="B81" s="10">
        <v>4008</v>
      </c>
      <c r="C81" s="17">
        <v>42530.29991898148</v>
      </c>
      <c r="D81" s="17">
        <v>42530.319699074076</v>
      </c>
      <c r="E81" s="18" t="s">
        <v>34</v>
      </c>
      <c r="F81" s="18">
        <f t="shared" si="1"/>
        <v>1.9780092596192844E-2</v>
      </c>
      <c r="G81" s="12" t="s">
        <v>1413</v>
      </c>
      <c r="H81" s="38">
        <v>0.88888888888888884</v>
      </c>
      <c r="I81" t="str">
        <f>VLOOKUP(G81,'Issue Resolution'!$A$2:$A$99,1,FALSE)</f>
        <v>Planned maintenance</v>
      </c>
      <c r="J81" t="str">
        <f t="shared" si="2"/>
        <v>09</v>
      </c>
    </row>
    <row r="82" spans="1:10" x14ac:dyDescent="0.25">
      <c r="A82" s="10" t="s">
        <v>229</v>
      </c>
      <c r="B82" s="10">
        <v>4031</v>
      </c>
      <c r="C82" s="17">
        <v>42530.42260416667</v>
      </c>
      <c r="D82" s="17">
        <v>42530.444884259261</v>
      </c>
      <c r="E82" s="18" t="s">
        <v>39</v>
      </c>
      <c r="F82" s="18">
        <f t="shared" si="1"/>
        <v>2.2280092591245193E-2</v>
      </c>
      <c r="G82" s="12" t="s">
        <v>10</v>
      </c>
      <c r="H82" s="38">
        <v>0.94444444444444442</v>
      </c>
      <c r="I82" t="str">
        <f>VLOOKUP(G82,'Issue Resolution'!$A$2:$A$8,1,FALSE)</f>
        <v>Dispatcher error preventing initialization at terminals</v>
      </c>
      <c r="J82" t="str">
        <f t="shared" si="2"/>
        <v>09</v>
      </c>
    </row>
    <row r="83" spans="1:10" x14ac:dyDescent="0.25">
      <c r="A83" s="10" t="s">
        <v>334</v>
      </c>
      <c r="B83" s="10">
        <v>4030</v>
      </c>
      <c r="C83" s="17">
        <v>42530.473217592589</v>
      </c>
      <c r="D83" s="17">
        <v>42530.47755787037</v>
      </c>
      <c r="E83" s="18" t="s">
        <v>33</v>
      </c>
      <c r="F83" s="18">
        <f t="shared" si="1"/>
        <v>4.3402777810115367E-3</v>
      </c>
      <c r="G83" s="12" t="s">
        <v>56</v>
      </c>
      <c r="H83" s="38">
        <v>0</v>
      </c>
      <c r="I83" t="str">
        <f>VLOOKUP(G83,'Issue Resolution'!$A$2:$A$9,1,FALSE)</f>
        <v>Onboard in-route failure</v>
      </c>
      <c r="J83" t="str">
        <f t="shared" si="2"/>
        <v>09</v>
      </c>
    </row>
    <row r="84" spans="1:10" x14ac:dyDescent="0.25">
      <c r="A84" s="10" t="s">
        <v>335</v>
      </c>
      <c r="B84" s="10">
        <v>4019</v>
      </c>
      <c r="C84" s="17">
        <v>42530.788402777776</v>
      </c>
      <c r="D84" s="17">
        <v>42530.788402777776</v>
      </c>
      <c r="E84" s="18" t="s">
        <v>32</v>
      </c>
      <c r="F84" s="18">
        <f t="shared" si="1"/>
        <v>0</v>
      </c>
      <c r="G84" s="12" t="s">
        <v>56</v>
      </c>
      <c r="H84" s="38">
        <v>0</v>
      </c>
      <c r="I84" t="str">
        <f>VLOOKUP(G84,'Issue Resolution'!$A$2:$A$9,1,FALSE)</f>
        <v>Onboard in-route failure</v>
      </c>
      <c r="J84" t="str">
        <f t="shared" si="2"/>
        <v>09</v>
      </c>
    </row>
    <row r="85" spans="1:10" x14ac:dyDescent="0.25">
      <c r="A85" s="10" t="s">
        <v>230</v>
      </c>
      <c r="B85" s="10">
        <v>4018</v>
      </c>
      <c r="C85" s="17">
        <v>42530.965428240743</v>
      </c>
      <c r="D85" s="17">
        <v>42530.995937500003</v>
      </c>
      <c r="E85" s="18" t="s">
        <v>43</v>
      </c>
      <c r="F85" s="18">
        <f t="shared" si="1"/>
        <v>3.050925926072523E-2</v>
      </c>
      <c r="G85" s="12" t="s">
        <v>12</v>
      </c>
      <c r="H85" s="38">
        <v>0.83333333333333337</v>
      </c>
      <c r="I85" t="str">
        <f>VLOOKUP(G85,'Issue Resolution'!$A$2:$A$8,1,FALSE)</f>
        <v>Wi-MAX data drops</v>
      </c>
      <c r="J85" t="str">
        <f t="shared" si="2"/>
        <v>09</v>
      </c>
    </row>
    <row r="86" spans="1:10" x14ac:dyDescent="0.25">
      <c r="A86" s="10" t="s">
        <v>250</v>
      </c>
      <c r="B86" s="10">
        <v>4023</v>
      </c>
      <c r="C86" s="17">
        <v>42531.057199074072</v>
      </c>
      <c r="D86" s="17">
        <v>42531.088703703703</v>
      </c>
      <c r="E86" s="18" t="s">
        <v>50</v>
      </c>
      <c r="F86" s="18">
        <f t="shared" si="1"/>
        <v>3.1504629630944692E-2</v>
      </c>
      <c r="G86" s="12" t="s">
        <v>12</v>
      </c>
      <c r="H86" s="38">
        <v>0</v>
      </c>
      <c r="I86" t="str">
        <f>VLOOKUP(G86,'Issue Resolution'!$A$2:$A$8,1,FALSE)</f>
        <v>Wi-MAX data drops</v>
      </c>
      <c r="J86" t="str">
        <f t="shared" si="2"/>
        <v>09</v>
      </c>
    </row>
    <row r="87" spans="1:10" x14ac:dyDescent="0.25">
      <c r="A87" s="10" t="s">
        <v>248</v>
      </c>
      <c r="B87" s="10">
        <v>4039</v>
      </c>
      <c r="C87" s="17">
        <v>42531.320752314816</v>
      </c>
      <c r="D87" s="17">
        <v>42531.320891203701</v>
      </c>
      <c r="E87" s="18" t="s">
        <v>48</v>
      </c>
      <c r="F87" s="18">
        <f t="shared" si="1"/>
        <v>1.3888888497604057E-4</v>
      </c>
      <c r="G87" s="12" t="s">
        <v>1406</v>
      </c>
      <c r="H87" s="38">
        <v>0</v>
      </c>
      <c r="I87" t="str">
        <f>VLOOKUP(G87,'Issue Resolution'!$A$2:$A$99,1,FALSE)</f>
        <v>Operational Issue</v>
      </c>
      <c r="J87" t="str">
        <f t="shared" si="2"/>
        <v>10</v>
      </c>
    </row>
    <row r="88" spans="1:10" x14ac:dyDescent="0.25">
      <c r="A88" s="10" t="s">
        <v>119</v>
      </c>
      <c r="B88" s="10">
        <v>4020</v>
      </c>
      <c r="C88" s="17">
        <v>42531.331342592595</v>
      </c>
      <c r="D88" s="17">
        <v>42531.348935185182</v>
      </c>
      <c r="E88" s="18" t="s">
        <v>32</v>
      </c>
      <c r="F88" s="18">
        <f t="shared" si="1"/>
        <v>1.7592592586879618E-2</v>
      </c>
      <c r="G88" s="12" t="s">
        <v>1406</v>
      </c>
      <c r="H88" s="38">
        <v>0.77777777777777779</v>
      </c>
      <c r="I88" t="str">
        <f>VLOOKUP(G88,'Issue Resolution'!$A$2:$A$99,1,FALSE)</f>
        <v>Operational Issue</v>
      </c>
      <c r="J88" t="str">
        <f t="shared" si="2"/>
        <v>10</v>
      </c>
    </row>
    <row r="89" spans="1:10" x14ac:dyDescent="0.25">
      <c r="A89" s="10" t="s">
        <v>249</v>
      </c>
      <c r="B89" s="10">
        <v>4032</v>
      </c>
      <c r="C89" s="17">
        <v>42531.619097222225</v>
      </c>
      <c r="D89" s="17">
        <v>42531.638124999998</v>
      </c>
      <c r="E89" s="18" t="s">
        <v>39</v>
      </c>
      <c r="F89" s="18">
        <f t="shared" si="1"/>
        <v>1.9027777772862464E-2</v>
      </c>
      <c r="G89" s="12" t="s">
        <v>9</v>
      </c>
      <c r="H89" s="38">
        <v>0.1111111111111111</v>
      </c>
      <c r="I89" t="str">
        <f>VLOOKUP(G89,'Issue Resolution'!$A$2:$A$8,1,FALSE)</f>
        <v>Improper execution of bulletins</v>
      </c>
      <c r="J89" t="str">
        <f t="shared" si="2"/>
        <v>10</v>
      </c>
    </row>
    <row r="90" spans="1:10" x14ac:dyDescent="0.25">
      <c r="A90" s="10" t="s">
        <v>120</v>
      </c>
      <c r="B90" s="10">
        <v>4044</v>
      </c>
      <c r="C90" s="17">
        <v>42531.676122685189</v>
      </c>
      <c r="D90" s="17">
        <v>42531.680150462962</v>
      </c>
      <c r="E90" s="18" t="s">
        <v>44</v>
      </c>
      <c r="F90" s="18">
        <f t="shared" si="1"/>
        <v>4.0277777734445408E-3</v>
      </c>
      <c r="G90" s="12" t="s">
        <v>12</v>
      </c>
      <c r="H90" s="38">
        <v>0</v>
      </c>
      <c r="I90" t="str">
        <f>VLOOKUP(G90,'Issue Resolution'!$A$2:$A$8,1,FALSE)</f>
        <v>Wi-MAX data drops</v>
      </c>
      <c r="J90" t="str">
        <f t="shared" si="2"/>
        <v>10</v>
      </c>
    </row>
    <row r="91" spans="1:10" x14ac:dyDescent="0.25">
      <c r="A91" s="10" t="s">
        <v>122</v>
      </c>
      <c r="B91" s="10">
        <v>4020</v>
      </c>
      <c r="C91" s="17">
        <v>42531.767592592594</v>
      </c>
      <c r="D91" s="17">
        <v>42531.779849537037</v>
      </c>
      <c r="E91" s="18" t="s">
        <v>32</v>
      </c>
      <c r="F91" s="18">
        <f t="shared" si="1"/>
        <v>1.2256944442924578E-2</v>
      </c>
      <c r="G91" s="12" t="s">
        <v>56</v>
      </c>
      <c r="H91" s="38">
        <v>0.61111111111111116</v>
      </c>
      <c r="I91" t="str">
        <f>VLOOKUP(G91,'Issue Resolution'!$A$2:$A$9,1,FALSE)</f>
        <v>Onboard in-route failure</v>
      </c>
      <c r="J91" t="str">
        <f t="shared" si="2"/>
        <v>10</v>
      </c>
    </row>
    <row r="92" spans="1:10" x14ac:dyDescent="0.25">
      <c r="A92" s="10" t="s">
        <v>123</v>
      </c>
      <c r="B92" s="10">
        <v>4031</v>
      </c>
      <c r="C92" s="17">
        <v>42532.317777777775</v>
      </c>
      <c r="D92" s="17">
        <v>42532.345520833333</v>
      </c>
      <c r="E92" s="18" t="s">
        <v>39</v>
      </c>
      <c r="F92" s="18">
        <f t="shared" si="1"/>
        <v>2.7743055557948537E-2</v>
      </c>
      <c r="G92" s="8" t="s">
        <v>11</v>
      </c>
      <c r="H92" s="38">
        <v>1</v>
      </c>
      <c r="I92" t="str">
        <f>VLOOKUP(G92,'Issue Resolution'!$A$2:$A$8,1,FALSE)</f>
        <v>Link failures in wayside equipment</v>
      </c>
      <c r="J92" t="str">
        <f t="shared" si="2"/>
        <v>11</v>
      </c>
    </row>
    <row r="93" spans="1:10" x14ac:dyDescent="0.25">
      <c r="A93" s="10" t="s">
        <v>251</v>
      </c>
      <c r="B93" s="10">
        <v>4032</v>
      </c>
      <c r="C93" s="17">
        <v>42532.506354166668</v>
      </c>
      <c r="D93" s="17">
        <v>42532.53162037037</v>
      </c>
      <c r="E93" s="18" t="s">
        <v>39</v>
      </c>
      <c r="F93" s="18">
        <f t="shared" si="1"/>
        <v>2.5266203701903578E-2</v>
      </c>
      <c r="G93" s="12" t="s">
        <v>1406</v>
      </c>
      <c r="H93" s="38">
        <v>1</v>
      </c>
      <c r="I93" t="str">
        <f>VLOOKUP(G93,'Issue Resolution'!$A$2:$A$99,1,FALSE)</f>
        <v>Operational Issue</v>
      </c>
      <c r="J93" t="str">
        <f t="shared" si="2"/>
        <v>11</v>
      </c>
    </row>
    <row r="94" spans="1:10" x14ac:dyDescent="0.25">
      <c r="A94" s="10" t="s">
        <v>252</v>
      </c>
      <c r="B94" s="10">
        <v>4039</v>
      </c>
      <c r="C94" s="17">
        <v>42532.891481481478</v>
      </c>
      <c r="D94" s="17">
        <v>42532.905694444446</v>
      </c>
      <c r="E94" s="18" t="s">
        <v>48</v>
      </c>
      <c r="F94" s="18">
        <f t="shared" si="1"/>
        <v>1.4212962967576459E-2</v>
      </c>
      <c r="G94" s="12" t="s">
        <v>12</v>
      </c>
      <c r="H94" s="38">
        <v>0.22222222222222221</v>
      </c>
      <c r="I94" t="str">
        <f>VLOOKUP(G94,'Issue Resolution'!$A$2:$A$8,1,FALSE)</f>
        <v>Wi-MAX data drops</v>
      </c>
      <c r="J94" t="str">
        <f t="shared" si="2"/>
        <v>11</v>
      </c>
    </row>
    <row r="95" spans="1:10" x14ac:dyDescent="0.25">
      <c r="A95" s="10" t="s">
        <v>124</v>
      </c>
      <c r="B95" s="10">
        <v>4040</v>
      </c>
      <c r="C95" s="17">
        <v>42532.931284722225</v>
      </c>
      <c r="D95" s="17">
        <v>42532.932500000003</v>
      </c>
      <c r="E95" s="18" t="s">
        <v>48</v>
      </c>
      <c r="F95" s="18">
        <f t="shared" si="1"/>
        <v>1.2152777781011537E-3</v>
      </c>
      <c r="G95" s="12" t="s">
        <v>56</v>
      </c>
      <c r="H95" s="38">
        <v>1</v>
      </c>
      <c r="I95" t="str">
        <f>VLOOKUP(G95,'Issue Resolution'!$A$2:$A$9,1,FALSE)</f>
        <v>Onboard in-route failure</v>
      </c>
      <c r="J95" t="str">
        <f t="shared" si="2"/>
        <v>11</v>
      </c>
    </row>
    <row r="96" spans="1:10" x14ac:dyDescent="0.25">
      <c r="A96" s="10" t="s">
        <v>253</v>
      </c>
      <c r="B96" s="10">
        <v>4039</v>
      </c>
      <c r="C96" s="17">
        <v>42532.974548611113</v>
      </c>
      <c r="D96" s="17">
        <v>42532.974548611113</v>
      </c>
      <c r="E96" s="18" t="s">
        <v>48</v>
      </c>
      <c r="F96" s="18">
        <f t="shared" si="1"/>
        <v>0</v>
      </c>
      <c r="G96" s="12" t="s">
        <v>56</v>
      </c>
      <c r="H96" s="38">
        <v>0</v>
      </c>
      <c r="I96" t="str">
        <f>VLOOKUP(G96,'Issue Resolution'!$A$2:$A$9,1,FALSE)</f>
        <v>Onboard in-route failure</v>
      </c>
      <c r="J96" t="str">
        <f t="shared" si="2"/>
        <v>11</v>
      </c>
    </row>
    <row r="97" spans="1:10" x14ac:dyDescent="0.25">
      <c r="A97" s="10" t="s">
        <v>138</v>
      </c>
      <c r="B97" s="10">
        <v>4007</v>
      </c>
      <c r="C97" s="17">
        <v>42533.040659722225</v>
      </c>
      <c r="D97" s="17">
        <v>42533.047280092593</v>
      </c>
      <c r="E97" s="18" t="s">
        <v>34</v>
      </c>
      <c r="F97" s="18">
        <f t="shared" si="1"/>
        <v>6.6203703681821935E-3</v>
      </c>
      <c r="G97" s="12" t="s">
        <v>56</v>
      </c>
      <c r="H97" s="38">
        <v>1</v>
      </c>
      <c r="I97" t="str">
        <f>VLOOKUP(G97,'Issue Resolution'!$A$2:$A$9,1,FALSE)</f>
        <v>Onboard in-route failure</v>
      </c>
      <c r="J97" t="str">
        <f t="shared" si="2"/>
        <v>11</v>
      </c>
    </row>
    <row r="98" spans="1:10" x14ac:dyDescent="0.25">
      <c r="A98" s="10" t="s">
        <v>125</v>
      </c>
      <c r="B98" s="10">
        <v>4044</v>
      </c>
      <c r="C98" s="17">
        <v>42533.135787037034</v>
      </c>
      <c r="D98" s="17">
        <v>42533.152002314811</v>
      </c>
      <c r="E98" s="18" t="s">
        <v>44</v>
      </c>
      <c r="F98" s="18">
        <f t="shared" ref="F98:F161" si="3">D98-C98</f>
        <v>1.6215277777519077E-2</v>
      </c>
      <c r="G98" s="12" t="s">
        <v>9</v>
      </c>
      <c r="H98" s="38">
        <v>0.55555555555555558</v>
      </c>
      <c r="I98" t="str">
        <f>VLOOKUP(G98,'Issue Resolution'!$A$2:$A$8,1,FALSE)</f>
        <v>Improper execution of bulletins</v>
      </c>
      <c r="J98" t="str">
        <f t="shared" si="2"/>
        <v>12</v>
      </c>
    </row>
    <row r="99" spans="1:10" x14ac:dyDescent="0.25">
      <c r="A99" s="10" t="s">
        <v>126</v>
      </c>
      <c r="B99" s="10">
        <v>4024</v>
      </c>
      <c r="C99" s="17">
        <v>42533.249780092592</v>
      </c>
      <c r="D99" s="17">
        <v>42533.267905092594</v>
      </c>
      <c r="E99" s="18" t="s">
        <v>50</v>
      </c>
      <c r="F99" s="18">
        <f t="shared" si="3"/>
        <v>1.8125000002328306E-2</v>
      </c>
      <c r="G99" s="12" t="s">
        <v>12</v>
      </c>
      <c r="H99" s="38">
        <v>0.88888888888888884</v>
      </c>
      <c r="I99" t="str">
        <f>VLOOKUP(G99,'Issue Resolution'!$A$2:$A$8,1,FALSE)</f>
        <v>Wi-MAX data drops</v>
      </c>
      <c r="J99" t="str">
        <f t="shared" si="2"/>
        <v>12</v>
      </c>
    </row>
    <row r="100" spans="1:10" x14ac:dyDescent="0.25">
      <c r="A100" s="10" t="s">
        <v>127</v>
      </c>
      <c r="B100" s="10">
        <v>4011</v>
      </c>
      <c r="C100" s="17">
        <v>42533.362858796296</v>
      </c>
      <c r="D100" s="17">
        <v>42533.376307870371</v>
      </c>
      <c r="E100" s="18" t="s">
        <v>41</v>
      </c>
      <c r="F100" s="18">
        <f t="shared" si="3"/>
        <v>1.3449074074742384E-2</v>
      </c>
      <c r="G100" s="12" t="s">
        <v>56</v>
      </c>
      <c r="H100" s="38">
        <v>0</v>
      </c>
      <c r="I100" t="str">
        <f>VLOOKUP(G100,'Issue Resolution'!$A$2:$A$9,1,FALSE)</f>
        <v>Onboard in-route failure</v>
      </c>
      <c r="J100" t="str">
        <f t="shared" si="2"/>
        <v>12</v>
      </c>
    </row>
    <row r="101" spans="1:10" x14ac:dyDescent="0.25">
      <c r="A101" s="10" t="s">
        <v>128</v>
      </c>
      <c r="B101" s="10">
        <v>4029</v>
      </c>
      <c r="C101" s="17">
        <v>42533.457766203705</v>
      </c>
      <c r="D101" s="17">
        <v>42533.468900462962</v>
      </c>
      <c r="E101" s="18" t="s">
        <v>33</v>
      </c>
      <c r="F101" s="18">
        <f t="shared" si="3"/>
        <v>1.113425925723277E-2</v>
      </c>
      <c r="G101" s="12" t="s">
        <v>56</v>
      </c>
      <c r="H101" s="38">
        <v>0.55555555555555558</v>
      </c>
      <c r="I101" t="str">
        <f>VLOOKUP(G101,'Issue Resolution'!$A$2:$A$9,1,FALSE)</f>
        <v>Onboard in-route failure</v>
      </c>
      <c r="J101" t="str">
        <f t="shared" si="2"/>
        <v>12</v>
      </c>
    </row>
    <row r="102" spans="1:10" x14ac:dyDescent="0.25">
      <c r="A102" s="10" t="s">
        <v>129</v>
      </c>
      <c r="B102" s="10">
        <v>4011</v>
      </c>
      <c r="C102" s="17">
        <v>42533.500393518516</v>
      </c>
      <c r="D102" s="17">
        <v>42533.52548611111</v>
      </c>
      <c r="E102" s="18" t="s">
        <v>41</v>
      </c>
      <c r="F102" s="18">
        <f t="shared" si="3"/>
        <v>2.5092592593864538E-2</v>
      </c>
      <c r="G102" s="12" t="s">
        <v>10</v>
      </c>
      <c r="H102" s="38">
        <v>0.94444444444444442</v>
      </c>
      <c r="I102" t="str">
        <f>VLOOKUP(G102,'Issue Resolution'!$A$2:$A$8,1,FALSE)</f>
        <v>Dispatcher error preventing initialization at terminals</v>
      </c>
      <c r="J102" t="str">
        <f t="shared" si="2"/>
        <v>12</v>
      </c>
    </row>
    <row r="103" spans="1:10" x14ac:dyDescent="0.25">
      <c r="A103" s="10" t="s">
        <v>254</v>
      </c>
      <c r="B103" s="10">
        <v>4030</v>
      </c>
      <c r="C103" s="17">
        <v>42533.50508101852</v>
      </c>
      <c r="D103" s="17">
        <v>42533.505833333336</v>
      </c>
      <c r="E103" s="18" t="s">
        <v>33</v>
      </c>
      <c r="F103" s="18">
        <f t="shared" si="3"/>
        <v>7.5231481605442241E-4</v>
      </c>
      <c r="G103" s="12" t="s">
        <v>10</v>
      </c>
      <c r="H103" s="38">
        <v>0</v>
      </c>
      <c r="I103" t="str">
        <f>VLOOKUP(G103,'Issue Resolution'!$A$2:$A$8,1,FALSE)</f>
        <v>Dispatcher error preventing initialization at terminals</v>
      </c>
      <c r="J103" t="str">
        <f t="shared" si="2"/>
        <v>12</v>
      </c>
    </row>
    <row r="104" spans="1:10" x14ac:dyDescent="0.25">
      <c r="A104" s="10" t="s">
        <v>255</v>
      </c>
      <c r="B104" s="10">
        <v>4012</v>
      </c>
      <c r="C104" s="17">
        <v>42533.531921296293</v>
      </c>
      <c r="D104" s="17">
        <v>42533.557824074072</v>
      </c>
      <c r="E104" s="18" t="s">
        <v>41</v>
      </c>
      <c r="F104" s="18">
        <f t="shared" si="3"/>
        <v>2.5902777779265307E-2</v>
      </c>
      <c r="G104" s="8" t="s">
        <v>9</v>
      </c>
      <c r="H104" s="38">
        <v>0.3888888888888889</v>
      </c>
      <c r="I104" t="str">
        <f>VLOOKUP(G104,'Issue Resolution'!$A$2:$A$8,1,FALSE)</f>
        <v>Improper execution of bulletins</v>
      </c>
      <c r="J104" t="str">
        <f t="shared" si="2"/>
        <v>12</v>
      </c>
    </row>
    <row r="105" spans="1:10" x14ac:dyDescent="0.25">
      <c r="A105" s="10" t="s">
        <v>130</v>
      </c>
      <c r="B105" s="10">
        <v>4016</v>
      </c>
      <c r="C105" s="17">
        <v>42533.586724537039</v>
      </c>
      <c r="D105" s="17">
        <v>42533.614479166667</v>
      </c>
      <c r="E105" s="18" t="s">
        <v>55</v>
      </c>
      <c r="F105" s="18">
        <f t="shared" si="3"/>
        <v>2.7754629627452232E-2</v>
      </c>
      <c r="G105" s="12" t="s">
        <v>10</v>
      </c>
      <c r="H105" s="38">
        <v>0.94444444444444442</v>
      </c>
      <c r="I105" t="str">
        <f>VLOOKUP(G105,'Issue Resolution'!$A$2:$A$8,1,FALSE)</f>
        <v>Dispatcher error preventing initialization at terminals</v>
      </c>
      <c r="J105" t="str">
        <f t="shared" si="2"/>
        <v>12</v>
      </c>
    </row>
    <row r="106" spans="1:10" x14ac:dyDescent="0.25">
      <c r="A106" s="10" t="s">
        <v>131</v>
      </c>
      <c r="B106" s="10">
        <v>4024</v>
      </c>
      <c r="C106" s="17">
        <v>42533.594039351854</v>
      </c>
      <c r="D106" s="17">
        <v>42533.599016203705</v>
      </c>
      <c r="E106" s="18" t="s">
        <v>50</v>
      </c>
      <c r="F106" s="18">
        <f t="shared" si="3"/>
        <v>4.9768518510973081E-3</v>
      </c>
      <c r="G106" s="12" t="s">
        <v>56</v>
      </c>
      <c r="H106" s="38">
        <v>1</v>
      </c>
      <c r="I106" t="str">
        <f>VLOOKUP(G106,'Issue Resolution'!$A$2:$A$9,1,FALSE)</f>
        <v>Onboard in-route failure</v>
      </c>
      <c r="J106" t="str">
        <f t="shared" si="2"/>
        <v>12</v>
      </c>
    </row>
    <row r="107" spans="1:10" x14ac:dyDescent="0.25">
      <c r="A107" s="10" t="s">
        <v>132</v>
      </c>
      <c r="B107" s="10">
        <v>4029</v>
      </c>
      <c r="C107" s="17">
        <v>42533.613240740742</v>
      </c>
      <c r="D107" s="17">
        <v>42533.618425925924</v>
      </c>
      <c r="E107" s="18" t="s">
        <v>33</v>
      </c>
      <c r="F107" s="18">
        <f t="shared" si="3"/>
        <v>5.1851851821993478E-3</v>
      </c>
      <c r="G107" s="12" t="s">
        <v>10</v>
      </c>
      <c r="H107" s="38">
        <v>5.5555555555555552E-2</v>
      </c>
      <c r="I107" t="str">
        <f>VLOOKUP(G107,'Issue Resolution'!$A$2:$A$8,1,FALSE)</f>
        <v>Dispatcher error preventing initialization at terminals</v>
      </c>
      <c r="J107" t="str">
        <f t="shared" si="2"/>
        <v>12</v>
      </c>
    </row>
    <row r="108" spans="1:10" x14ac:dyDescent="0.25">
      <c r="A108" s="10" t="s">
        <v>133</v>
      </c>
      <c r="B108" s="10">
        <v>4018</v>
      </c>
      <c r="C108" s="17">
        <v>42533.631967592592</v>
      </c>
      <c r="D108" s="17">
        <v>42533.635381944441</v>
      </c>
      <c r="E108" s="18" t="s">
        <v>43</v>
      </c>
      <c r="F108" s="18">
        <f t="shared" si="3"/>
        <v>3.4143518496421166E-3</v>
      </c>
      <c r="G108" s="12" t="s">
        <v>10</v>
      </c>
      <c r="H108" s="38">
        <v>0</v>
      </c>
      <c r="I108" t="str">
        <f>VLOOKUP(G108,'Issue Resolution'!$A$2:$A$8,1,FALSE)</f>
        <v>Dispatcher error preventing initialization at terminals</v>
      </c>
      <c r="J108" t="str">
        <f t="shared" si="2"/>
        <v>12</v>
      </c>
    </row>
    <row r="109" spans="1:10" x14ac:dyDescent="0.25">
      <c r="A109" s="10" t="s">
        <v>256</v>
      </c>
      <c r="B109" s="10">
        <v>4030</v>
      </c>
      <c r="C109" s="17">
        <v>42533.722349537034</v>
      </c>
      <c r="D109" s="17">
        <v>42533.737060185187</v>
      </c>
      <c r="E109" s="18" t="s">
        <v>33</v>
      </c>
      <c r="F109" s="18">
        <f t="shared" si="3"/>
        <v>1.471064815268619E-2</v>
      </c>
      <c r="G109" s="12" t="s">
        <v>1406</v>
      </c>
      <c r="H109" s="38">
        <v>0.1111111111111111</v>
      </c>
      <c r="I109" t="str">
        <f>VLOOKUP(G109,'Issue Resolution'!$A$2:$A$99,1,FALSE)</f>
        <v>Operational Issue</v>
      </c>
      <c r="J109" t="str">
        <f t="shared" si="2"/>
        <v>12</v>
      </c>
    </row>
    <row r="110" spans="1:10" x14ac:dyDescent="0.25">
      <c r="A110" s="10" t="s">
        <v>257</v>
      </c>
      <c r="B110" s="10">
        <v>4019</v>
      </c>
      <c r="C110" s="17">
        <v>42533.736956018518</v>
      </c>
      <c r="D110" s="17">
        <v>42533.738611111112</v>
      </c>
      <c r="E110" s="18" t="s">
        <v>32</v>
      </c>
      <c r="F110" s="18">
        <f t="shared" si="3"/>
        <v>1.6550925938645378E-3</v>
      </c>
      <c r="G110" s="12" t="s">
        <v>56</v>
      </c>
      <c r="H110" s="38">
        <v>0</v>
      </c>
      <c r="I110" t="str">
        <f>VLOOKUP(G110,'Issue Resolution'!$A$2:$A$9,1,FALSE)</f>
        <v>Onboard in-route failure</v>
      </c>
      <c r="J110" t="str">
        <f t="shared" si="2"/>
        <v>12</v>
      </c>
    </row>
    <row r="111" spans="1:10" x14ac:dyDescent="0.25">
      <c r="A111" s="10" t="s">
        <v>134</v>
      </c>
      <c r="B111" s="10">
        <v>4016</v>
      </c>
      <c r="C111" s="17">
        <v>42533.750254629631</v>
      </c>
      <c r="D111" s="17">
        <v>42533.782476851855</v>
      </c>
      <c r="E111" s="18" t="s">
        <v>55</v>
      </c>
      <c r="F111" s="18">
        <f t="shared" si="3"/>
        <v>3.2222222223936114E-2</v>
      </c>
      <c r="G111" s="12" t="s">
        <v>10</v>
      </c>
      <c r="H111" s="38">
        <v>0.94444444444444442</v>
      </c>
      <c r="I111" t="str">
        <f>VLOOKUP(G111,'Issue Resolution'!$A$2:$A$8,1,FALSE)</f>
        <v>Dispatcher error preventing initialization at terminals</v>
      </c>
      <c r="J111" t="str">
        <f t="shared" si="2"/>
        <v>12</v>
      </c>
    </row>
    <row r="112" spans="1:10" x14ac:dyDescent="0.25">
      <c r="A112" s="10" t="s">
        <v>258</v>
      </c>
      <c r="B112" s="10">
        <v>4012</v>
      </c>
      <c r="C112" s="17">
        <v>42533.824537037035</v>
      </c>
      <c r="D112" s="17">
        <v>42533.826203703706</v>
      </c>
      <c r="E112" s="18" t="s">
        <v>41</v>
      </c>
      <c r="F112" s="18">
        <f t="shared" si="3"/>
        <v>1.6666666706441902E-3</v>
      </c>
      <c r="G112" s="12" t="s">
        <v>56</v>
      </c>
      <c r="H112" s="38">
        <v>0</v>
      </c>
      <c r="I112" t="str">
        <f>VLOOKUP(G112,'Issue Resolution'!$A$2:$A$9,1,FALSE)</f>
        <v>Onboard in-route failure</v>
      </c>
      <c r="J112" t="str">
        <f t="shared" si="2"/>
        <v>12</v>
      </c>
    </row>
    <row r="113" spans="1:10" x14ac:dyDescent="0.25">
      <c r="A113" s="10" t="s">
        <v>135</v>
      </c>
      <c r="B113" s="10">
        <v>4016</v>
      </c>
      <c r="C113" s="17">
        <v>42533.885324074072</v>
      </c>
      <c r="D113" s="17">
        <v>42533.897152777776</v>
      </c>
      <c r="E113" s="18" t="s">
        <v>55</v>
      </c>
      <c r="F113" s="18">
        <f t="shared" si="3"/>
        <v>1.1828703703940846E-2</v>
      </c>
      <c r="G113" s="12" t="s">
        <v>12</v>
      </c>
      <c r="H113" s="38">
        <v>0</v>
      </c>
      <c r="I113" t="str">
        <f>VLOOKUP(G113,'Issue Resolution'!$A$2:$A$8,1,FALSE)</f>
        <v>Wi-MAX data drops</v>
      </c>
      <c r="J113" t="str">
        <f t="shared" si="2"/>
        <v>12</v>
      </c>
    </row>
    <row r="114" spans="1:10" x14ac:dyDescent="0.25">
      <c r="A114" s="10" t="s">
        <v>136</v>
      </c>
      <c r="B114" s="10">
        <v>4016</v>
      </c>
      <c r="C114" s="17">
        <v>42533.969166666669</v>
      </c>
      <c r="D114" s="17">
        <v>42533.970393518517</v>
      </c>
      <c r="E114" s="18" t="s">
        <v>55</v>
      </c>
      <c r="F114" s="18">
        <f t="shared" si="3"/>
        <v>1.2268518476048484E-3</v>
      </c>
      <c r="G114" s="12" t="s">
        <v>56</v>
      </c>
      <c r="H114" s="38">
        <v>0</v>
      </c>
      <c r="I114" t="str">
        <f>VLOOKUP(G114,'Issue Resolution'!$A$2:$A$9,1,FALSE)</f>
        <v>Onboard in-route failure</v>
      </c>
      <c r="J114" t="str">
        <f t="shared" si="2"/>
        <v>12</v>
      </c>
    </row>
    <row r="115" spans="1:10" x14ac:dyDescent="0.25">
      <c r="A115" s="10" t="s">
        <v>259</v>
      </c>
      <c r="B115" s="10">
        <v>4017</v>
      </c>
      <c r="C115" s="17">
        <v>42533.975358796299</v>
      </c>
      <c r="D115" s="17">
        <v>42533.976446759261</v>
      </c>
      <c r="E115" s="18" t="s">
        <v>43</v>
      </c>
      <c r="F115" s="18">
        <f t="shared" si="3"/>
        <v>1.0879629626288079E-3</v>
      </c>
      <c r="G115" s="12" t="s">
        <v>56</v>
      </c>
      <c r="H115" s="38">
        <v>1</v>
      </c>
      <c r="I115" t="str">
        <f>VLOOKUP(G115,'Issue Resolution'!$A$2:$A$9,1,FALSE)</f>
        <v>Onboard in-route failure</v>
      </c>
      <c r="J115" t="str">
        <f t="shared" si="2"/>
        <v>12</v>
      </c>
    </row>
    <row r="116" spans="1:10" x14ac:dyDescent="0.25">
      <c r="A116" s="10" t="s">
        <v>137</v>
      </c>
      <c r="B116" s="10">
        <v>4029</v>
      </c>
      <c r="C116" s="17">
        <v>42533.994074074071</v>
      </c>
      <c r="D116" s="17">
        <v>42533.995740740742</v>
      </c>
      <c r="E116" s="18" t="s">
        <v>33</v>
      </c>
      <c r="F116" s="18">
        <f t="shared" si="3"/>
        <v>1.6666666706441902E-3</v>
      </c>
      <c r="G116" s="12" t="s">
        <v>56</v>
      </c>
      <c r="H116" s="38">
        <v>0</v>
      </c>
      <c r="I116" t="str">
        <f>VLOOKUP(G116,'Issue Resolution'!$A$2:$A$9,1,FALSE)</f>
        <v>Onboard in-route failure</v>
      </c>
      <c r="J116" t="str">
        <f t="shared" si="2"/>
        <v>12</v>
      </c>
    </row>
    <row r="117" spans="1:10" x14ac:dyDescent="0.25">
      <c r="A117" s="10" t="s">
        <v>139</v>
      </c>
      <c r="B117" s="10">
        <v>4011</v>
      </c>
      <c r="C117" s="17">
        <v>42534.191076388888</v>
      </c>
      <c r="D117" s="17">
        <v>42534.206967592596</v>
      </c>
      <c r="E117" s="18" t="s">
        <v>41</v>
      </c>
      <c r="F117" s="18">
        <f t="shared" si="3"/>
        <v>1.5891203707724344E-2</v>
      </c>
      <c r="G117" s="12" t="s">
        <v>9</v>
      </c>
      <c r="H117" s="38">
        <v>0.55555555555555558</v>
      </c>
      <c r="I117" t="str">
        <f>VLOOKUP(G117,'Issue Resolution'!$A$2:$A$8,1,FALSE)</f>
        <v>Improper execution of bulletins</v>
      </c>
      <c r="J117" t="str">
        <f t="shared" si="2"/>
        <v>13</v>
      </c>
    </row>
    <row r="118" spans="1:10" x14ac:dyDescent="0.25">
      <c r="A118" s="10" t="s">
        <v>260</v>
      </c>
      <c r="B118" s="10">
        <v>4043</v>
      </c>
      <c r="C118" s="17">
        <v>42534.26734953704</v>
      </c>
      <c r="D118" s="17">
        <v>42534.282916666663</v>
      </c>
      <c r="E118" s="18" t="s">
        <v>44</v>
      </c>
      <c r="F118" s="18">
        <f t="shared" si="3"/>
        <v>1.5567129623377696E-2</v>
      </c>
      <c r="G118" s="12" t="s">
        <v>12</v>
      </c>
      <c r="H118" s="38">
        <v>0.22222222222222221</v>
      </c>
      <c r="I118" t="str">
        <f>VLOOKUP(G118,'Issue Resolution'!$A$2:$A$8,1,FALSE)</f>
        <v>Wi-MAX data drops</v>
      </c>
      <c r="J118" t="str">
        <f t="shared" si="2"/>
        <v>13</v>
      </c>
    </row>
    <row r="119" spans="1:10" x14ac:dyDescent="0.25">
      <c r="A119" s="10" t="s">
        <v>261</v>
      </c>
      <c r="B119" s="10">
        <v>4043</v>
      </c>
      <c r="C119" s="17">
        <v>42534.33965277778</v>
      </c>
      <c r="D119" s="17">
        <v>42534.365567129629</v>
      </c>
      <c r="E119" s="18" t="s">
        <v>44</v>
      </c>
      <c r="F119" s="18">
        <f t="shared" si="3"/>
        <v>2.5914351848769002E-2</v>
      </c>
      <c r="G119" s="12" t="s">
        <v>1413</v>
      </c>
      <c r="H119" s="38">
        <v>0.94444444444444442</v>
      </c>
      <c r="I119" t="str">
        <f>VLOOKUP(G119,'Issue Resolution'!$A$2:$A$99,1,FALSE)</f>
        <v>Planned maintenance</v>
      </c>
      <c r="J119" t="str">
        <f t="shared" si="2"/>
        <v>13</v>
      </c>
    </row>
    <row r="120" spans="1:10" x14ac:dyDescent="0.25">
      <c r="A120" s="10" t="s">
        <v>262</v>
      </c>
      <c r="B120" s="10">
        <v>4026</v>
      </c>
      <c r="C120" s="17">
        <v>42534.345138888886</v>
      </c>
      <c r="D120" s="17">
        <v>42534.376157407409</v>
      </c>
      <c r="E120" s="18" t="s">
        <v>38</v>
      </c>
      <c r="F120" s="18">
        <f t="shared" si="3"/>
        <v>3.1018518522614613E-2</v>
      </c>
      <c r="G120" s="12" t="s">
        <v>1413</v>
      </c>
      <c r="H120" s="38">
        <v>0.94444444444444442</v>
      </c>
      <c r="I120" t="str">
        <f>VLOOKUP(G120,'Issue Resolution'!$A$2:$A$99,1,FALSE)</f>
        <v>Planned maintenance</v>
      </c>
      <c r="J120" t="str">
        <f t="shared" si="2"/>
        <v>13</v>
      </c>
    </row>
    <row r="121" spans="1:10" x14ac:dyDescent="0.25">
      <c r="A121" s="10" t="s">
        <v>263</v>
      </c>
      <c r="B121" s="10">
        <v>4010</v>
      </c>
      <c r="C121" s="17">
        <v>42534.360833333332</v>
      </c>
      <c r="D121" s="17">
        <v>42534.384618055556</v>
      </c>
      <c r="E121" s="18" t="s">
        <v>53</v>
      </c>
      <c r="F121" s="18">
        <f t="shared" si="3"/>
        <v>2.3784722223354038E-2</v>
      </c>
      <c r="G121" s="12" t="s">
        <v>1413</v>
      </c>
      <c r="H121" s="38">
        <v>0.94444444444444442</v>
      </c>
      <c r="I121" t="str">
        <f>VLOOKUP(G121,'Issue Resolution'!$A$2:$A$99,1,FALSE)</f>
        <v>Planned maintenance</v>
      </c>
      <c r="J121" t="str">
        <f t="shared" si="2"/>
        <v>13</v>
      </c>
    </row>
    <row r="122" spans="1:10" x14ac:dyDescent="0.25">
      <c r="A122" s="10" t="s">
        <v>140</v>
      </c>
      <c r="B122" s="10">
        <v>4031</v>
      </c>
      <c r="C122" s="17">
        <v>42534.362430555557</v>
      </c>
      <c r="D122" s="17">
        <v>42534.375474537039</v>
      </c>
      <c r="E122" s="18" t="s">
        <v>39</v>
      </c>
      <c r="F122" s="18">
        <f t="shared" si="3"/>
        <v>1.3043981482042E-2</v>
      </c>
      <c r="G122" s="12" t="s">
        <v>1413</v>
      </c>
      <c r="H122" s="38">
        <v>5.5555555555555552E-2</v>
      </c>
      <c r="I122" t="str">
        <f>VLOOKUP(G122,'Issue Resolution'!$A$2:$A$99,1,FALSE)</f>
        <v>Planned maintenance</v>
      </c>
      <c r="J122" t="str">
        <f t="shared" si="2"/>
        <v>13</v>
      </c>
    </row>
    <row r="123" spans="1:10" x14ac:dyDescent="0.25">
      <c r="A123" s="10" t="s">
        <v>141</v>
      </c>
      <c r="B123" s="10">
        <v>4044</v>
      </c>
      <c r="C123" s="17">
        <v>42534.374895833331</v>
      </c>
      <c r="D123" s="17">
        <v>42534.377303240741</v>
      </c>
      <c r="E123" s="18" t="s">
        <v>44</v>
      </c>
      <c r="F123" s="18">
        <f t="shared" si="3"/>
        <v>2.4074074099189602E-3</v>
      </c>
      <c r="G123" s="8" t="s">
        <v>115</v>
      </c>
      <c r="H123" s="38">
        <v>0</v>
      </c>
      <c r="I123" t="str">
        <f>VLOOKUP(G123,'Issue Resolution'!$A$2:$A$8,1,FALSE)</f>
        <v>GPS signal at terminals</v>
      </c>
      <c r="J123" t="str">
        <f t="shared" si="2"/>
        <v>13</v>
      </c>
    </row>
    <row r="124" spans="1:10" x14ac:dyDescent="0.25">
      <c r="A124" s="10" t="s">
        <v>142</v>
      </c>
      <c r="B124" s="10">
        <v>4024</v>
      </c>
      <c r="C124" s="17">
        <v>42534.495740740742</v>
      </c>
      <c r="D124" s="17">
        <v>42534.515879629631</v>
      </c>
      <c r="E124" s="18" t="s">
        <v>50</v>
      </c>
      <c r="F124" s="18">
        <f t="shared" si="3"/>
        <v>2.0138888889050577E-2</v>
      </c>
      <c r="G124" s="12" t="s">
        <v>1406</v>
      </c>
      <c r="H124" s="38">
        <v>0.77777777777777779</v>
      </c>
      <c r="I124" t="str">
        <f>VLOOKUP(G124,'Issue Resolution'!$A$2:$A$99,1,FALSE)</f>
        <v>Operational Issue</v>
      </c>
      <c r="J124" t="str">
        <f t="shared" si="2"/>
        <v>13</v>
      </c>
    </row>
    <row r="125" spans="1:10" x14ac:dyDescent="0.25">
      <c r="A125" s="10" t="s">
        <v>77</v>
      </c>
      <c r="B125" s="10">
        <v>4032</v>
      </c>
      <c r="C125" s="17">
        <v>42534.693680555552</v>
      </c>
      <c r="D125" s="17">
        <v>42534.728877314818</v>
      </c>
      <c r="E125" s="18" t="s">
        <v>39</v>
      </c>
      <c r="F125" s="18">
        <f t="shared" si="3"/>
        <v>3.5196759265090805E-2</v>
      </c>
      <c r="G125" s="12" t="s">
        <v>1406</v>
      </c>
      <c r="H125" s="38">
        <v>0</v>
      </c>
      <c r="I125" t="str">
        <f>VLOOKUP(G125,'Issue Resolution'!$A$2:$A$99,1,FALSE)</f>
        <v>Operational Issue</v>
      </c>
      <c r="J125" t="str">
        <f t="shared" si="2"/>
        <v>13</v>
      </c>
    </row>
    <row r="126" spans="1:10" x14ac:dyDescent="0.25">
      <c r="A126" s="10" t="s">
        <v>143</v>
      </c>
      <c r="B126" s="10">
        <v>4018</v>
      </c>
      <c r="C126" s="17">
        <v>42534.795717592591</v>
      </c>
      <c r="D126" s="17">
        <v>42534.803981481484</v>
      </c>
      <c r="E126" s="18" t="s">
        <v>43</v>
      </c>
      <c r="F126" s="18">
        <f t="shared" si="3"/>
        <v>8.2638888925430365E-3</v>
      </c>
      <c r="G126" s="12" t="s">
        <v>1408</v>
      </c>
      <c r="H126" s="38">
        <v>0.3888888888888889</v>
      </c>
      <c r="I126" t="e">
        <f>VLOOKUP(G126,'Issue Resolution'!$A$2:$A$99,1,FALSE)</f>
        <v>#N/A</v>
      </c>
      <c r="J126" t="str">
        <f t="shared" si="2"/>
        <v>13</v>
      </c>
    </row>
    <row r="127" spans="1:10" x14ac:dyDescent="0.25">
      <c r="A127" s="10" t="s">
        <v>264</v>
      </c>
      <c r="B127" s="10">
        <v>4019</v>
      </c>
      <c r="C127" s="17">
        <v>42534.806400462963</v>
      </c>
      <c r="D127" s="17">
        <v>42534.837581018517</v>
      </c>
      <c r="E127" s="18" t="s">
        <v>32</v>
      </c>
      <c r="F127" s="18">
        <f t="shared" si="3"/>
        <v>3.1180555553874001E-2</v>
      </c>
      <c r="G127" s="12" t="s">
        <v>1408</v>
      </c>
      <c r="H127" s="38">
        <v>0</v>
      </c>
      <c r="I127" t="e">
        <f>VLOOKUP(G127,'Issue Resolution'!$A$2:$A$99,1,FALSE)</f>
        <v>#N/A</v>
      </c>
      <c r="J127" t="str">
        <f t="shared" si="2"/>
        <v>13</v>
      </c>
    </row>
    <row r="128" spans="1:10" x14ac:dyDescent="0.25">
      <c r="A128" s="10" t="s">
        <v>80</v>
      </c>
      <c r="B128" s="10">
        <v>4044</v>
      </c>
      <c r="C128" s="17">
        <v>42534.80810185185</v>
      </c>
      <c r="D128" s="17">
        <v>42534.854988425926</v>
      </c>
      <c r="E128" s="18" t="s">
        <v>44</v>
      </c>
      <c r="F128" s="18">
        <f t="shared" si="3"/>
        <v>4.6886574076779652E-2</v>
      </c>
      <c r="G128" s="12" t="s">
        <v>1408</v>
      </c>
      <c r="H128" s="38">
        <v>0.94444444444444442</v>
      </c>
      <c r="I128" t="e">
        <f>VLOOKUP(G128,'Issue Resolution'!$A$2:$A$99,1,FALSE)</f>
        <v>#N/A</v>
      </c>
      <c r="J128" t="str">
        <f t="shared" si="2"/>
        <v>13</v>
      </c>
    </row>
    <row r="129" spans="1:10" x14ac:dyDescent="0.25">
      <c r="A129" s="10" t="s">
        <v>79</v>
      </c>
      <c r="B129" s="10">
        <v>4017</v>
      </c>
      <c r="C129" s="17">
        <v>42534.847534722219</v>
      </c>
      <c r="D129" s="17">
        <v>42534.869930555556</v>
      </c>
      <c r="E129" s="18" t="s">
        <v>43</v>
      </c>
      <c r="F129" s="18">
        <f t="shared" si="3"/>
        <v>2.2395833337213844E-2</v>
      </c>
      <c r="G129" s="12" t="s">
        <v>1408</v>
      </c>
      <c r="H129" s="38">
        <v>0.88888888888888884</v>
      </c>
      <c r="I129" t="e">
        <f>VLOOKUP(G129,'Issue Resolution'!$A$2:$A$99,1,FALSE)</f>
        <v>#N/A</v>
      </c>
      <c r="J129" t="str">
        <f t="shared" si="2"/>
        <v>13</v>
      </c>
    </row>
    <row r="130" spans="1:10" x14ac:dyDescent="0.25">
      <c r="A130" s="10" t="s">
        <v>147</v>
      </c>
      <c r="B130" s="10">
        <v>4009</v>
      </c>
      <c r="C130" s="17">
        <v>42534.855567129627</v>
      </c>
      <c r="D130" s="17">
        <v>42534.856921296298</v>
      </c>
      <c r="E130" s="18" t="s">
        <v>53</v>
      </c>
      <c r="F130" s="18">
        <f t="shared" si="3"/>
        <v>1.3541666703531519E-3</v>
      </c>
      <c r="G130" s="12" t="s">
        <v>1408</v>
      </c>
      <c r="H130" s="38">
        <v>0</v>
      </c>
      <c r="I130" t="e">
        <f>VLOOKUP(G130,'Issue Resolution'!$A$2:$A$99,1,FALSE)</f>
        <v>#N/A</v>
      </c>
      <c r="J130" t="str">
        <f t="shared" si="2"/>
        <v>13</v>
      </c>
    </row>
    <row r="131" spans="1:10" x14ac:dyDescent="0.25">
      <c r="A131" s="10" t="s">
        <v>81</v>
      </c>
      <c r="B131" s="10">
        <v>4043</v>
      </c>
      <c r="C131" s="17">
        <v>42534.857916666668</v>
      </c>
      <c r="D131" s="17">
        <v>42534.879305555558</v>
      </c>
      <c r="E131" s="18" t="s">
        <v>44</v>
      </c>
      <c r="F131" s="18">
        <f t="shared" si="3"/>
        <v>2.138888889021473E-2</v>
      </c>
      <c r="G131" s="12" t="s">
        <v>1408</v>
      </c>
      <c r="H131" s="38">
        <v>0.94444444444444442</v>
      </c>
      <c r="I131" t="e">
        <f>VLOOKUP(G131,'Issue Resolution'!$A$2:$A$99,1,FALSE)</f>
        <v>#N/A</v>
      </c>
      <c r="J131" t="str">
        <f t="shared" ref="J131:J194" si="4">RIGHT(A131,2)</f>
        <v>13</v>
      </c>
    </row>
    <row r="132" spans="1:10" x14ac:dyDescent="0.25">
      <c r="A132" s="10" t="s">
        <v>144</v>
      </c>
      <c r="B132" s="10">
        <v>4009</v>
      </c>
      <c r="C132" s="17">
        <v>42534.863425925927</v>
      </c>
      <c r="D132" s="17">
        <v>42534.880833333336</v>
      </c>
      <c r="E132" s="18" t="s">
        <v>53</v>
      </c>
      <c r="F132" s="18">
        <f t="shared" si="3"/>
        <v>1.7407407409336884E-2</v>
      </c>
      <c r="G132" s="12" t="s">
        <v>1408</v>
      </c>
      <c r="H132" s="38">
        <v>0.88888888888888884</v>
      </c>
      <c r="I132" t="e">
        <f>VLOOKUP(G132,'Issue Resolution'!$A$2:$A$99,1,FALSE)</f>
        <v>#N/A</v>
      </c>
      <c r="J132" t="str">
        <f t="shared" si="4"/>
        <v>13</v>
      </c>
    </row>
    <row r="133" spans="1:10" x14ac:dyDescent="0.25">
      <c r="A133" s="10" t="s">
        <v>145</v>
      </c>
      <c r="B133" s="10">
        <v>4018</v>
      </c>
      <c r="C133" s="17">
        <v>42534.877546296295</v>
      </c>
      <c r="D133" s="17">
        <v>42534.906805555554</v>
      </c>
      <c r="E133" s="18" t="s">
        <v>43</v>
      </c>
      <c r="F133" s="18">
        <f t="shared" si="3"/>
        <v>2.9259259259561077E-2</v>
      </c>
      <c r="G133" s="12" t="s">
        <v>1408</v>
      </c>
      <c r="H133" s="38">
        <v>1</v>
      </c>
      <c r="I133" t="e">
        <f>VLOOKUP(G133,'Issue Resolution'!$A$2:$A$99,1,FALSE)</f>
        <v>#N/A</v>
      </c>
      <c r="J133" t="str">
        <f t="shared" si="4"/>
        <v>13</v>
      </c>
    </row>
    <row r="134" spans="1:10" x14ac:dyDescent="0.25">
      <c r="A134" s="10" t="s">
        <v>265</v>
      </c>
      <c r="B134" s="10">
        <v>4010</v>
      </c>
      <c r="C134" s="17">
        <v>42534.884895833333</v>
      </c>
      <c r="D134" s="17">
        <v>42534.908391203702</v>
      </c>
      <c r="E134" s="18" t="s">
        <v>53</v>
      </c>
      <c r="F134" s="18">
        <f t="shared" si="3"/>
        <v>2.3495370369346347E-2</v>
      </c>
      <c r="G134" s="12" t="s">
        <v>1408</v>
      </c>
      <c r="H134" s="38">
        <v>0.94444444444444442</v>
      </c>
      <c r="I134" t="e">
        <f>VLOOKUP(G134,'Issue Resolution'!$A$2:$A$99,1,FALSE)</f>
        <v>#N/A</v>
      </c>
      <c r="J134" t="str">
        <f t="shared" si="4"/>
        <v>13</v>
      </c>
    </row>
    <row r="135" spans="1:10" x14ac:dyDescent="0.25">
      <c r="A135" s="10" t="s">
        <v>146</v>
      </c>
      <c r="B135" s="10">
        <v>4044</v>
      </c>
      <c r="C135" s="17">
        <v>42534.88994212963</v>
      </c>
      <c r="D135" s="17">
        <v>42534.915983796294</v>
      </c>
      <c r="E135" s="18" t="s">
        <v>44</v>
      </c>
      <c r="F135" s="18">
        <f t="shared" si="3"/>
        <v>2.6041666664241347E-2</v>
      </c>
      <c r="G135" s="12" t="s">
        <v>1408</v>
      </c>
      <c r="H135" s="38">
        <v>0.94444444444444442</v>
      </c>
      <c r="I135" t="e">
        <f>VLOOKUP(G135,'Issue Resolution'!$A$2:$A$99,1,FALSE)</f>
        <v>#N/A</v>
      </c>
      <c r="J135" t="str">
        <f t="shared" si="4"/>
        <v>13</v>
      </c>
    </row>
    <row r="136" spans="1:10" x14ac:dyDescent="0.25">
      <c r="A136" s="10" t="s">
        <v>266</v>
      </c>
      <c r="B136" s="10">
        <v>4019</v>
      </c>
      <c r="C136" s="17">
        <v>42534.901226851849</v>
      </c>
      <c r="D136" s="17">
        <v>42534.922905092593</v>
      </c>
      <c r="E136" s="18" t="s">
        <v>32</v>
      </c>
      <c r="F136" s="18">
        <f t="shared" si="3"/>
        <v>2.1678240744222421E-2</v>
      </c>
      <c r="G136" s="12" t="s">
        <v>1408</v>
      </c>
      <c r="H136" s="38">
        <v>0.94444444444444442</v>
      </c>
      <c r="I136" t="e">
        <f>VLOOKUP(G136,'Issue Resolution'!$A$2:$A$99,1,FALSE)</f>
        <v>#N/A</v>
      </c>
      <c r="J136" t="str">
        <f t="shared" si="4"/>
        <v>13</v>
      </c>
    </row>
    <row r="137" spans="1:10" x14ac:dyDescent="0.25">
      <c r="A137" s="10" t="s">
        <v>267</v>
      </c>
      <c r="B137" s="10">
        <v>4043</v>
      </c>
      <c r="C137" s="17">
        <v>42534.920451388891</v>
      </c>
      <c r="D137" s="17">
        <v>42534.940682870372</v>
      </c>
      <c r="E137" s="18" t="s">
        <v>44</v>
      </c>
      <c r="F137" s="18">
        <f t="shared" si="3"/>
        <v>2.0231481481459923E-2</v>
      </c>
      <c r="G137" s="12" t="s">
        <v>1408</v>
      </c>
      <c r="H137" s="38">
        <v>0.94444444444444442</v>
      </c>
      <c r="I137" t="e">
        <f>VLOOKUP(G137,'Issue Resolution'!$A$2:$A$99,1,FALSE)</f>
        <v>#N/A</v>
      </c>
      <c r="J137" t="str">
        <f t="shared" si="4"/>
        <v>13</v>
      </c>
    </row>
    <row r="138" spans="1:10" x14ac:dyDescent="0.25">
      <c r="A138" s="10" t="s">
        <v>268</v>
      </c>
      <c r="B138" s="10">
        <v>4010</v>
      </c>
      <c r="C138" s="17">
        <v>42534.951655092591</v>
      </c>
      <c r="D138" s="17">
        <v>42534.967222222222</v>
      </c>
      <c r="E138" s="18" t="s">
        <v>53</v>
      </c>
      <c r="F138" s="18">
        <f t="shared" si="3"/>
        <v>1.5567129630653653E-2</v>
      </c>
      <c r="G138" s="12" t="s">
        <v>1408</v>
      </c>
      <c r="H138" s="38">
        <v>5.5555555555555552E-2</v>
      </c>
      <c r="I138" t="e">
        <f>VLOOKUP(G138,'Issue Resolution'!$A$2:$A$99,1,FALSE)</f>
        <v>#N/A</v>
      </c>
      <c r="J138" t="str">
        <f t="shared" si="4"/>
        <v>13</v>
      </c>
    </row>
    <row r="139" spans="1:10" x14ac:dyDescent="0.25">
      <c r="A139" s="10" t="s">
        <v>271</v>
      </c>
      <c r="B139" s="10">
        <v>4019</v>
      </c>
      <c r="C139" s="17">
        <v>42535.055983796294</v>
      </c>
      <c r="D139" s="17">
        <v>42535.057615740741</v>
      </c>
      <c r="E139" s="18" t="s">
        <v>32</v>
      </c>
      <c r="F139" s="18">
        <f t="shared" si="3"/>
        <v>1.6319444475811906E-3</v>
      </c>
      <c r="G139" s="12" t="s">
        <v>56</v>
      </c>
      <c r="H139" s="38">
        <v>0</v>
      </c>
      <c r="I139" t="str">
        <f>VLOOKUP(G139,'Issue Resolution'!$A$2:$A$9,1,FALSE)</f>
        <v>Onboard in-route failure</v>
      </c>
      <c r="J139" t="str">
        <f t="shared" si="4"/>
        <v>13</v>
      </c>
    </row>
    <row r="140" spans="1:10" x14ac:dyDescent="0.25">
      <c r="A140" s="10" t="s">
        <v>148</v>
      </c>
      <c r="B140" s="10">
        <v>4009</v>
      </c>
      <c r="C140" s="17">
        <v>42535.176122685189</v>
      </c>
      <c r="D140" s="17">
        <v>42535.211782407408</v>
      </c>
      <c r="E140" s="18" t="s">
        <v>53</v>
      </c>
      <c r="F140" s="18">
        <f t="shared" si="3"/>
        <v>3.5659722219861578E-2</v>
      </c>
      <c r="G140" s="8" t="s">
        <v>115</v>
      </c>
      <c r="H140" s="38">
        <v>1</v>
      </c>
      <c r="I140" t="str">
        <f>VLOOKUP(G140,'Issue Resolution'!$A$2:$A$8,1,FALSE)</f>
        <v>GPS signal at terminals</v>
      </c>
      <c r="J140" t="str">
        <f t="shared" si="4"/>
        <v>14</v>
      </c>
    </row>
    <row r="141" spans="1:10" x14ac:dyDescent="0.25">
      <c r="A141" s="10" t="s">
        <v>150</v>
      </c>
      <c r="B141" s="10">
        <v>4020</v>
      </c>
      <c r="C141" s="17">
        <v>42535.191967592589</v>
      </c>
      <c r="D141" s="17">
        <v>42535.192557870374</v>
      </c>
      <c r="E141" s="18" t="s">
        <v>32</v>
      </c>
      <c r="F141" s="18">
        <f t="shared" si="3"/>
        <v>5.9027778479503468E-4</v>
      </c>
      <c r="G141" s="12" t="s">
        <v>56</v>
      </c>
      <c r="H141" s="38">
        <v>0</v>
      </c>
      <c r="I141" t="str">
        <f>VLOOKUP(G141,'Issue Resolution'!$A$2:$A$9,1,FALSE)</f>
        <v>Onboard in-route failure</v>
      </c>
      <c r="J141" t="str">
        <f t="shared" si="4"/>
        <v>14</v>
      </c>
    </row>
    <row r="142" spans="1:10" x14ac:dyDescent="0.25">
      <c r="A142" s="10" t="s">
        <v>269</v>
      </c>
      <c r="B142" s="10">
        <v>4015</v>
      </c>
      <c r="C142" s="17">
        <v>42535.361296296294</v>
      </c>
      <c r="D142" s="17">
        <v>42535.366354166668</v>
      </c>
      <c r="E142" s="18" t="s">
        <v>55</v>
      </c>
      <c r="F142" s="18">
        <f t="shared" si="3"/>
        <v>5.0578703740029596E-3</v>
      </c>
      <c r="G142" s="12" t="s">
        <v>56</v>
      </c>
      <c r="H142" s="38">
        <v>1</v>
      </c>
      <c r="I142" t="str">
        <f>VLOOKUP(G142,'Issue Resolution'!$A$2:$A$9,1,FALSE)</f>
        <v>Onboard in-route failure</v>
      </c>
      <c r="J142" t="str">
        <f t="shared" si="4"/>
        <v>14</v>
      </c>
    </row>
    <row r="143" spans="1:10" x14ac:dyDescent="0.25">
      <c r="A143" s="10" t="s">
        <v>270</v>
      </c>
      <c r="B143" s="10">
        <v>4023</v>
      </c>
      <c r="C143" s="17">
        <v>42535.473252314812</v>
      </c>
      <c r="D143" s="17">
        <v>42535.477407407408</v>
      </c>
      <c r="E143" s="18" t="s">
        <v>50</v>
      </c>
      <c r="F143" s="18">
        <f t="shared" si="3"/>
        <v>4.1550925961928442E-3</v>
      </c>
      <c r="G143" s="12" t="s">
        <v>56</v>
      </c>
      <c r="H143" s="38">
        <v>0</v>
      </c>
      <c r="I143" t="str">
        <f>VLOOKUP(G143,'Issue Resolution'!$A$2:$A$9,1,FALSE)</f>
        <v>Onboard in-route failure</v>
      </c>
      <c r="J143" t="str">
        <f t="shared" si="4"/>
        <v>14</v>
      </c>
    </row>
    <row r="144" spans="1:10" x14ac:dyDescent="0.25">
      <c r="A144" s="10" t="s">
        <v>151</v>
      </c>
      <c r="B144" s="10">
        <v>4040</v>
      </c>
      <c r="C144" s="17">
        <v>42535.503171296295</v>
      </c>
      <c r="D144" s="17">
        <v>42535.511747685188</v>
      </c>
      <c r="E144" s="18" t="s">
        <v>48</v>
      </c>
      <c r="F144" s="18">
        <f t="shared" si="3"/>
        <v>8.5763888928340748E-3</v>
      </c>
      <c r="G144" s="8" t="s">
        <v>8</v>
      </c>
      <c r="H144" s="38">
        <v>0</v>
      </c>
      <c r="I144" t="str">
        <f>VLOOKUP(G144,'Issue Resolution'!$A$2:$A$8,1,FALSE)</f>
        <v>Inefficient dispatching</v>
      </c>
      <c r="J144" t="str">
        <f t="shared" si="4"/>
        <v>14</v>
      </c>
    </row>
    <row r="145" spans="1:10" x14ac:dyDescent="0.25">
      <c r="A145" s="10" t="s">
        <v>153</v>
      </c>
      <c r="B145" s="10">
        <v>4024</v>
      </c>
      <c r="C145" s="17">
        <v>42535.568888888891</v>
      </c>
      <c r="D145" s="17">
        <v>42535.590856481482</v>
      </c>
      <c r="E145" s="18" t="s">
        <v>50</v>
      </c>
      <c r="F145" s="18">
        <f t="shared" si="3"/>
        <v>2.1967592590954155E-2</v>
      </c>
      <c r="G145" s="8" t="s">
        <v>115</v>
      </c>
      <c r="H145" s="38">
        <v>0.94444444444444442</v>
      </c>
      <c r="I145" t="str">
        <f>VLOOKUP(G145,'Issue Resolution'!$A$2:$A$8,1,FALSE)</f>
        <v>GPS signal at terminals</v>
      </c>
      <c r="J145" t="str">
        <f t="shared" si="4"/>
        <v>14</v>
      </c>
    </row>
    <row r="146" spans="1:10" x14ac:dyDescent="0.25">
      <c r="A146" s="10" t="s">
        <v>154</v>
      </c>
      <c r="B146" s="10">
        <v>4016</v>
      </c>
      <c r="C146" s="17">
        <v>42535.613530092596</v>
      </c>
      <c r="D146" s="17">
        <v>42535.614386574074</v>
      </c>
      <c r="E146" s="18" t="s">
        <v>55</v>
      </c>
      <c r="F146" s="18">
        <f t="shared" si="3"/>
        <v>8.5648147796746343E-4</v>
      </c>
      <c r="G146" s="12" t="s">
        <v>56</v>
      </c>
      <c r="H146" s="38">
        <v>0.72222222222222221</v>
      </c>
      <c r="I146" t="str">
        <f>VLOOKUP(G146,'Issue Resolution'!$A$2:$A$9,1,FALSE)</f>
        <v>Onboard in-route failure</v>
      </c>
      <c r="J146" t="str">
        <f t="shared" si="4"/>
        <v>14</v>
      </c>
    </row>
    <row r="147" spans="1:10" x14ac:dyDescent="0.25">
      <c r="A147" s="10" t="s">
        <v>155</v>
      </c>
      <c r="B147" s="10">
        <v>4044</v>
      </c>
      <c r="C147" s="17">
        <v>42535.667488425926</v>
      </c>
      <c r="D147" s="17">
        <v>42535.668796296297</v>
      </c>
      <c r="E147" s="18" t="s">
        <v>44</v>
      </c>
      <c r="F147" s="18">
        <f t="shared" si="3"/>
        <v>1.3078703705104999E-3</v>
      </c>
      <c r="G147" s="12" t="s">
        <v>10</v>
      </c>
      <c r="H147" s="38">
        <v>0</v>
      </c>
      <c r="I147" t="str">
        <f>VLOOKUP(G147,'Issue Resolution'!$A$2:$A$8,1,FALSE)</f>
        <v>Dispatcher error preventing initialization at terminals</v>
      </c>
      <c r="J147" t="str">
        <f t="shared" si="4"/>
        <v>14</v>
      </c>
    </row>
    <row r="148" spans="1:10" x14ac:dyDescent="0.25">
      <c r="A148" s="10" t="s">
        <v>272</v>
      </c>
      <c r="B148" s="10">
        <v>4032</v>
      </c>
      <c r="C148" s="17">
        <v>42536.170659722222</v>
      </c>
      <c r="D148" s="17">
        <v>42536.171111111114</v>
      </c>
      <c r="E148" s="18" t="s">
        <v>39</v>
      </c>
      <c r="F148" s="18">
        <f t="shared" si="3"/>
        <v>4.5138889254303649E-4</v>
      </c>
      <c r="G148" s="12" t="s">
        <v>56</v>
      </c>
      <c r="H148" s="38">
        <v>0</v>
      </c>
      <c r="I148" t="str">
        <f>VLOOKUP(G148,'Issue Resolution'!$A$2:$A$9,1,FALSE)</f>
        <v>Onboard in-route failure</v>
      </c>
      <c r="J148" t="str">
        <f t="shared" si="4"/>
        <v>15</v>
      </c>
    </row>
    <row r="149" spans="1:10" x14ac:dyDescent="0.25">
      <c r="A149" s="10" t="s">
        <v>273</v>
      </c>
      <c r="B149" s="10">
        <v>4032</v>
      </c>
      <c r="C149" s="17">
        <v>42536.325752314813</v>
      </c>
      <c r="D149" s="17">
        <v>42536.34715277778</v>
      </c>
      <c r="E149" s="18" t="s">
        <v>39</v>
      </c>
      <c r="F149" s="18">
        <f t="shared" si="3"/>
        <v>2.1400462966994382E-2</v>
      </c>
      <c r="G149" s="12" t="s">
        <v>9</v>
      </c>
      <c r="H149" s="38">
        <v>0.3888888888888889</v>
      </c>
      <c r="I149" t="str">
        <f>VLOOKUP(G149,'Issue Resolution'!$A$2:$A$8,1,FALSE)</f>
        <v>Improper execution of bulletins</v>
      </c>
      <c r="J149" t="str">
        <f t="shared" si="4"/>
        <v>15</v>
      </c>
    </row>
    <row r="150" spans="1:10" x14ac:dyDescent="0.25">
      <c r="A150" s="10" t="s">
        <v>156</v>
      </c>
      <c r="B150" s="10">
        <v>4029</v>
      </c>
      <c r="C150" s="17">
        <v>42536.54042824074</v>
      </c>
      <c r="D150" s="17">
        <v>42536.542870370373</v>
      </c>
      <c r="E150" s="18" t="s">
        <v>33</v>
      </c>
      <c r="F150" s="18">
        <f t="shared" si="3"/>
        <v>2.4421296329819597E-3</v>
      </c>
      <c r="G150" s="12" t="s">
        <v>1406</v>
      </c>
      <c r="H150" s="38">
        <v>0</v>
      </c>
      <c r="I150" t="str">
        <f>VLOOKUP(G150,'Issue Resolution'!$A$2:$A$99,1,FALSE)</f>
        <v>Operational Issue</v>
      </c>
      <c r="J150" t="str">
        <f t="shared" si="4"/>
        <v>15</v>
      </c>
    </row>
    <row r="151" spans="1:10" x14ac:dyDescent="0.25">
      <c r="A151" s="10" t="s">
        <v>274</v>
      </c>
      <c r="B151" s="10">
        <v>4030</v>
      </c>
      <c r="C151" s="17">
        <v>42536.578553240739</v>
      </c>
      <c r="D151" s="17">
        <v>42536.640347222223</v>
      </c>
      <c r="E151" s="18" t="s">
        <v>33</v>
      </c>
      <c r="F151" s="18">
        <f t="shared" si="3"/>
        <v>6.179398148378823E-2</v>
      </c>
      <c r="G151" s="12" t="s">
        <v>56</v>
      </c>
      <c r="H151" s="38">
        <v>0</v>
      </c>
      <c r="I151" t="str">
        <f>VLOOKUP(G151,'Issue Resolution'!$A$2:$A$9,1,FALSE)</f>
        <v>Onboard in-route failure</v>
      </c>
      <c r="J151" t="str">
        <f t="shared" si="4"/>
        <v>15</v>
      </c>
    </row>
    <row r="152" spans="1:10" x14ac:dyDescent="0.25">
      <c r="A152" s="10" t="s">
        <v>275</v>
      </c>
      <c r="B152" s="10">
        <v>4015</v>
      </c>
      <c r="C152" s="17">
        <v>42536.624108796299</v>
      </c>
      <c r="D152" s="17">
        <v>42536.663819444446</v>
      </c>
      <c r="E152" s="18" t="s">
        <v>55</v>
      </c>
      <c r="F152" s="18">
        <f t="shared" si="3"/>
        <v>3.9710648146865424E-2</v>
      </c>
      <c r="G152" s="12" t="s">
        <v>56</v>
      </c>
      <c r="H152" s="38">
        <v>0</v>
      </c>
      <c r="I152" t="str">
        <f>VLOOKUP(G152,'Issue Resolution'!$A$2:$A$9,1,FALSE)</f>
        <v>Onboard in-route failure</v>
      </c>
      <c r="J152" t="str">
        <f t="shared" si="4"/>
        <v>15</v>
      </c>
    </row>
    <row r="153" spans="1:10" x14ac:dyDescent="0.25">
      <c r="A153" s="10" t="s">
        <v>157</v>
      </c>
      <c r="B153" s="10">
        <v>4020</v>
      </c>
      <c r="C153" s="17">
        <v>42536.634386574071</v>
      </c>
      <c r="D153" s="17">
        <v>42536.643958333334</v>
      </c>
      <c r="E153" s="18" t="s">
        <v>32</v>
      </c>
      <c r="F153" s="18">
        <f t="shared" si="3"/>
        <v>9.5717592630535364E-3</v>
      </c>
      <c r="G153" s="12" t="s">
        <v>56</v>
      </c>
      <c r="H153" s="38">
        <v>0.3888888888888889</v>
      </c>
      <c r="I153" t="str">
        <f>VLOOKUP(G153,'Issue Resolution'!$A$2:$A$9,1,FALSE)</f>
        <v>Onboard in-route failure</v>
      </c>
      <c r="J153" t="str">
        <f t="shared" si="4"/>
        <v>15</v>
      </c>
    </row>
    <row r="154" spans="1:10" x14ac:dyDescent="0.25">
      <c r="A154" s="10" t="s">
        <v>158</v>
      </c>
      <c r="B154" s="10">
        <v>4024</v>
      </c>
      <c r="C154" s="17">
        <v>42536.64471064815</v>
      </c>
      <c r="D154" s="17">
        <v>42536.645127314812</v>
      </c>
      <c r="E154" s="18" t="s">
        <v>50</v>
      </c>
      <c r="F154" s="18">
        <f t="shared" si="3"/>
        <v>4.1666666220407933E-4</v>
      </c>
      <c r="G154" s="12" t="s">
        <v>56</v>
      </c>
      <c r="H154" s="38">
        <v>1</v>
      </c>
      <c r="I154" t="str">
        <f>VLOOKUP(G154,'Issue Resolution'!$A$2:$A$9,1,FALSE)</f>
        <v>Onboard in-route failure</v>
      </c>
      <c r="J154" t="str">
        <f t="shared" si="4"/>
        <v>15</v>
      </c>
    </row>
    <row r="155" spans="1:10" x14ac:dyDescent="0.25">
      <c r="A155" s="10" t="s">
        <v>159</v>
      </c>
      <c r="B155" s="10">
        <v>4029</v>
      </c>
      <c r="C155" s="17">
        <v>42536.645266203705</v>
      </c>
      <c r="D155" s="17">
        <v>42536.669502314813</v>
      </c>
      <c r="E155" s="18" t="s">
        <v>33</v>
      </c>
      <c r="F155" s="18">
        <f t="shared" si="3"/>
        <v>2.4236111108621117E-2</v>
      </c>
      <c r="G155" s="12" t="s">
        <v>12</v>
      </c>
      <c r="H155" s="38">
        <v>0.72222222222222221</v>
      </c>
      <c r="I155" t="str">
        <f>VLOOKUP(G155,'Issue Resolution'!$A$2:$A$8,1,FALSE)</f>
        <v>Wi-MAX data drops</v>
      </c>
      <c r="J155" t="str">
        <f t="shared" si="4"/>
        <v>15</v>
      </c>
    </row>
    <row r="156" spans="1:10" x14ac:dyDescent="0.25">
      <c r="A156" s="10" t="s">
        <v>160</v>
      </c>
      <c r="B156" s="10">
        <v>4007</v>
      </c>
      <c r="C156" s="17">
        <v>42536.68954861111</v>
      </c>
      <c r="D156" s="17">
        <v>42536.692337962966</v>
      </c>
      <c r="E156" s="18" t="s">
        <v>34</v>
      </c>
      <c r="F156" s="18">
        <f t="shared" si="3"/>
        <v>2.7893518563359976E-3</v>
      </c>
      <c r="G156" s="12" t="s">
        <v>56</v>
      </c>
      <c r="H156" s="38">
        <v>0</v>
      </c>
      <c r="I156" t="str">
        <f>VLOOKUP(G156,'Issue Resolution'!$A$2:$A$9,1,FALSE)</f>
        <v>Onboard in-route failure</v>
      </c>
      <c r="J156" t="str">
        <f t="shared" si="4"/>
        <v>15</v>
      </c>
    </row>
    <row r="157" spans="1:10" x14ac:dyDescent="0.25">
      <c r="A157" s="10" t="s">
        <v>276</v>
      </c>
      <c r="B157" s="10">
        <v>4030</v>
      </c>
      <c r="C157" s="17">
        <v>42536.695763888885</v>
      </c>
      <c r="D157" s="17">
        <v>42536.715092592596</v>
      </c>
      <c r="E157" s="18" t="s">
        <v>33</v>
      </c>
      <c r="F157" s="18">
        <f t="shared" si="3"/>
        <v>1.9328703710925765E-2</v>
      </c>
      <c r="G157" s="12" t="s">
        <v>56</v>
      </c>
      <c r="H157" s="38">
        <v>0.3888888888888889</v>
      </c>
      <c r="I157" t="str">
        <f>VLOOKUP(G157,'Issue Resolution'!$A$2:$A$9,1,FALSE)</f>
        <v>Onboard in-route failure</v>
      </c>
      <c r="J157" t="str">
        <f t="shared" si="4"/>
        <v>15</v>
      </c>
    </row>
    <row r="158" spans="1:10" x14ac:dyDescent="0.25">
      <c r="A158" s="10" t="s">
        <v>162</v>
      </c>
      <c r="B158" s="10">
        <v>4025</v>
      </c>
      <c r="C158" s="17">
        <v>42536.695856481485</v>
      </c>
      <c r="D158" s="17">
        <v>42536.705277777779</v>
      </c>
      <c r="E158" s="18" t="s">
        <v>38</v>
      </c>
      <c r="F158" s="18">
        <f t="shared" si="3"/>
        <v>9.4212962940218858E-3</v>
      </c>
      <c r="G158" s="12" t="s">
        <v>1411</v>
      </c>
      <c r="H158" s="38">
        <v>0.22222222222222221</v>
      </c>
      <c r="I158" t="e">
        <f>VLOOKUP(G158,'Issue Resolution'!$A$2:$A$99,1,FALSE)</f>
        <v>#N/A</v>
      </c>
      <c r="J158" t="str">
        <f t="shared" si="4"/>
        <v>15</v>
      </c>
    </row>
    <row r="159" spans="1:10" x14ac:dyDescent="0.25">
      <c r="A159" s="10" t="s">
        <v>163</v>
      </c>
      <c r="B159" s="10">
        <v>4016</v>
      </c>
      <c r="C159" s="17">
        <v>42536.722384259258</v>
      </c>
      <c r="D159" s="17">
        <v>42536.733449074076</v>
      </c>
      <c r="E159" s="18" t="s">
        <v>55</v>
      </c>
      <c r="F159" s="18">
        <f t="shared" si="3"/>
        <v>1.1064814818382729E-2</v>
      </c>
      <c r="G159" s="12" t="s">
        <v>1411</v>
      </c>
      <c r="H159" s="38">
        <v>0</v>
      </c>
      <c r="I159" t="e">
        <f>VLOOKUP(G159,'Issue Resolution'!$A$2:$A$99,1,FALSE)</f>
        <v>#N/A</v>
      </c>
      <c r="J159" t="str">
        <f t="shared" si="4"/>
        <v>15</v>
      </c>
    </row>
    <row r="160" spans="1:10" x14ac:dyDescent="0.25">
      <c r="A160" s="10" t="s">
        <v>164</v>
      </c>
      <c r="B160" s="10">
        <v>4011</v>
      </c>
      <c r="C160" s="17">
        <v>42536.733946759261</v>
      </c>
      <c r="D160" s="17">
        <v>42536.754548611112</v>
      </c>
      <c r="E160" s="18" t="s">
        <v>41</v>
      </c>
      <c r="F160" s="18">
        <f t="shared" si="3"/>
        <v>2.0601851851097308E-2</v>
      </c>
      <c r="G160" s="12" t="s">
        <v>1411</v>
      </c>
      <c r="H160" s="38">
        <v>1</v>
      </c>
      <c r="I160" t="e">
        <f>VLOOKUP(G160,'Issue Resolution'!$A$2:$A$99,1,FALSE)</f>
        <v>#N/A</v>
      </c>
      <c r="J160" t="str">
        <f t="shared" si="4"/>
        <v>15</v>
      </c>
    </row>
    <row r="161" spans="1:10" x14ac:dyDescent="0.25">
      <c r="A161" s="10" t="s">
        <v>165</v>
      </c>
      <c r="B161" s="10">
        <v>4024</v>
      </c>
      <c r="C161" s="17">
        <v>42536.73574074074</v>
      </c>
      <c r="D161" s="17">
        <v>42536.803263888891</v>
      </c>
      <c r="E161" s="18" t="s">
        <v>50</v>
      </c>
      <c r="F161" s="18">
        <f t="shared" si="3"/>
        <v>6.752314815093996E-2</v>
      </c>
      <c r="G161" s="12" t="s">
        <v>1411</v>
      </c>
      <c r="H161" s="38">
        <v>1</v>
      </c>
      <c r="I161" t="e">
        <f>VLOOKUP(G161,'Issue Resolution'!$A$2:$A$99,1,FALSE)</f>
        <v>#N/A</v>
      </c>
      <c r="J161" t="str">
        <f t="shared" si="4"/>
        <v>15</v>
      </c>
    </row>
    <row r="162" spans="1:10" x14ac:dyDescent="0.25">
      <c r="A162" s="10" t="s">
        <v>73</v>
      </c>
      <c r="B162" s="10">
        <v>4019</v>
      </c>
      <c r="C162" s="17">
        <v>42536.769537037035</v>
      </c>
      <c r="D162" s="17">
        <v>42536.774421296293</v>
      </c>
      <c r="E162" s="18" t="s">
        <v>32</v>
      </c>
      <c r="F162" s="18">
        <f t="shared" ref="F162:F225" si="5">D162-C162</f>
        <v>4.8842592586879618E-3</v>
      </c>
      <c r="G162" s="12" t="s">
        <v>1411</v>
      </c>
      <c r="H162" s="38">
        <v>0</v>
      </c>
      <c r="I162" t="e">
        <f>VLOOKUP(G162,'Issue Resolution'!$A$2:$A$99,1,FALSE)</f>
        <v>#N/A</v>
      </c>
      <c r="J162" t="str">
        <f t="shared" si="4"/>
        <v>15</v>
      </c>
    </row>
    <row r="163" spans="1:10" x14ac:dyDescent="0.25">
      <c r="A163" s="10" t="s">
        <v>277</v>
      </c>
      <c r="B163" s="10">
        <v>4019</v>
      </c>
      <c r="C163" s="17">
        <v>42536.778298611112</v>
      </c>
      <c r="D163" s="17">
        <v>42536.830057870371</v>
      </c>
      <c r="E163" s="18" t="s">
        <v>32</v>
      </c>
      <c r="F163" s="18">
        <f t="shared" si="5"/>
        <v>5.1759259258687962E-2</v>
      </c>
      <c r="G163" s="12" t="s">
        <v>1411</v>
      </c>
      <c r="H163" s="38">
        <v>1</v>
      </c>
      <c r="I163" t="e">
        <f>VLOOKUP(G163,'Issue Resolution'!$A$2:$A$99,1,FALSE)</f>
        <v>#N/A</v>
      </c>
      <c r="J163" t="str">
        <f t="shared" si="4"/>
        <v>15</v>
      </c>
    </row>
    <row r="164" spans="1:10" x14ac:dyDescent="0.25">
      <c r="A164" s="10" t="s">
        <v>166</v>
      </c>
      <c r="B164" s="10">
        <v>4018</v>
      </c>
      <c r="C164" s="17">
        <v>42536.787199074075</v>
      </c>
      <c r="D164" s="17">
        <v>42536.788622685184</v>
      </c>
      <c r="E164" s="18" t="s">
        <v>43</v>
      </c>
      <c r="F164" s="18">
        <f t="shared" si="5"/>
        <v>1.4236111092031933E-3</v>
      </c>
      <c r="G164" s="12" t="s">
        <v>1411</v>
      </c>
      <c r="H164" s="38">
        <v>1</v>
      </c>
      <c r="I164" t="e">
        <f>VLOOKUP(G164,'Issue Resolution'!$A$2:$A$99,1,FALSE)</f>
        <v>#N/A</v>
      </c>
      <c r="J164" t="str">
        <f t="shared" si="4"/>
        <v>15</v>
      </c>
    </row>
    <row r="165" spans="1:10" x14ac:dyDescent="0.25">
      <c r="A165" s="10" t="s">
        <v>278</v>
      </c>
      <c r="B165" s="10">
        <v>4012</v>
      </c>
      <c r="C165" s="17">
        <v>42536.806493055556</v>
      </c>
      <c r="D165" s="17">
        <v>42536.853750000002</v>
      </c>
      <c r="E165" s="18" t="s">
        <v>41</v>
      </c>
      <c r="F165" s="18">
        <f t="shared" si="5"/>
        <v>4.7256944446417037E-2</v>
      </c>
      <c r="G165" s="12" t="s">
        <v>1411</v>
      </c>
      <c r="H165" s="38">
        <v>1</v>
      </c>
      <c r="I165" t="e">
        <f>VLOOKUP(G165,'Issue Resolution'!$A$2:$A$99,1,FALSE)</f>
        <v>#N/A</v>
      </c>
      <c r="J165" t="str">
        <f t="shared" si="4"/>
        <v>15</v>
      </c>
    </row>
    <row r="166" spans="1:10" x14ac:dyDescent="0.25">
      <c r="A166" s="10" t="s">
        <v>288</v>
      </c>
      <c r="B166" s="10">
        <v>4012</v>
      </c>
      <c r="C166" s="17">
        <v>42537.055451388886</v>
      </c>
      <c r="D166" s="17">
        <v>42537.086527777778</v>
      </c>
      <c r="E166" s="18" t="s">
        <v>41</v>
      </c>
      <c r="F166" s="18">
        <f t="shared" si="5"/>
        <v>3.107638889196096E-2</v>
      </c>
      <c r="G166" s="12" t="s">
        <v>56</v>
      </c>
      <c r="H166" s="38">
        <v>0</v>
      </c>
      <c r="I166" t="str">
        <f>VLOOKUP(G166,'Issue Resolution'!$A$2:$A$9,1,FALSE)</f>
        <v>Onboard in-route failure</v>
      </c>
      <c r="J166" t="str">
        <f t="shared" si="4"/>
        <v>15</v>
      </c>
    </row>
    <row r="167" spans="1:10" x14ac:dyDescent="0.25">
      <c r="A167" s="10" t="s">
        <v>279</v>
      </c>
      <c r="B167" s="10">
        <v>4043</v>
      </c>
      <c r="C167" s="17">
        <v>42537.483587962961</v>
      </c>
      <c r="D167" s="17">
        <v>42537.506898148145</v>
      </c>
      <c r="E167" s="18" t="s">
        <v>44</v>
      </c>
      <c r="F167" s="18">
        <f t="shared" si="5"/>
        <v>2.3310185184527654E-2</v>
      </c>
      <c r="G167" s="12" t="s">
        <v>1406</v>
      </c>
      <c r="H167" s="38">
        <v>0.5</v>
      </c>
      <c r="I167" t="str">
        <f>VLOOKUP(G167,'Issue Resolution'!$A$2:$A$99,1,FALSE)</f>
        <v>Operational Issue</v>
      </c>
      <c r="J167" t="str">
        <f t="shared" si="4"/>
        <v>16</v>
      </c>
    </row>
    <row r="168" spans="1:10" x14ac:dyDescent="0.25">
      <c r="A168" s="10" t="s">
        <v>280</v>
      </c>
      <c r="B168" s="10">
        <v>4013</v>
      </c>
      <c r="C168" s="17">
        <v>42537.61241898148</v>
      </c>
      <c r="D168" s="17">
        <v>42537.616956018515</v>
      </c>
      <c r="E168" s="18" t="s">
        <v>40</v>
      </c>
      <c r="F168" s="18">
        <f t="shared" si="5"/>
        <v>4.537037035333924E-3</v>
      </c>
      <c r="G168" s="12" t="s">
        <v>56</v>
      </c>
      <c r="H168" s="38">
        <v>1</v>
      </c>
      <c r="I168" t="str">
        <f>VLOOKUP(G168,'Issue Resolution'!$A$2:$A$9,1,FALSE)</f>
        <v>Onboard in-route failure</v>
      </c>
      <c r="J168" t="str">
        <f t="shared" si="4"/>
        <v>16</v>
      </c>
    </row>
    <row r="169" spans="1:10" x14ac:dyDescent="0.25">
      <c r="A169" s="10" t="s">
        <v>281</v>
      </c>
      <c r="B169" s="10">
        <v>4043</v>
      </c>
      <c r="C169" s="17">
        <v>42537.628460648149</v>
      </c>
      <c r="D169" s="17">
        <v>42537.649467592593</v>
      </c>
      <c r="E169" s="18" t="s">
        <v>44</v>
      </c>
      <c r="F169" s="18">
        <f t="shared" si="5"/>
        <v>2.1006944443797693E-2</v>
      </c>
      <c r="G169" s="8" t="s">
        <v>11</v>
      </c>
      <c r="H169" s="38">
        <v>0.22222222222222221</v>
      </c>
      <c r="I169" t="str">
        <f>VLOOKUP(G169,'Issue Resolution'!$A$2:$A$99,1,FALSE)</f>
        <v>Link failures in wayside equipment</v>
      </c>
      <c r="J169" t="str">
        <f t="shared" si="4"/>
        <v>16</v>
      </c>
    </row>
    <row r="170" spans="1:10" x14ac:dyDescent="0.25">
      <c r="A170" s="10" t="s">
        <v>282</v>
      </c>
      <c r="B170" s="10">
        <v>4010</v>
      </c>
      <c r="C170" s="17">
        <v>42537.64025462963</v>
      </c>
      <c r="D170" s="17">
        <v>42537.660532407404</v>
      </c>
      <c r="E170" s="18" t="s">
        <v>53</v>
      </c>
      <c r="F170" s="18">
        <f t="shared" si="5"/>
        <v>2.0277777774026617E-2</v>
      </c>
      <c r="G170" s="8" t="s">
        <v>11</v>
      </c>
      <c r="H170" s="38">
        <v>0.22222222222222221</v>
      </c>
      <c r="I170" t="str">
        <f>VLOOKUP(G170,'Issue Resolution'!$A$2:$A$99,1,FALSE)</f>
        <v>Link failures in wayside equipment</v>
      </c>
      <c r="J170" t="str">
        <f t="shared" si="4"/>
        <v>16</v>
      </c>
    </row>
    <row r="171" spans="1:10" x14ac:dyDescent="0.25">
      <c r="A171" s="10" t="s">
        <v>283</v>
      </c>
      <c r="B171" s="10">
        <v>4019</v>
      </c>
      <c r="C171" s="17">
        <v>42537.654340277775</v>
      </c>
      <c r="D171" s="17">
        <v>42537.667939814812</v>
      </c>
      <c r="E171" s="18" t="s">
        <v>32</v>
      </c>
      <c r="F171" s="18">
        <f t="shared" si="5"/>
        <v>1.3599537036498077E-2</v>
      </c>
      <c r="G171" s="8" t="s">
        <v>11</v>
      </c>
      <c r="H171" s="38">
        <v>0.22222222222222221</v>
      </c>
      <c r="I171" t="str">
        <f>VLOOKUP(G171,'Issue Resolution'!$A$2:$A$99,1,FALSE)</f>
        <v>Link failures in wayside equipment</v>
      </c>
      <c r="J171" t="str">
        <f t="shared" si="4"/>
        <v>16</v>
      </c>
    </row>
    <row r="172" spans="1:10" x14ac:dyDescent="0.25">
      <c r="A172" s="10" t="s">
        <v>169</v>
      </c>
      <c r="B172" s="10">
        <v>4042</v>
      </c>
      <c r="C172" s="17">
        <v>42537.656261574077</v>
      </c>
      <c r="D172" s="17">
        <v>42537.669432870367</v>
      </c>
      <c r="E172" s="18" t="s">
        <v>60</v>
      </c>
      <c r="F172" s="18">
        <f t="shared" si="5"/>
        <v>1.3171296290238388E-2</v>
      </c>
      <c r="G172" s="8" t="s">
        <v>11</v>
      </c>
      <c r="H172" s="38">
        <v>0.66666666666666663</v>
      </c>
      <c r="I172" t="str">
        <f>VLOOKUP(G172,'Issue Resolution'!$A$2:$A$99,1,FALSE)</f>
        <v>Link failures in wayside equipment</v>
      </c>
      <c r="J172" t="str">
        <f t="shared" si="4"/>
        <v>16</v>
      </c>
    </row>
    <row r="173" spans="1:10" x14ac:dyDescent="0.25">
      <c r="A173" s="10" t="s">
        <v>167</v>
      </c>
      <c r="B173" s="10">
        <v>4011</v>
      </c>
      <c r="C173" s="17">
        <v>42537.656851851854</v>
      </c>
      <c r="D173" s="17">
        <v>42537.657881944448</v>
      </c>
      <c r="E173" s="18" t="s">
        <v>41</v>
      </c>
      <c r="F173" s="18">
        <f t="shared" si="5"/>
        <v>1.0300925932824612E-3</v>
      </c>
      <c r="G173" s="8" t="s">
        <v>11</v>
      </c>
      <c r="H173" s="38">
        <v>0.72222222222222221</v>
      </c>
      <c r="I173" t="str">
        <f>VLOOKUP(G173,'Issue Resolution'!$A$2:$A$99,1,FALSE)</f>
        <v>Link failures in wayside equipment</v>
      </c>
      <c r="J173" t="str">
        <f t="shared" si="4"/>
        <v>16</v>
      </c>
    </row>
    <row r="174" spans="1:10" x14ac:dyDescent="0.25">
      <c r="A174" s="10" t="s">
        <v>284</v>
      </c>
      <c r="B174" s="10">
        <v>4023</v>
      </c>
      <c r="C174" s="17">
        <v>42537.662754629629</v>
      </c>
      <c r="D174" s="17">
        <v>42537.677905092591</v>
      </c>
      <c r="E174" s="18" t="s">
        <v>50</v>
      </c>
      <c r="F174" s="18">
        <f t="shared" si="5"/>
        <v>1.5150462961173616E-2</v>
      </c>
      <c r="G174" s="8" t="s">
        <v>11</v>
      </c>
      <c r="H174" s="38">
        <v>0.22222222222222221</v>
      </c>
      <c r="I174" t="str">
        <f>VLOOKUP(G174,'Issue Resolution'!$A$2:$A$99,1,FALSE)</f>
        <v>Link failures in wayside equipment</v>
      </c>
      <c r="J174" t="str">
        <f t="shared" si="4"/>
        <v>16</v>
      </c>
    </row>
    <row r="175" spans="1:10" x14ac:dyDescent="0.25">
      <c r="A175" s="10" t="s">
        <v>168</v>
      </c>
      <c r="B175" s="10">
        <v>4018</v>
      </c>
      <c r="C175" s="17">
        <v>42537.670486111114</v>
      </c>
      <c r="D175" s="17">
        <v>42537.681250000001</v>
      </c>
      <c r="E175" s="18" t="s">
        <v>43</v>
      </c>
      <c r="F175" s="18">
        <f t="shared" si="5"/>
        <v>1.0763888887595385E-2</v>
      </c>
      <c r="G175" s="8" t="s">
        <v>11</v>
      </c>
      <c r="H175" s="38">
        <v>0.66666666666666663</v>
      </c>
      <c r="I175" t="str">
        <f>VLOOKUP(G175,'Issue Resolution'!$A$2:$A$99,1,FALSE)</f>
        <v>Link failures in wayside equipment</v>
      </c>
      <c r="J175" t="str">
        <f t="shared" si="4"/>
        <v>16</v>
      </c>
    </row>
    <row r="176" spans="1:10" x14ac:dyDescent="0.25">
      <c r="A176" s="10" t="s">
        <v>285</v>
      </c>
      <c r="B176" s="10">
        <v>4012</v>
      </c>
      <c r="C176" s="17">
        <v>42537.675173611111</v>
      </c>
      <c r="D176" s="17">
        <v>42537.676666666666</v>
      </c>
      <c r="E176" s="18" t="s">
        <v>41</v>
      </c>
      <c r="F176" s="18">
        <f t="shared" si="5"/>
        <v>1.4930555553291924E-3</v>
      </c>
      <c r="G176" s="8" t="s">
        <v>11</v>
      </c>
      <c r="H176" s="38">
        <v>0</v>
      </c>
      <c r="I176" t="str">
        <f>VLOOKUP(G176,'Issue Resolution'!$A$2:$A$99,1,FALSE)</f>
        <v>Link failures in wayside equipment</v>
      </c>
      <c r="J176" t="str">
        <f t="shared" si="4"/>
        <v>16</v>
      </c>
    </row>
    <row r="177" spans="1:10" x14ac:dyDescent="0.25">
      <c r="A177" s="10" t="s">
        <v>170</v>
      </c>
      <c r="B177" s="10">
        <v>4044</v>
      </c>
      <c r="C177" s="17">
        <v>42537.690729166665</v>
      </c>
      <c r="D177" s="17">
        <v>42537.702916666669</v>
      </c>
      <c r="E177" s="18" t="s">
        <v>44</v>
      </c>
      <c r="F177" s="18">
        <f t="shared" si="5"/>
        <v>1.2187500004074536E-2</v>
      </c>
      <c r="G177" s="8" t="s">
        <v>11</v>
      </c>
      <c r="H177" s="38">
        <v>0.66666666666666663</v>
      </c>
      <c r="I177" t="str">
        <f>VLOOKUP(G177,'Issue Resolution'!$A$2:$A$99,1,FALSE)</f>
        <v>Link failures in wayside equipment</v>
      </c>
      <c r="J177" t="str">
        <f t="shared" si="4"/>
        <v>16</v>
      </c>
    </row>
    <row r="178" spans="1:10" x14ac:dyDescent="0.25">
      <c r="A178" s="10" t="s">
        <v>171</v>
      </c>
      <c r="B178" s="10">
        <v>4024</v>
      </c>
      <c r="C178" s="17">
        <v>42537.69736111111</v>
      </c>
      <c r="D178" s="17">
        <v>42537.699444444443</v>
      </c>
      <c r="E178" s="18" t="s">
        <v>50</v>
      </c>
      <c r="F178" s="18">
        <f t="shared" si="5"/>
        <v>2.0833333328482695E-3</v>
      </c>
      <c r="G178" s="12" t="s">
        <v>56</v>
      </c>
      <c r="H178" s="38">
        <v>0</v>
      </c>
      <c r="I178" t="str">
        <f>VLOOKUP(G178,'Issue Resolution'!$A$2:$A$9,1,FALSE)</f>
        <v>Onboard in-route failure</v>
      </c>
      <c r="J178" t="str">
        <f t="shared" si="4"/>
        <v>16</v>
      </c>
    </row>
    <row r="179" spans="1:10" x14ac:dyDescent="0.25">
      <c r="A179" s="10" t="s">
        <v>286</v>
      </c>
      <c r="B179" s="10">
        <v>4019</v>
      </c>
      <c r="C179" s="17">
        <v>42537.723796296297</v>
      </c>
      <c r="D179" s="17">
        <v>42537.724490740744</v>
      </c>
      <c r="E179" s="18" t="s">
        <v>32</v>
      </c>
      <c r="F179" s="18">
        <f t="shared" si="5"/>
        <v>6.944444467080757E-4</v>
      </c>
      <c r="G179" s="12" t="s">
        <v>56</v>
      </c>
      <c r="H179" s="38">
        <v>0</v>
      </c>
      <c r="I179" t="str">
        <f>VLOOKUP(G179,'Issue Resolution'!$A$2:$A$9,1,FALSE)</f>
        <v>Onboard in-route failure</v>
      </c>
      <c r="J179" t="str">
        <f t="shared" si="4"/>
        <v>16</v>
      </c>
    </row>
    <row r="180" spans="1:10" x14ac:dyDescent="0.25">
      <c r="A180" s="10" t="s">
        <v>172</v>
      </c>
      <c r="B180" s="10">
        <v>4025</v>
      </c>
      <c r="C180" s="17">
        <v>42537.769178240742</v>
      </c>
      <c r="D180" s="17">
        <v>42537.771261574075</v>
      </c>
      <c r="E180" s="18" t="s">
        <v>38</v>
      </c>
      <c r="F180" s="18">
        <f t="shared" si="5"/>
        <v>2.0833333328482695E-3</v>
      </c>
      <c r="G180" s="12" t="s">
        <v>56</v>
      </c>
      <c r="H180" s="38">
        <v>0</v>
      </c>
      <c r="I180" t="str">
        <f>VLOOKUP(G180,'Issue Resolution'!$A$2:$A$9,1,FALSE)</f>
        <v>Onboard in-route failure</v>
      </c>
      <c r="J180" t="str">
        <f t="shared" si="4"/>
        <v>16</v>
      </c>
    </row>
    <row r="181" spans="1:10" x14ac:dyDescent="0.25">
      <c r="A181" s="10" t="s">
        <v>287</v>
      </c>
      <c r="B181" s="10">
        <v>4043</v>
      </c>
      <c r="C181" s="17">
        <v>42537.775023148148</v>
      </c>
      <c r="D181" s="17">
        <v>42537.777106481481</v>
      </c>
      <c r="E181" s="18" t="s">
        <v>44</v>
      </c>
      <c r="F181" s="18">
        <f t="shared" si="5"/>
        <v>2.0833333328482695E-3</v>
      </c>
      <c r="G181" s="12" t="s">
        <v>56</v>
      </c>
      <c r="H181" s="38">
        <v>0</v>
      </c>
      <c r="I181" t="str">
        <f>VLOOKUP(G181,'Issue Resolution'!$A$2:$A$9,1,FALSE)</f>
        <v>Onboard in-route failure</v>
      </c>
      <c r="J181" t="str">
        <f t="shared" si="4"/>
        <v>16</v>
      </c>
    </row>
    <row r="182" spans="1:10" x14ac:dyDescent="0.25">
      <c r="A182" s="10" t="s">
        <v>70</v>
      </c>
      <c r="B182" s="10">
        <v>4011</v>
      </c>
      <c r="C182" s="17">
        <v>42537.913321759261</v>
      </c>
      <c r="D182" s="17">
        <v>42537.914618055554</v>
      </c>
      <c r="E182" s="18" t="s">
        <v>41</v>
      </c>
      <c r="F182" s="18">
        <f t="shared" si="5"/>
        <v>1.2962962937308475E-3</v>
      </c>
      <c r="G182" s="12" t="s">
        <v>56</v>
      </c>
      <c r="H182" s="38">
        <v>1</v>
      </c>
      <c r="I182" t="str">
        <f>VLOOKUP(G182,'Issue Resolution'!$A$2:$A$9,1,FALSE)</f>
        <v>Onboard in-route failure</v>
      </c>
      <c r="J182" t="str">
        <f t="shared" si="4"/>
        <v>16</v>
      </c>
    </row>
    <row r="183" spans="1:10" x14ac:dyDescent="0.25">
      <c r="A183" s="10" t="s">
        <v>231</v>
      </c>
      <c r="B183" s="10">
        <v>4014</v>
      </c>
      <c r="C183" s="13">
        <v>42538.12699074074</v>
      </c>
      <c r="D183" s="13">
        <v>42538.323981481481</v>
      </c>
      <c r="E183" s="10" t="s">
        <v>40</v>
      </c>
      <c r="F183" s="18">
        <f t="shared" si="5"/>
        <v>0.19699074074014788</v>
      </c>
      <c r="G183" s="12" t="s">
        <v>720</v>
      </c>
      <c r="H183" s="38">
        <v>1</v>
      </c>
      <c r="I183" t="str">
        <f>VLOOKUP(G183,'Issue Resolution'!$A$2:$A$9,1,FALSE)</f>
        <v>Office System Issue</v>
      </c>
      <c r="J183" t="str">
        <f t="shared" si="4"/>
        <v>17</v>
      </c>
    </row>
    <row r="184" spans="1:10" x14ac:dyDescent="0.25">
      <c r="A184" s="10" t="s">
        <v>232</v>
      </c>
      <c r="B184" s="10">
        <v>4040</v>
      </c>
      <c r="C184" s="13">
        <v>42538.148206018515</v>
      </c>
      <c r="D184" s="13">
        <v>42538.148773148147</v>
      </c>
      <c r="E184" s="10" t="s">
        <v>48</v>
      </c>
      <c r="F184" s="18">
        <f t="shared" si="5"/>
        <v>5.671296312357299E-4</v>
      </c>
      <c r="G184" s="12" t="s">
        <v>720</v>
      </c>
      <c r="H184" s="38">
        <v>0</v>
      </c>
      <c r="I184" t="str">
        <f>VLOOKUP(G184,'Issue Resolution'!$A$2:$A$9,1,FALSE)</f>
        <v>Office System Issue</v>
      </c>
      <c r="J184" t="str">
        <f t="shared" si="4"/>
        <v>17</v>
      </c>
    </row>
    <row r="185" spans="1:10" x14ac:dyDescent="0.25">
      <c r="A185" s="10" t="s">
        <v>524</v>
      </c>
      <c r="B185" s="10">
        <v>4039</v>
      </c>
      <c r="C185" s="13">
        <v>42538.289224537039</v>
      </c>
      <c r="D185" s="13">
        <v>42538.290949074071</v>
      </c>
      <c r="E185" s="10" t="s">
        <v>48</v>
      </c>
      <c r="F185" s="18">
        <f t="shared" si="5"/>
        <v>1.7245370327145793E-3</v>
      </c>
      <c r="G185" s="12" t="s">
        <v>720</v>
      </c>
      <c r="H185" s="38">
        <v>0</v>
      </c>
      <c r="I185" t="str">
        <f>VLOOKUP(G185,'Issue Resolution'!$A$2:$A$9,1,FALSE)</f>
        <v>Office System Issue</v>
      </c>
      <c r="J185" t="str">
        <f t="shared" si="4"/>
        <v>17</v>
      </c>
    </row>
    <row r="186" spans="1:10" x14ac:dyDescent="0.25">
      <c r="A186" s="10" t="s">
        <v>721</v>
      </c>
      <c r="B186" s="10">
        <v>4017</v>
      </c>
      <c r="C186" s="13">
        <v>42538.30810185185</v>
      </c>
      <c r="D186" s="13">
        <v>42538.333703703705</v>
      </c>
      <c r="E186" s="10" t="s">
        <v>43</v>
      </c>
      <c r="F186" s="18">
        <f t="shared" si="5"/>
        <v>2.5601851855753921E-2</v>
      </c>
      <c r="G186" s="12" t="s">
        <v>720</v>
      </c>
      <c r="H186" s="38">
        <v>1</v>
      </c>
      <c r="I186" t="str">
        <f>VLOOKUP(G186,'Issue Resolution'!$A$2:$A$9,1,FALSE)</f>
        <v>Office System Issue</v>
      </c>
      <c r="J186" t="str">
        <f t="shared" si="4"/>
        <v>17</v>
      </c>
    </row>
    <row r="187" spans="1:10" x14ac:dyDescent="0.25">
      <c r="A187" s="10" t="s">
        <v>233</v>
      </c>
      <c r="B187" s="10">
        <v>4040</v>
      </c>
      <c r="C187" s="13">
        <v>42538.313645833332</v>
      </c>
      <c r="D187" s="13">
        <v>42538.31621527778</v>
      </c>
      <c r="E187" s="10" t="s">
        <v>48</v>
      </c>
      <c r="F187" s="18">
        <f t="shared" si="5"/>
        <v>2.5694444484543055E-3</v>
      </c>
      <c r="G187" s="12" t="s">
        <v>720</v>
      </c>
      <c r="H187" s="38">
        <v>1</v>
      </c>
      <c r="I187" t="str">
        <f>VLOOKUP(G187,'Issue Resolution'!$A$2:$A$9,1,FALSE)</f>
        <v>Office System Issue</v>
      </c>
      <c r="J187" t="str">
        <f t="shared" si="4"/>
        <v>17</v>
      </c>
    </row>
    <row r="188" spans="1:10" x14ac:dyDescent="0.25">
      <c r="A188" s="10" t="s">
        <v>722</v>
      </c>
      <c r="B188" s="10">
        <v>4019</v>
      </c>
      <c r="C188" s="13">
        <v>42538.317210648151</v>
      </c>
      <c r="D188" s="13">
        <v>42538.344884259262</v>
      </c>
      <c r="E188" s="10" t="s">
        <v>32</v>
      </c>
      <c r="F188" s="18">
        <f t="shared" si="5"/>
        <v>2.7673611111822538E-2</v>
      </c>
      <c r="G188" s="12" t="s">
        <v>720</v>
      </c>
      <c r="H188" s="38">
        <v>1</v>
      </c>
      <c r="I188" t="str">
        <f>VLOOKUP(G188,'Issue Resolution'!$A$2:$A$9,1,FALSE)</f>
        <v>Office System Issue</v>
      </c>
      <c r="J188" t="str">
        <f t="shared" si="4"/>
        <v>17</v>
      </c>
    </row>
    <row r="189" spans="1:10" x14ac:dyDescent="0.25">
      <c r="A189" s="10" t="s">
        <v>723</v>
      </c>
      <c r="B189" s="10">
        <v>4013</v>
      </c>
      <c r="C189" s="13">
        <v>42538.327407407407</v>
      </c>
      <c r="D189" s="13">
        <v>42538.348090277781</v>
      </c>
      <c r="E189" s="10" t="s">
        <v>40</v>
      </c>
      <c r="F189" s="18">
        <f t="shared" si="5"/>
        <v>2.068287037400296E-2</v>
      </c>
      <c r="G189" s="12" t="s">
        <v>720</v>
      </c>
      <c r="H189" s="38">
        <v>0.3888888888888889</v>
      </c>
      <c r="I189" t="str">
        <f>VLOOKUP(G189,'Issue Resolution'!$A$2:$A$9,1,FALSE)</f>
        <v>Office System Issue</v>
      </c>
      <c r="J189" t="str">
        <f t="shared" si="4"/>
        <v>17</v>
      </c>
    </row>
    <row r="190" spans="1:10" x14ac:dyDescent="0.25">
      <c r="A190" s="10" t="s">
        <v>724</v>
      </c>
      <c r="B190" s="10">
        <v>4043</v>
      </c>
      <c r="C190" s="13">
        <v>42538.338067129633</v>
      </c>
      <c r="D190" s="13">
        <v>42538.362696759257</v>
      </c>
      <c r="E190" s="10" t="s">
        <v>44</v>
      </c>
      <c r="F190" s="18">
        <f t="shared" si="5"/>
        <v>2.4629629624541849E-2</v>
      </c>
      <c r="G190" s="12" t="s">
        <v>720</v>
      </c>
      <c r="H190" s="38">
        <v>0.44444444444444442</v>
      </c>
      <c r="I190" t="str">
        <f>VLOOKUP(G190,'Issue Resolution'!$A$2:$A$9,1,FALSE)</f>
        <v>Office System Issue</v>
      </c>
      <c r="J190" t="str">
        <f t="shared" si="4"/>
        <v>17</v>
      </c>
    </row>
    <row r="191" spans="1:10" x14ac:dyDescent="0.25">
      <c r="A191" s="10" t="s">
        <v>234</v>
      </c>
      <c r="B191" s="10">
        <v>4016</v>
      </c>
      <c r="C191" s="13">
        <v>42538.339629629627</v>
      </c>
      <c r="D191" s="13">
        <v>42538.365486111114</v>
      </c>
      <c r="E191" s="10" t="s">
        <v>55</v>
      </c>
      <c r="F191" s="18">
        <f t="shared" si="5"/>
        <v>2.5856481486698613E-2</v>
      </c>
      <c r="G191" s="12" t="s">
        <v>720</v>
      </c>
      <c r="H191" s="38">
        <v>0.94444444444444442</v>
      </c>
      <c r="I191" t="str">
        <f>VLOOKUP(G191,'Issue Resolution'!$A$2:$A$9,1,FALSE)</f>
        <v>Office System Issue</v>
      </c>
      <c r="J191" t="str">
        <f t="shared" si="4"/>
        <v>17</v>
      </c>
    </row>
    <row r="192" spans="1:10" x14ac:dyDescent="0.25">
      <c r="A192" s="10" t="s">
        <v>525</v>
      </c>
      <c r="B192" s="10">
        <v>4039</v>
      </c>
      <c r="C192" s="13">
        <v>42538.351226851853</v>
      </c>
      <c r="D192" s="13">
        <v>42538.369814814818</v>
      </c>
      <c r="E192" s="10" t="s">
        <v>48</v>
      </c>
      <c r="F192" s="18">
        <f t="shared" si="5"/>
        <v>1.8587962964375038E-2</v>
      </c>
      <c r="G192" s="12" t="s">
        <v>720</v>
      </c>
      <c r="H192" s="38">
        <v>0.44444444444444442</v>
      </c>
      <c r="I192" t="str">
        <f>VLOOKUP(G192,'Issue Resolution'!$A$2:$A$9,1,FALSE)</f>
        <v>Office System Issue</v>
      </c>
      <c r="J192" t="str">
        <f t="shared" si="4"/>
        <v>17</v>
      </c>
    </row>
    <row r="193" spans="1:10" x14ac:dyDescent="0.25">
      <c r="A193" s="10" t="s">
        <v>725</v>
      </c>
      <c r="B193" s="10">
        <v>4010</v>
      </c>
      <c r="C193" s="13">
        <v>42538.354212962964</v>
      </c>
      <c r="D193" s="13">
        <v>42538.381793981483</v>
      </c>
      <c r="E193" s="10" t="s">
        <v>53</v>
      </c>
      <c r="F193" s="18">
        <f t="shared" si="5"/>
        <v>2.7581018519413192E-2</v>
      </c>
      <c r="G193" s="12" t="s">
        <v>720</v>
      </c>
      <c r="H193" s="38">
        <v>0.44444444444444442</v>
      </c>
      <c r="I193" t="str">
        <f>VLOOKUP(G193,'Issue Resolution'!$A$2:$A$9,1,FALSE)</f>
        <v>Office System Issue</v>
      </c>
      <c r="J193" t="str">
        <f t="shared" si="4"/>
        <v>17</v>
      </c>
    </row>
    <row r="194" spans="1:10" x14ac:dyDescent="0.25">
      <c r="A194" s="10" t="s">
        <v>235</v>
      </c>
      <c r="B194" s="10">
        <v>4020</v>
      </c>
      <c r="C194" s="13">
        <v>42538.369351851848</v>
      </c>
      <c r="D194" s="13">
        <v>42538.392696759256</v>
      </c>
      <c r="E194" s="10" t="s">
        <v>32</v>
      </c>
      <c r="F194" s="18">
        <f t="shared" si="5"/>
        <v>2.3344907407590654E-2</v>
      </c>
      <c r="G194" s="12" t="s">
        <v>720</v>
      </c>
      <c r="H194" s="38">
        <v>0.94444444444444442</v>
      </c>
      <c r="I194" t="str">
        <f>VLOOKUP(G194,'Issue Resolution'!$A$2:$A$9,1,FALSE)</f>
        <v>Office System Issue</v>
      </c>
      <c r="J194" t="str">
        <f t="shared" si="4"/>
        <v>17</v>
      </c>
    </row>
    <row r="195" spans="1:10" x14ac:dyDescent="0.25">
      <c r="A195" s="10" t="s">
        <v>726</v>
      </c>
      <c r="B195" s="10">
        <v>4015</v>
      </c>
      <c r="C195" s="13">
        <v>42538.372175925928</v>
      </c>
      <c r="D195" s="13">
        <v>42538.393333333333</v>
      </c>
      <c r="E195" s="10" t="s">
        <v>55</v>
      </c>
      <c r="F195" s="18">
        <f t="shared" si="5"/>
        <v>2.1157407405553386E-2</v>
      </c>
      <c r="G195" s="12" t="s">
        <v>720</v>
      </c>
      <c r="H195" s="38">
        <v>0.44444444444444442</v>
      </c>
      <c r="I195" t="str">
        <f>VLOOKUP(G195,'Issue Resolution'!$A$2:$A$9,1,FALSE)</f>
        <v>Office System Issue</v>
      </c>
      <c r="J195" t="str">
        <f t="shared" ref="J195:J258" si="6">RIGHT(A195,2)</f>
        <v>17</v>
      </c>
    </row>
    <row r="196" spans="1:10" x14ac:dyDescent="0.25">
      <c r="A196" s="10" t="s">
        <v>727</v>
      </c>
      <c r="B196" s="10">
        <v>4014</v>
      </c>
      <c r="C196" s="13">
        <v>42538.378692129627</v>
      </c>
      <c r="D196" s="13">
        <v>42538.37945601852</v>
      </c>
      <c r="E196" s="10" t="s">
        <v>40</v>
      </c>
      <c r="F196" s="18">
        <f t="shared" si="5"/>
        <v>7.638888928340748E-4</v>
      </c>
      <c r="G196" s="12" t="s">
        <v>720</v>
      </c>
      <c r="H196" s="38">
        <v>0</v>
      </c>
      <c r="I196" t="str">
        <f>VLOOKUP(G196,'Issue Resolution'!$A$2:$A$9,1,FALSE)</f>
        <v>Office System Issue</v>
      </c>
      <c r="J196" t="str">
        <f t="shared" si="6"/>
        <v>17</v>
      </c>
    </row>
    <row r="197" spans="1:10" x14ac:dyDescent="0.25">
      <c r="A197" s="10" t="s">
        <v>528</v>
      </c>
      <c r="B197" s="10">
        <v>4041</v>
      </c>
      <c r="C197" s="13">
        <v>42538.383877314816</v>
      </c>
      <c r="D197" s="13">
        <v>42538.403032407405</v>
      </c>
      <c r="E197" s="10" t="s">
        <v>60</v>
      </c>
      <c r="F197" s="18">
        <f t="shared" si="5"/>
        <v>1.915509258833481E-2</v>
      </c>
      <c r="G197" s="12" t="s">
        <v>720</v>
      </c>
      <c r="H197" s="38">
        <v>0.3888888888888889</v>
      </c>
      <c r="I197" t="str">
        <f>VLOOKUP(G197,'Issue Resolution'!$A$2:$A$9,1,FALSE)</f>
        <v>Office System Issue</v>
      </c>
      <c r="J197" t="str">
        <f t="shared" si="6"/>
        <v>17</v>
      </c>
    </row>
    <row r="198" spans="1:10" x14ac:dyDescent="0.25">
      <c r="A198" s="10" t="s">
        <v>729</v>
      </c>
      <c r="B198" s="10">
        <v>4044</v>
      </c>
      <c r="C198" s="13">
        <v>42538.384409722225</v>
      </c>
      <c r="D198" s="13">
        <v>42538.387465277781</v>
      </c>
      <c r="E198" s="10" t="s">
        <v>44</v>
      </c>
      <c r="F198" s="18">
        <f t="shared" si="5"/>
        <v>3.055555556784384E-3</v>
      </c>
      <c r="G198" s="12" t="s">
        <v>720</v>
      </c>
      <c r="H198" s="38">
        <v>0</v>
      </c>
      <c r="I198" t="str">
        <f>VLOOKUP(G198,'Issue Resolution'!$A$2:$A$9,1,FALSE)</f>
        <v>Office System Issue</v>
      </c>
      <c r="J198" t="str">
        <f t="shared" si="6"/>
        <v>17</v>
      </c>
    </row>
    <row r="199" spans="1:10" x14ac:dyDescent="0.25">
      <c r="A199" s="10" t="s">
        <v>529</v>
      </c>
      <c r="B199" s="10">
        <v>4019</v>
      </c>
      <c r="C199" s="13">
        <v>42538.395104166666</v>
      </c>
      <c r="D199" s="13">
        <v>42538.412962962961</v>
      </c>
      <c r="E199" s="10" t="s">
        <v>32</v>
      </c>
      <c r="F199" s="18">
        <f t="shared" si="5"/>
        <v>1.7858796294603962E-2</v>
      </c>
      <c r="G199" s="12" t="s">
        <v>720</v>
      </c>
      <c r="H199" s="38">
        <v>0.44444444444444442</v>
      </c>
      <c r="I199" t="str">
        <f>VLOOKUP(G199,'Issue Resolution'!$A$2:$A$9,1,FALSE)</f>
        <v>Office System Issue</v>
      </c>
      <c r="J199" t="str">
        <f t="shared" si="6"/>
        <v>17</v>
      </c>
    </row>
    <row r="200" spans="1:10" x14ac:dyDescent="0.25">
      <c r="A200" s="10" t="s">
        <v>728</v>
      </c>
      <c r="B200" s="10">
        <v>4013</v>
      </c>
      <c r="C200" s="13">
        <v>42538.413657407407</v>
      </c>
      <c r="D200" s="13">
        <v>42538.433796296296</v>
      </c>
      <c r="E200" s="10" t="s">
        <v>40</v>
      </c>
      <c r="F200" s="18">
        <f t="shared" si="5"/>
        <v>2.0138888889050577E-2</v>
      </c>
      <c r="G200" s="12" t="s">
        <v>720</v>
      </c>
      <c r="H200" s="38">
        <v>0.44444444444444442</v>
      </c>
      <c r="I200" t="str">
        <f>VLOOKUP(G200,'Issue Resolution'!$A$2:$A$9,1,FALSE)</f>
        <v>Office System Issue</v>
      </c>
      <c r="J200" t="str">
        <f t="shared" si="6"/>
        <v>17</v>
      </c>
    </row>
    <row r="201" spans="1:10" x14ac:dyDescent="0.25">
      <c r="A201" s="10" t="s">
        <v>521</v>
      </c>
      <c r="B201" s="10">
        <v>4043</v>
      </c>
      <c r="C201" s="13">
        <v>42538.425196759257</v>
      </c>
      <c r="D201" s="13">
        <v>42538.441319444442</v>
      </c>
      <c r="E201" s="10" t="s">
        <v>44</v>
      </c>
      <c r="F201" s="18">
        <f t="shared" si="5"/>
        <v>1.6122685185109731E-2</v>
      </c>
      <c r="G201" s="12" t="s">
        <v>720</v>
      </c>
      <c r="H201" s="38">
        <v>0.3888888888888889</v>
      </c>
      <c r="I201" t="str">
        <f>VLOOKUP(G201,'Issue Resolution'!$A$2:$A$9,1,FALSE)</f>
        <v>Office System Issue</v>
      </c>
      <c r="J201" t="str">
        <f t="shared" si="6"/>
        <v>17</v>
      </c>
    </row>
    <row r="202" spans="1:10" x14ac:dyDescent="0.25">
      <c r="A202" s="10" t="s">
        <v>731</v>
      </c>
      <c r="B202" s="10">
        <v>4010</v>
      </c>
      <c r="C202" s="13">
        <v>42538.445277777777</v>
      </c>
      <c r="D202" s="13">
        <v>42538.46702546296</v>
      </c>
      <c r="E202" s="10" t="s">
        <v>53</v>
      </c>
      <c r="F202" s="18">
        <f t="shared" si="5"/>
        <v>2.1747685183072463E-2</v>
      </c>
      <c r="G202" s="12" t="s">
        <v>720</v>
      </c>
      <c r="H202" s="38">
        <v>0.44444444444444442</v>
      </c>
      <c r="I202" t="str">
        <f>VLOOKUP(G202,'Issue Resolution'!$A$2:$A$9,1,FALSE)</f>
        <v>Office System Issue</v>
      </c>
      <c r="J202" t="str">
        <f t="shared" si="6"/>
        <v>17</v>
      </c>
    </row>
    <row r="203" spans="1:10" x14ac:dyDescent="0.25">
      <c r="A203" s="10" t="s">
        <v>730</v>
      </c>
      <c r="B203" s="10">
        <v>4023</v>
      </c>
      <c r="C203" s="13">
        <v>42538.4453125</v>
      </c>
      <c r="D203" s="13">
        <v>42538.446331018517</v>
      </c>
      <c r="E203" s="10" t="s">
        <v>50</v>
      </c>
      <c r="F203" s="18">
        <f t="shared" si="5"/>
        <v>1.0185185165028088E-3</v>
      </c>
      <c r="G203" s="12" t="s">
        <v>720</v>
      </c>
      <c r="H203" s="38">
        <v>0</v>
      </c>
      <c r="I203" t="str">
        <f>VLOOKUP(G203,'Issue Resolution'!$A$2:$A$9,1,FALSE)</f>
        <v>Office System Issue</v>
      </c>
      <c r="J203" t="str">
        <f t="shared" si="6"/>
        <v>17</v>
      </c>
    </row>
    <row r="204" spans="1:10" x14ac:dyDescent="0.25">
      <c r="A204" s="10" t="s">
        <v>530</v>
      </c>
      <c r="B204" s="10">
        <v>4015</v>
      </c>
      <c r="C204" s="13">
        <v>42538.453599537039</v>
      </c>
      <c r="D204" s="13">
        <v>42538.477754629632</v>
      </c>
      <c r="E204" s="10" t="s">
        <v>55</v>
      </c>
      <c r="F204" s="18">
        <f t="shared" si="5"/>
        <v>2.4155092592991423E-2</v>
      </c>
      <c r="G204" s="12" t="s">
        <v>720</v>
      </c>
      <c r="H204" s="38">
        <v>0</v>
      </c>
      <c r="I204" t="str">
        <f>VLOOKUP(G204,'Issue Resolution'!$A$2:$A$9,1,FALSE)</f>
        <v>Office System Issue</v>
      </c>
      <c r="J204" t="str">
        <f t="shared" si="6"/>
        <v>17</v>
      </c>
    </row>
    <row r="205" spans="1:10" x14ac:dyDescent="0.25">
      <c r="A205" s="10" t="s">
        <v>733</v>
      </c>
      <c r="B205" s="10">
        <v>4014</v>
      </c>
      <c r="C205" s="13">
        <v>42538.458715277775</v>
      </c>
      <c r="D205" s="13">
        <v>42538.463171296295</v>
      </c>
      <c r="E205" s="10" t="s">
        <v>40</v>
      </c>
      <c r="F205" s="18">
        <f t="shared" si="5"/>
        <v>4.4560185197042301E-3</v>
      </c>
      <c r="G205" s="12" t="s">
        <v>720</v>
      </c>
      <c r="H205" s="38">
        <v>0</v>
      </c>
      <c r="I205" t="str">
        <f>VLOOKUP(G205,'Issue Resolution'!$A$2:$A$9,1,FALSE)</f>
        <v>Office System Issue</v>
      </c>
      <c r="J205" t="str">
        <f t="shared" si="6"/>
        <v>17</v>
      </c>
    </row>
    <row r="206" spans="1:10" x14ac:dyDescent="0.25">
      <c r="A206" s="10" t="s">
        <v>531</v>
      </c>
      <c r="B206" s="10">
        <v>4041</v>
      </c>
      <c r="C206" s="13">
        <v>42538.466249999998</v>
      </c>
      <c r="D206" s="13">
        <v>42538.490497685183</v>
      </c>
      <c r="E206" s="10" t="s">
        <v>60</v>
      </c>
      <c r="F206" s="18">
        <f t="shared" si="5"/>
        <v>2.4247685185400769E-2</v>
      </c>
      <c r="G206" s="12" t="s">
        <v>720</v>
      </c>
      <c r="H206" s="38">
        <v>0.44444444444444442</v>
      </c>
      <c r="I206" t="str">
        <f>VLOOKUP(G206,'Issue Resolution'!$A$2:$A$9,1,FALSE)</f>
        <v>Office System Issue</v>
      </c>
      <c r="J206" t="str">
        <f t="shared" si="6"/>
        <v>17</v>
      </c>
    </row>
    <row r="207" spans="1:10" x14ac:dyDescent="0.25">
      <c r="A207" s="10" t="s">
        <v>732</v>
      </c>
      <c r="B207" s="10">
        <v>4019</v>
      </c>
      <c r="C207" s="13">
        <v>42538.478993055556</v>
      </c>
      <c r="D207" s="13">
        <v>42538.499780092592</v>
      </c>
      <c r="E207" s="10" t="s">
        <v>32</v>
      </c>
      <c r="F207" s="18">
        <f t="shared" si="5"/>
        <v>2.0787037035916001E-2</v>
      </c>
      <c r="G207" s="12" t="s">
        <v>720</v>
      </c>
      <c r="H207" s="38">
        <v>0.44444444444444442</v>
      </c>
      <c r="I207" t="str">
        <f>VLOOKUP(G207,'Issue Resolution'!$A$2:$A$9,1,FALSE)</f>
        <v>Office System Issue</v>
      </c>
      <c r="J207" t="str">
        <f t="shared" si="6"/>
        <v>17</v>
      </c>
    </row>
    <row r="208" spans="1:10" x14ac:dyDescent="0.25">
      <c r="A208" s="10" t="s">
        <v>69</v>
      </c>
      <c r="B208" s="10">
        <v>4024</v>
      </c>
      <c r="C208" s="13">
        <v>42538.482465277775</v>
      </c>
      <c r="D208" s="13">
        <v>42538.486770833333</v>
      </c>
      <c r="E208" s="10" t="s">
        <v>50</v>
      </c>
      <c r="F208" s="18">
        <f t="shared" si="5"/>
        <v>4.3055555579485372E-3</v>
      </c>
      <c r="G208" s="12" t="s">
        <v>720</v>
      </c>
      <c r="H208" s="38">
        <v>0</v>
      </c>
      <c r="I208" t="str">
        <f>VLOOKUP(G208,'Issue Resolution'!$A$2:$A$9,1,FALSE)</f>
        <v>Office System Issue</v>
      </c>
      <c r="J208" t="str">
        <f t="shared" si="6"/>
        <v>17</v>
      </c>
    </row>
    <row r="209" spans="1:10" x14ac:dyDescent="0.25">
      <c r="A209" s="10" t="s">
        <v>735</v>
      </c>
      <c r="B209" s="10">
        <v>4009</v>
      </c>
      <c r="C209" s="13">
        <v>42538.493136574078</v>
      </c>
      <c r="D209" s="13">
        <v>42538.495370370372</v>
      </c>
      <c r="E209" s="10" t="s">
        <v>53</v>
      </c>
      <c r="F209" s="18">
        <f t="shared" si="5"/>
        <v>2.2337962946039625E-3</v>
      </c>
      <c r="G209" s="12" t="s">
        <v>720</v>
      </c>
      <c r="H209" s="38">
        <v>0</v>
      </c>
      <c r="I209" t="str">
        <f>VLOOKUP(G209,'Issue Resolution'!$A$2:$A$9,1,FALSE)</f>
        <v>Office System Issue</v>
      </c>
      <c r="J209" t="str">
        <f t="shared" si="6"/>
        <v>17</v>
      </c>
    </row>
    <row r="210" spans="1:10" x14ac:dyDescent="0.25">
      <c r="A210" s="10" t="s">
        <v>737</v>
      </c>
      <c r="B210" s="10">
        <v>4016</v>
      </c>
      <c r="C210" s="13">
        <v>42538.496388888889</v>
      </c>
      <c r="D210" s="13">
        <v>42538.503055555557</v>
      </c>
      <c r="E210" s="10" t="s">
        <v>55</v>
      </c>
      <c r="F210" s="18">
        <f t="shared" si="5"/>
        <v>6.6666666680248454E-3</v>
      </c>
      <c r="G210" s="12" t="s">
        <v>720</v>
      </c>
      <c r="H210" s="38">
        <v>0</v>
      </c>
      <c r="I210" t="str">
        <f>VLOOKUP(G210,'Issue Resolution'!$A$2:$A$9,1,FALSE)</f>
        <v>Office System Issue</v>
      </c>
      <c r="J210" t="str">
        <f t="shared" si="6"/>
        <v>17</v>
      </c>
    </row>
    <row r="211" spans="1:10" x14ac:dyDescent="0.25">
      <c r="A211" s="10" t="s">
        <v>68</v>
      </c>
      <c r="B211" s="10">
        <v>4013</v>
      </c>
      <c r="C211" s="13">
        <v>42538.497372685182</v>
      </c>
      <c r="D211" s="13">
        <v>42538.515219907407</v>
      </c>
      <c r="E211" s="10" t="s">
        <v>40</v>
      </c>
      <c r="F211" s="18">
        <f t="shared" si="5"/>
        <v>1.7847222225100268E-2</v>
      </c>
      <c r="G211" s="12" t="s">
        <v>720</v>
      </c>
      <c r="H211" s="38">
        <v>0.44444444444444442</v>
      </c>
      <c r="I211" t="str">
        <f>VLOOKUP(G211,'Issue Resolution'!$A$2:$A$9,1,FALSE)</f>
        <v>Office System Issue</v>
      </c>
      <c r="J211" t="str">
        <f t="shared" si="6"/>
        <v>17</v>
      </c>
    </row>
    <row r="212" spans="1:10" x14ac:dyDescent="0.25">
      <c r="A212" s="10" t="s">
        <v>734</v>
      </c>
      <c r="B212" s="10">
        <v>4043</v>
      </c>
      <c r="C212" s="13">
        <v>42538.505347222221</v>
      </c>
      <c r="D212" s="13">
        <v>42539.317326388889</v>
      </c>
      <c r="E212" s="10" t="s">
        <v>44</v>
      </c>
      <c r="F212" s="18">
        <f t="shared" si="5"/>
        <v>0.81197916666860692</v>
      </c>
      <c r="G212" s="12" t="s">
        <v>720</v>
      </c>
      <c r="H212" s="38">
        <v>1</v>
      </c>
      <c r="I212" t="str">
        <f>VLOOKUP(G212,'Issue Resolution'!$A$2:$A$9,1,FALSE)</f>
        <v>Office System Issue</v>
      </c>
      <c r="J212" t="str">
        <f t="shared" si="6"/>
        <v>17</v>
      </c>
    </row>
    <row r="213" spans="1:10" x14ac:dyDescent="0.25">
      <c r="A213" s="10" t="s">
        <v>523</v>
      </c>
      <c r="B213" s="10">
        <v>4023</v>
      </c>
      <c r="C213" s="13">
        <v>42538.520740740743</v>
      </c>
      <c r="D213" s="13">
        <v>42538.559560185182</v>
      </c>
      <c r="E213" s="10" t="s">
        <v>50</v>
      </c>
      <c r="F213" s="18">
        <f t="shared" si="5"/>
        <v>3.8819444438559003E-2</v>
      </c>
      <c r="G213" s="12" t="s">
        <v>720</v>
      </c>
      <c r="H213" s="38">
        <v>0</v>
      </c>
      <c r="I213" t="str">
        <f>VLOOKUP(G213,'Issue Resolution'!$A$2:$A$9,1,FALSE)</f>
        <v>Office System Issue</v>
      </c>
      <c r="J213" t="str">
        <f t="shared" si="6"/>
        <v>17</v>
      </c>
    </row>
    <row r="214" spans="1:10" x14ac:dyDescent="0.25">
      <c r="A214" s="10" t="s">
        <v>236</v>
      </c>
      <c r="B214" s="10">
        <v>4020</v>
      </c>
      <c r="C214" s="13">
        <v>42538.526180555556</v>
      </c>
      <c r="D214" s="13">
        <v>42538.546539351853</v>
      </c>
      <c r="E214" s="10" t="s">
        <v>32</v>
      </c>
      <c r="F214" s="18">
        <f t="shared" si="5"/>
        <v>2.0358796296932269E-2</v>
      </c>
      <c r="G214" s="12" t="s">
        <v>720</v>
      </c>
      <c r="H214" s="38">
        <v>0</v>
      </c>
      <c r="I214" t="str">
        <f>VLOOKUP(G214,'Issue Resolution'!$A$2:$A$9,1,FALSE)</f>
        <v>Office System Issue</v>
      </c>
      <c r="J214" t="str">
        <f t="shared" si="6"/>
        <v>17</v>
      </c>
    </row>
    <row r="215" spans="1:10" x14ac:dyDescent="0.25">
      <c r="A215" s="10" t="s">
        <v>736</v>
      </c>
      <c r="B215" s="10">
        <v>4010</v>
      </c>
      <c r="C215" s="13">
        <v>42538.527453703704</v>
      </c>
      <c r="D215" s="13">
        <v>42538.739942129629</v>
      </c>
      <c r="E215" s="10" t="s">
        <v>53</v>
      </c>
      <c r="F215" s="18">
        <f t="shared" si="5"/>
        <v>0.21248842592467554</v>
      </c>
      <c r="G215" s="12" t="s">
        <v>720</v>
      </c>
      <c r="H215" s="38">
        <v>0</v>
      </c>
      <c r="I215" t="str">
        <f>VLOOKUP(G215,'Issue Resolution'!$A$2:$A$9,1,FALSE)</f>
        <v>Office System Issue</v>
      </c>
      <c r="J215" t="str">
        <f t="shared" si="6"/>
        <v>17</v>
      </c>
    </row>
    <row r="216" spans="1:10" x14ac:dyDescent="0.25">
      <c r="A216" s="10" t="s">
        <v>237</v>
      </c>
      <c r="B216" s="10">
        <v>4014</v>
      </c>
      <c r="C216" s="13">
        <v>42538.536435185182</v>
      </c>
      <c r="D216" s="13">
        <v>42538.546990740739</v>
      </c>
      <c r="E216" s="10" t="s">
        <v>40</v>
      </c>
      <c r="F216" s="18">
        <f t="shared" si="5"/>
        <v>1.0555555556493346E-2</v>
      </c>
      <c r="G216" s="12" t="s">
        <v>720</v>
      </c>
      <c r="H216" s="38">
        <v>0</v>
      </c>
      <c r="I216" t="str">
        <f>VLOOKUP(G216,'Issue Resolution'!$A$2:$A$9,1,FALSE)</f>
        <v>Office System Issue</v>
      </c>
      <c r="J216" t="str">
        <f t="shared" si="6"/>
        <v>17</v>
      </c>
    </row>
    <row r="217" spans="1:10" x14ac:dyDescent="0.25">
      <c r="A217" s="10" t="s">
        <v>738</v>
      </c>
      <c r="B217" s="10">
        <v>4015</v>
      </c>
      <c r="C217" s="13">
        <v>42538.538900462961</v>
      </c>
      <c r="D217" s="13">
        <v>42538.754143518519</v>
      </c>
      <c r="E217" s="10" t="s">
        <v>55</v>
      </c>
      <c r="F217" s="18">
        <f t="shared" si="5"/>
        <v>0.21524305555794854</v>
      </c>
      <c r="G217" s="12" t="s">
        <v>720</v>
      </c>
      <c r="H217" s="38">
        <v>1</v>
      </c>
      <c r="I217" t="str">
        <f>VLOOKUP(G217,'Issue Resolution'!$A$2:$A$9,1,FALSE)</f>
        <v>Office System Issue</v>
      </c>
      <c r="J217" t="str">
        <f t="shared" si="6"/>
        <v>17</v>
      </c>
    </row>
    <row r="218" spans="1:10" x14ac:dyDescent="0.25">
      <c r="A218" s="10" t="s">
        <v>739</v>
      </c>
      <c r="B218" s="10">
        <v>4013</v>
      </c>
      <c r="C218" s="13">
        <v>42538.571516203701</v>
      </c>
      <c r="D218" s="13">
        <v>42538.61</v>
      </c>
      <c r="E218" s="10" t="s">
        <v>40</v>
      </c>
      <c r="F218" s="18">
        <f t="shared" si="5"/>
        <v>3.8483796299260575E-2</v>
      </c>
      <c r="G218" s="12" t="s">
        <v>720</v>
      </c>
      <c r="H218" s="38">
        <v>0</v>
      </c>
      <c r="I218" t="str">
        <f>VLOOKUP(G218,'Issue Resolution'!$A$2:$A$9,1,FALSE)</f>
        <v>Office System Issue</v>
      </c>
      <c r="J218" t="str">
        <f t="shared" si="6"/>
        <v>17</v>
      </c>
    </row>
    <row r="219" spans="1:10" x14ac:dyDescent="0.25">
      <c r="A219" s="10" t="s">
        <v>238</v>
      </c>
      <c r="B219" s="10">
        <v>4042</v>
      </c>
      <c r="C219" s="13">
        <v>42538.588136574072</v>
      </c>
      <c r="D219" s="13">
        <v>42538.589791666665</v>
      </c>
      <c r="E219" s="10" t="s">
        <v>60</v>
      </c>
      <c r="F219" s="18">
        <f t="shared" si="5"/>
        <v>1.6550925938645378E-3</v>
      </c>
      <c r="G219" s="12" t="s">
        <v>720</v>
      </c>
      <c r="H219" s="38">
        <v>0</v>
      </c>
      <c r="I219" t="str">
        <f>VLOOKUP(G219,'Issue Resolution'!$A$2:$A$9,1,FALSE)</f>
        <v>Office System Issue</v>
      </c>
      <c r="J219" t="str">
        <f t="shared" si="6"/>
        <v>17</v>
      </c>
    </row>
    <row r="220" spans="1:10" x14ac:dyDescent="0.25">
      <c r="A220" s="10" t="s">
        <v>526</v>
      </c>
      <c r="B220" s="10">
        <v>4039</v>
      </c>
      <c r="C220" s="13">
        <v>42538.603784722225</v>
      </c>
      <c r="D220" s="13">
        <v>42539.244664351849</v>
      </c>
      <c r="E220" s="10" t="s">
        <v>48</v>
      </c>
      <c r="F220" s="18">
        <f t="shared" si="5"/>
        <v>0.64087962962366873</v>
      </c>
      <c r="G220" s="12" t="s">
        <v>720</v>
      </c>
      <c r="H220" s="38">
        <v>1</v>
      </c>
      <c r="I220" t="str">
        <f>VLOOKUP(G220,'Issue Resolution'!$A$2:$A$9,1,FALSE)</f>
        <v>Office System Issue</v>
      </c>
      <c r="J220" t="str">
        <f t="shared" si="6"/>
        <v>17</v>
      </c>
    </row>
    <row r="221" spans="1:10" x14ac:dyDescent="0.25">
      <c r="A221" s="10" t="s">
        <v>239</v>
      </c>
      <c r="B221" s="10">
        <v>4020</v>
      </c>
      <c r="C221" s="13">
        <v>42538.606759259259</v>
      </c>
      <c r="D221" s="13">
        <v>42538.60765046296</v>
      </c>
      <c r="E221" s="10" t="s">
        <v>32</v>
      </c>
      <c r="F221" s="18">
        <f t="shared" si="5"/>
        <v>8.9120370103046298E-4</v>
      </c>
      <c r="G221" s="12" t="s">
        <v>720</v>
      </c>
      <c r="H221" s="38">
        <v>0</v>
      </c>
      <c r="I221" t="str">
        <f>VLOOKUP(G221,'Issue Resolution'!$A$2:$A$9,1,FALSE)</f>
        <v>Office System Issue</v>
      </c>
      <c r="J221" t="str">
        <f t="shared" si="6"/>
        <v>17</v>
      </c>
    </row>
    <row r="222" spans="1:10" x14ac:dyDescent="0.25">
      <c r="A222" s="10" t="s">
        <v>240</v>
      </c>
      <c r="B222" s="10">
        <v>4014</v>
      </c>
      <c r="C222" s="13">
        <v>42538.614444444444</v>
      </c>
      <c r="D222" s="13">
        <v>42538.619641203702</v>
      </c>
      <c r="E222" s="10" t="s">
        <v>40</v>
      </c>
      <c r="F222" s="18">
        <f t="shared" si="5"/>
        <v>5.1967592589790002E-3</v>
      </c>
      <c r="G222" s="12" t="s">
        <v>720</v>
      </c>
      <c r="H222" s="38">
        <v>0</v>
      </c>
      <c r="I222" t="str">
        <f>VLOOKUP(G222,'Issue Resolution'!$A$2:$A$9,1,FALSE)</f>
        <v>Office System Issue</v>
      </c>
      <c r="J222" t="str">
        <f t="shared" si="6"/>
        <v>17</v>
      </c>
    </row>
    <row r="223" spans="1:10" x14ac:dyDescent="0.25">
      <c r="A223" s="10" t="s">
        <v>241</v>
      </c>
      <c r="B223" s="10">
        <v>4044</v>
      </c>
      <c r="C223" s="13">
        <v>42538.623877314814</v>
      </c>
      <c r="D223" s="13">
        <v>42539.202673611115</v>
      </c>
      <c r="E223" s="10" t="s">
        <v>44</v>
      </c>
      <c r="F223" s="18">
        <f t="shared" si="5"/>
        <v>0.57879629630042473</v>
      </c>
      <c r="G223" s="12" t="s">
        <v>720</v>
      </c>
      <c r="H223" s="38">
        <v>1</v>
      </c>
      <c r="I223" t="str">
        <f>VLOOKUP(G223,'Issue Resolution'!$A$2:$A$9,1,FALSE)</f>
        <v>Office System Issue</v>
      </c>
      <c r="J223" t="str">
        <f t="shared" si="6"/>
        <v>17</v>
      </c>
    </row>
    <row r="224" spans="1:10" x14ac:dyDescent="0.25">
      <c r="A224" s="10" t="s">
        <v>740</v>
      </c>
      <c r="B224" s="10">
        <v>4024</v>
      </c>
      <c r="C224" s="13">
        <v>42538.654652777775</v>
      </c>
      <c r="D224" s="13">
        <v>42538.804490740738</v>
      </c>
      <c r="E224" s="10" t="s">
        <v>50</v>
      </c>
      <c r="F224" s="18">
        <f t="shared" si="5"/>
        <v>0.14983796296291985</v>
      </c>
      <c r="G224" s="12" t="s">
        <v>720</v>
      </c>
      <c r="H224" s="38">
        <v>0</v>
      </c>
      <c r="I224" t="str">
        <f>VLOOKUP(G224,'Issue Resolution'!$A$2:$A$9,1,FALSE)</f>
        <v>Office System Issue</v>
      </c>
      <c r="J224" t="str">
        <f t="shared" si="6"/>
        <v>17</v>
      </c>
    </row>
    <row r="225" spans="1:10" x14ac:dyDescent="0.25">
      <c r="A225" s="10" t="s">
        <v>242</v>
      </c>
      <c r="B225" s="10">
        <v>4018</v>
      </c>
      <c r="C225" s="13">
        <v>42538.697152777779</v>
      </c>
      <c r="D225" s="13">
        <v>42538.697152777779</v>
      </c>
      <c r="E225" s="10" t="s">
        <v>43</v>
      </c>
      <c r="F225" s="18">
        <f t="shared" si="5"/>
        <v>0</v>
      </c>
      <c r="G225" s="12" t="s">
        <v>720</v>
      </c>
      <c r="H225" s="38">
        <v>0</v>
      </c>
      <c r="I225" t="str">
        <f>VLOOKUP(G225,'Issue Resolution'!$A$2:$A$9,1,FALSE)</f>
        <v>Office System Issue</v>
      </c>
      <c r="J225" t="str">
        <f t="shared" si="6"/>
        <v>17</v>
      </c>
    </row>
    <row r="226" spans="1:10" x14ac:dyDescent="0.25">
      <c r="A226" s="10" t="s">
        <v>741</v>
      </c>
      <c r="B226" s="10">
        <v>4041</v>
      </c>
      <c r="C226" s="13">
        <v>42538.705312500002</v>
      </c>
      <c r="D226" s="13">
        <v>42538.878981481481</v>
      </c>
      <c r="E226" s="10" t="s">
        <v>60</v>
      </c>
      <c r="F226" s="18">
        <f t="shared" ref="F226:F261" si="7">D226-C226</f>
        <v>0.17366898147884058</v>
      </c>
      <c r="G226" s="12" t="s">
        <v>720</v>
      </c>
      <c r="H226" s="38">
        <v>1</v>
      </c>
      <c r="I226" t="str">
        <f>VLOOKUP(G226,'Issue Resolution'!$A$2:$A$9,1,FALSE)</f>
        <v>Office System Issue</v>
      </c>
      <c r="J226" t="str">
        <f t="shared" si="6"/>
        <v>17</v>
      </c>
    </row>
    <row r="227" spans="1:10" x14ac:dyDescent="0.25">
      <c r="A227" s="10" t="s">
        <v>243</v>
      </c>
      <c r="B227" s="10">
        <v>4018</v>
      </c>
      <c r="C227" s="13">
        <v>42538.771527777775</v>
      </c>
      <c r="D227" s="13">
        <v>42538.771527777775</v>
      </c>
      <c r="E227" s="10" t="s">
        <v>43</v>
      </c>
      <c r="F227" s="18">
        <f t="shared" si="7"/>
        <v>0</v>
      </c>
      <c r="G227" s="12" t="s">
        <v>720</v>
      </c>
      <c r="H227" s="38">
        <v>0</v>
      </c>
      <c r="I227" t="str">
        <f>VLOOKUP(G227,'Issue Resolution'!$A$2:$A$9,1,FALSE)</f>
        <v>Office System Issue</v>
      </c>
      <c r="J227" t="str">
        <f t="shared" si="6"/>
        <v>17</v>
      </c>
    </row>
    <row r="228" spans="1:10" x14ac:dyDescent="0.25">
      <c r="A228" s="10" t="s">
        <v>527</v>
      </c>
      <c r="B228" s="10">
        <v>4010</v>
      </c>
      <c r="C228" s="13">
        <v>42538.82980324074</v>
      </c>
      <c r="D228" s="13">
        <v>42538.943310185183</v>
      </c>
      <c r="E228" s="10" t="s">
        <v>53</v>
      </c>
      <c r="F228" s="18">
        <f t="shared" si="7"/>
        <v>0.11350694444263354</v>
      </c>
      <c r="G228" s="12" t="s">
        <v>720</v>
      </c>
      <c r="H228" s="38">
        <v>1</v>
      </c>
      <c r="I228" t="str">
        <f>VLOOKUP(G228,'Issue Resolution'!$A$2:$A$9,1,FALSE)</f>
        <v>Office System Issue</v>
      </c>
      <c r="J228" t="str">
        <f t="shared" si="6"/>
        <v>17</v>
      </c>
    </row>
    <row r="229" spans="1:10" x14ac:dyDescent="0.25">
      <c r="A229" s="10" t="s">
        <v>742</v>
      </c>
      <c r="B229" s="10">
        <v>4015</v>
      </c>
      <c r="C229" s="13">
        <v>42538.864641203705</v>
      </c>
      <c r="D229" s="13">
        <v>42538.883148148147</v>
      </c>
      <c r="E229" s="10" t="s">
        <v>55</v>
      </c>
      <c r="F229" s="18">
        <f t="shared" si="7"/>
        <v>1.8506944441469386E-2</v>
      </c>
      <c r="G229" s="12" t="s">
        <v>720</v>
      </c>
      <c r="H229" s="38">
        <v>0</v>
      </c>
      <c r="I229" t="str">
        <f>VLOOKUP(G229,'Issue Resolution'!$A$2:$A$9,1,FALSE)</f>
        <v>Office System Issue</v>
      </c>
      <c r="J229" t="str">
        <f t="shared" si="6"/>
        <v>17</v>
      </c>
    </row>
    <row r="230" spans="1:10" x14ac:dyDescent="0.25">
      <c r="A230" s="10" t="s">
        <v>244</v>
      </c>
      <c r="B230" s="10">
        <v>4009</v>
      </c>
      <c r="C230" s="13">
        <v>42538.871365740742</v>
      </c>
      <c r="D230" s="13">
        <v>42538.984050925923</v>
      </c>
      <c r="E230" s="10" t="s">
        <v>53</v>
      </c>
      <c r="F230" s="18">
        <f t="shared" si="7"/>
        <v>0.11268518518045312</v>
      </c>
      <c r="G230" s="12" t="s">
        <v>720</v>
      </c>
      <c r="H230" s="38">
        <v>1</v>
      </c>
      <c r="I230" t="str">
        <f>VLOOKUP(G230,'Issue Resolution'!$A$2:$A$9,1,FALSE)</f>
        <v>Office System Issue</v>
      </c>
      <c r="J230" t="str">
        <f t="shared" si="6"/>
        <v>17</v>
      </c>
    </row>
    <row r="231" spans="1:10" x14ac:dyDescent="0.25">
      <c r="A231" s="10" t="s">
        <v>743</v>
      </c>
      <c r="B231" s="10">
        <v>4041</v>
      </c>
      <c r="C231" s="13">
        <v>42538.932037037041</v>
      </c>
      <c r="D231" s="13">
        <v>42538.932199074072</v>
      </c>
      <c r="E231" s="10" t="s">
        <v>60</v>
      </c>
      <c r="F231" s="18">
        <f t="shared" si="7"/>
        <v>1.6203703125938773E-4</v>
      </c>
      <c r="G231" s="12" t="s">
        <v>720</v>
      </c>
      <c r="H231" s="38">
        <v>0</v>
      </c>
      <c r="I231" t="str">
        <f>VLOOKUP(G231,'Issue Resolution'!$A$2:$A$9,1,FALSE)</f>
        <v>Office System Issue</v>
      </c>
      <c r="J231" t="str">
        <f t="shared" si="6"/>
        <v>17</v>
      </c>
    </row>
    <row r="232" spans="1:10" x14ac:dyDescent="0.25">
      <c r="A232" s="10" t="s">
        <v>245</v>
      </c>
      <c r="B232" s="10">
        <v>4018</v>
      </c>
      <c r="C232" s="13">
        <v>42538.933518518519</v>
      </c>
      <c r="D232" s="13">
        <v>42538.933518518519</v>
      </c>
      <c r="E232" s="10" t="s">
        <v>43</v>
      </c>
      <c r="F232" s="18">
        <f t="shared" si="7"/>
        <v>0</v>
      </c>
      <c r="G232" s="12" t="s">
        <v>720</v>
      </c>
      <c r="H232" s="38">
        <v>0</v>
      </c>
      <c r="I232" t="str">
        <f>VLOOKUP(G232,'Issue Resolution'!$A$2:$A$9,1,FALSE)</f>
        <v>Office System Issue</v>
      </c>
      <c r="J232" t="str">
        <f t="shared" si="6"/>
        <v>17</v>
      </c>
    </row>
    <row r="233" spans="1:10" x14ac:dyDescent="0.25">
      <c r="A233" s="10" t="s">
        <v>744</v>
      </c>
      <c r="B233" s="10">
        <v>4015</v>
      </c>
      <c r="C233" s="13">
        <v>42538.952025462961</v>
      </c>
      <c r="D233" s="13">
        <v>42538.953726851854</v>
      </c>
      <c r="E233" s="10" t="s">
        <v>55</v>
      </c>
      <c r="F233" s="18">
        <f t="shared" si="7"/>
        <v>1.7013888937071897E-3</v>
      </c>
      <c r="G233" s="12" t="s">
        <v>720</v>
      </c>
      <c r="H233" s="38">
        <v>0</v>
      </c>
      <c r="I233" t="str">
        <f>VLOOKUP(G233,'Issue Resolution'!$A$2:$A$9,1,FALSE)</f>
        <v>Office System Issue</v>
      </c>
      <c r="J233" t="str">
        <f t="shared" si="6"/>
        <v>17</v>
      </c>
    </row>
    <row r="234" spans="1:10" x14ac:dyDescent="0.25">
      <c r="A234" s="10" t="s">
        <v>246</v>
      </c>
      <c r="B234" s="10">
        <v>4042</v>
      </c>
      <c r="C234" s="13">
        <v>42538.972210648149</v>
      </c>
      <c r="D234" s="13">
        <v>42538.972384259258</v>
      </c>
      <c r="E234" s="10" t="s">
        <v>60</v>
      </c>
      <c r="F234" s="18">
        <f t="shared" si="7"/>
        <v>1.7361110803904012E-4</v>
      </c>
      <c r="G234" s="12" t="s">
        <v>720</v>
      </c>
      <c r="H234" s="38">
        <v>0</v>
      </c>
      <c r="I234" t="str">
        <f>VLOOKUP(G234,'Issue Resolution'!$A$2:$A$9,1,FALSE)</f>
        <v>Office System Issue</v>
      </c>
      <c r="J234" t="str">
        <f t="shared" si="6"/>
        <v>17</v>
      </c>
    </row>
    <row r="235" spans="1:10" x14ac:dyDescent="0.25">
      <c r="A235" s="10" t="s">
        <v>289</v>
      </c>
      <c r="B235" s="10">
        <v>4030</v>
      </c>
      <c r="C235" s="13">
        <v>42539.184178240743</v>
      </c>
      <c r="D235" s="13">
        <v>42539.184178240743</v>
      </c>
      <c r="E235" s="10" t="s">
        <v>33</v>
      </c>
      <c r="F235" s="18">
        <f t="shared" si="7"/>
        <v>0</v>
      </c>
      <c r="G235" s="12" t="s">
        <v>10</v>
      </c>
      <c r="H235" s="38">
        <v>0</v>
      </c>
      <c r="I235" t="str">
        <f>VLOOKUP(G235,'Issue Resolution'!$A$2:$A$8,1,FALSE)</f>
        <v>Dispatcher error preventing initialization at terminals</v>
      </c>
      <c r="J235" t="str">
        <f t="shared" si="6"/>
        <v>18</v>
      </c>
    </row>
    <row r="236" spans="1:10" x14ac:dyDescent="0.25">
      <c r="A236" s="10" t="s">
        <v>290</v>
      </c>
      <c r="B236" s="10">
        <v>4012</v>
      </c>
      <c r="C236" s="13">
        <v>42539.265706018516</v>
      </c>
      <c r="D236" s="13">
        <v>42539.265706018516</v>
      </c>
      <c r="E236" s="10" t="s">
        <v>41</v>
      </c>
      <c r="F236" s="18">
        <f t="shared" si="7"/>
        <v>0</v>
      </c>
      <c r="G236" s="12" t="s">
        <v>10</v>
      </c>
      <c r="H236" s="38">
        <v>0</v>
      </c>
      <c r="I236" t="str">
        <f>VLOOKUP(G236,'Issue Resolution'!$A$2:$A$8,1,FALSE)</f>
        <v>Dispatcher error preventing initialization at terminals</v>
      </c>
      <c r="J236" t="str">
        <f t="shared" si="6"/>
        <v>18</v>
      </c>
    </row>
    <row r="237" spans="1:10" x14ac:dyDescent="0.25">
      <c r="A237" s="10" t="s">
        <v>173</v>
      </c>
      <c r="B237" s="10">
        <v>4011</v>
      </c>
      <c r="C237" s="13">
        <v>42539.372557870367</v>
      </c>
      <c r="D237" s="13">
        <v>42539.374050925922</v>
      </c>
      <c r="E237" s="10" t="s">
        <v>41</v>
      </c>
      <c r="F237" s="18">
        <f t="shared" si="7"/>
        <v>1.4930555553291924E-3</v>
      </c>
      <c r="G237" s="12" t="s">
        <v>56</v>
      </c>
      <c r="H237" s="38">
        <v>1</v>
      </c>
      <c r="I237" t="str">
        <f>VLOOKUP(G237,'Issue Resolution'!$A$2:$A$9,1,FALSE)</f>
        <v>Onboard in-route failure</v>
      </c>
      <c r="J237" t="str">
        <f t="shared" si="6"/>
        <v>18</v>
      </c>
    </row>
    <row r="238" spans="1:10" x14ac:dyDescent="0.25">
      <c r="A238" s="10" t="s">
        <v>174</v>
      </c>
      <c r="B238" s="10">
        <v>4042</v>
      </c>
      <c r="C238" s="13">
        <v>42539.417696759258</v>
      </c>
      <c r="D238" s="13">
        <v>42539.418263888889</v>
      </c>
      <c r="E238" s="10" t="s">
        <v>60</v>
      </c>
      <c r="F238" s="18">
        <f t="shared" si="7"/>
        <v>5.671296312357299E-4</v>
      </c>
      <c r="G238" s="12" t="s">
        <v>56</v>
      </c>
      <c r="H238" s="38">
        <v>0</v>
      </c>
      <c r="I238" t="str">
        <f>VLOOKUP(G238,'Issue Resolution'!$A$2:$A$9,1,FALSE)</f>
        <v>Onboard in-route failure</v>
      </c>
      <c r="J238" t="str">
        <f t="shared" si="6"/>
        <v>18</v>
      </c>
    </row>
    <row r="239" spans="1:10" x14ac:dyDescent="0.25">
      <c r="A239" s="10" t="s">
        <v>291</v>
      </c>
      <c r="B239" s="10">
        <v>4019</v>
      </c>
      <c r="C239" s="13">
        <v>42539.422592592593</v>
      </c>
      <c r="D239" s="13">
        <v>42539.423634259256</v>
      </c>
      <c r="E239" s="10" t="s">
        <v>32</v>
      </c>
      <c r="F239" s="18">
        <f t="shared" si="7"/>
        <v>1.0416666627861559E-3</v>
      </c>
      <c r="G239" s="12" t="s">
        <v>56</v>
      </c>
      <c r="H239" s="38">
        <v>0</v>
      </c>
      <c r="I239" t="str">
        <f>VLOOKUP(G239,'Issue Resolution'!$A$2:$A$9,1,FALSE)</f>
        <v>Onboard in-route failure</v>
      </c>
      <c r="J239" t="str">
        <f t="shared" si="6"/>
        <v>18</v>
      </c>
    </row>
    <row r="240" spans="1:10" x14ac:dyDescent="0.25">
      <c r="A240" s="10" t="s">
        <v>175</v>
      </c>
      <c r="B240" s="10">
        <v>4024</v>
      </c>
      <c r="C240" s="13">
        <v>42539.469039351854</v>
      </c>
      <c r="D240" s="13">
        <v>42539.470335648148</v>
      </c>
      <c r="E240" s="10" t="s">
        <v>50</v>
      </c>
      <c r="F240" s="18">
        <f t="shared" si="7"/>
        <v>1.2962962937308475E-3</v>
      </c>
      <c r="G240" s="12" t="s">
        <v>10</v>
      </c>
      <c r="H240" s="38">
        <v>0</v>
      </c>
      <c r="I240" t="str">
        <f>VLOOKUP(G240,'Issue Resolution'!$A$2:$A$8,1,FALSE)</f>
        <v>Dispatcher error preventing initialization at terminals</v>
      </c>
      <c r="J240" t="str">
        <f t="shared" si="6"/>
        <v>18</v>
      </c>
    </row>
    <row r="241" spans="1:10" x14ac:dyDescent="0.25">
      <c r="A241" s="10" t="s">
        <v>292</v>
      </c>
      <c r="B241" s="10">
        <v>4039</v>
      </c>
      <c r="C241" s="13">
        <v>42539.532766203702</v>
      </c>
      <c r="D241" s="13">
        <v>42539.533993055556</v>
      </c>
      <c r="E241" s="10" t="s">
        <v>48</v>
      </c>
      <c r="F241" s="18">
        <f t="shared" si="7"/>
        <v>1.2268518548808061E-3</v>
      </c>
      <c r="G241" s="12" t="s">
        <v>56</v>
      </c>
      <c r="H241" s="38">
        <v>1</v>
      </c>
      <c r="I241" t="str">
        <f>VLOOKUP(G241,'Issue Resolution'!$A$2:$A$9,1,FALSE)</f>
        <v>Onboard in-route failure</v>
      </c>
      <c r="J241" t="str">
        <f t="shared" si="6"/>
        <v>18</v>
      </c>
    </row>
    <row r="242" spans="1:10" x14ac:dyDescent="0.25">
      <c r="A242" s="10" t="s">
        <v>176</v>
      </c>
      <c r="B242" s="10">
        <v>4024</v>
      </c>
      <c r="C242" s="13">
        <v>42539.538449074076</v>
      </c>
      <c r="D242" s="13">
        <v>42539.567696759259</v>
      </c>
      <c r="E242" s="10" t="s">
        <v>50</v>
      </c>
      <c r="F242" s="18">
        <f t="shared" si="7"/>
        <v>2.9247685182781424E-2</v>
      </c>
      <c r="G242" s="12" t="s">
        <v>10</v>
      </c>
      <c r="H242" s="38">
        <v>0.33333333333333331</v>
      </c>
      <c r="I242" t="str">
        <f>VLOOKUP(G242,'Issue Resolution'!$A$2:$A$8,1,FALSE)</f>
        <v>Dispatcher error preventing initialization at terminals</v>
      </c>
      <c r="J242" t="str">
        <f t="shared" si="6"/>
        <v>18</v>
      </c>
    </row>
    <row r="243" spans="1:10" x14ac:dyDescent="0.25">
      <c r="A243" s="10" t="s">
        <v>293</v>
      </c>
      <c r="B243" s="10">
        <v>4017</v>
      </c>
      <c r="C243" s="13">
        <v>42539.548657407409</v>
      </c>
      <c r="D243" s="13">
        <v>42539.560694444444</v>
      </c>
      <c r="E243" s="10" t="s">
        <v>43</v>
      </c>
      <c r="F243" s="18">
        <f t="shared" si="7"/>
        <v>1.2037037035042886E-2</v>
      </c>
      <c r="G243" s="12" t="s">
        <v>56</v>
      </c>
      <c r="H243" s="38">
        <v>0</v>
      </c>
      <c r="I243" t="str">
        <f>VLOOKUP(G243,'Issue Resolution'!$A$2:$A$9,1,FALSE)</f>
        <v>Onboard in-route failure</v>
      </c>
      <c r="J243" t="str">
        <f t="shared" si="6"/>
        <v>18</v>
      </c>
    </row>
    <row r="244" spans="1:10" x14ac:dyDescent="0.25">
      <c r="A244" s="10" t="s">
        <v>294</v>
      </c>
      <c r="B244" s="10">
        <v>4030</v>
      </c>
      <c r="C244" s="13">
        <v>42539.62122685185</v>
      </c>
      <c r="D244" s="13">
        <v>42539.622615740744</v>
      </c>
      <c r="E244" s="10" t="s">
        <v>33</v>
      </c>
      <c r="F244" s="18">
        <f t="shared" si="7"/>
        <v>1.3888888934161514E-3</v>
      </c>
      <c r="G244" s="12" t="s">
        <v>56</v>
      </c>
      <c r="H244" s="38">
        <v>0</v>
      </c>
      <c r="I244" t="str">
        <f>VLOOKUP(G244,'Issue Resolution'!$A$2:$A$9,1,FALSE)</f>
        <v>Onboard in-route failure</v>
      </c>
      <c r="J244" t="str">
        <f t="shared" si="6"/>
        <v>18</v>
      </c>
    </row>
    <row r="245" spans="1:10" x14ac:dyDescent="0.25">
      <c r="A245" s="10" t="s">
        <v>177</v>
      </c>
      <c r="B245" s="10">
        <v>4040</v>
      </c>
      <c r="C245" s="13">
        <v>42539.644247685188</v>
      </c>
      <c r="D245" s="13">
        <v>42539.664837962962</v>
      </c>
      <c r="E245" s="10" t="s">
        <v>48</v>
      </c>
      <c r="F245" s="18">
        <f t="shared" si="7"/>
        <v>2.0590277774317656E-2</v>
      </c>
      <c r="G245" s="12" t="s">
        <v>12</v>
      </c>
      <c r="H245" s="38">
        <v>0.94444444444444442</v>
      </c>
      <c r="I245" t="str">
        <f>VLOOKUP(G245,'Issue Resolution'!$A$2:$A$8,1,FALSE)</f>
        <v>Wi-MAX data drops</v>
      </c>
      <c r="J245" t="str">
        <f t="shared" si="6"/>
        <v>18</v>
      </c>
    </row>
    <row r="246" spans="1:10" x14ac:dyDescent="0.25">
      <c r="A246" s="10" t="s">
        <v>178</v>
      </c>
      <c r="B246" s="10">
        <v>4025</v>
      </c>
      <c r="C246" s="13">
        <v>42539.736006944448</v>
      </c>
      <c r="D246" s="13">
        <v>42539.737372685187</v>
      </c>
      <c r="E246" s="10" t="s">
        <v>38</v>
      </c>
      <c r="F246" s="18">
        <f t="shared" si="7"/>
        <v>1.3657407398568466E-3</v>
      </c>
      <c r="G246" s="12" t="s">
        <v>56</v>
      </c>
      <c r="H246" s="38">
        <v>1</v>
      </c>
      <c r="I246" t="str">
        <f>VLOOKUP(G246,'Issue Resolution'!$A$2:$A$9,1,FALSE)</f>
        <v>Onboard in-route failure</v>
      </c>
      <c r="J246" t="str">
        <f t="shared" si="6"/>
        <v>18</v>
      </c>
    </row>
    <row r="247" spans="1:10" x14ac:dyDescent="0.25">
      <c r="A247" s="10" t="s">
        <v>295</v>
      </c>
      <c r="B247" s="10">
        <v>4023</v>
      </c>
      <c r="C247" s="13">
        <v>42539.795474537037</v>
      </c>
      <c r="D247" s="13">
        <v>42539.819548611114</v>
      </c>
      <c r="E247" s="18" t="s">
        <v>50</v>
      </c>
      <c r="F247" s="18">
        <f t="shared" si="7"/>
        <v>2.4074074077361729E-2</v>
      </c>
      <c r="G247" s="12" t="s">
        <v>12</v>
      </c>
      <c r="H247" s="38">
        <v>0.66666666666666663</v>
      </c>
      <c r="I247" t="str">
        <f>VLOOKUP(G247,'Issue Resolution'!$A$2:$A$8,1,FALSE)</f>
        <v>Wi-MAX data drops</v>
      </c>
      <c r="J247" t="str">
        <f t="shared" si="6"/>
        <v>18</v>
      </c>
    </row>
    <row r="248" spans="1:10" x14ac:dyDescent="0.25">
      <c r="A248" s="10" t="s">
        <v>296</v>
      </c>
      <c r="B248" s="10">
        <v>4023</v>
      </c>
      <c r="C248" s="13">
        <v>42539.866689814815</v>
      </c>
      <c r="D248" s="13">
        <v>42539.867604166669</v>
      </c>
      <c r="E248" s="18" t="s">
        <v>50</v>
      </c>
      <c r="F248" s="18">
        <f t="shared" si="7"/>
        <v>9.1435185458976775E-4</v>
      </c>
      <c r="G248" s="12" t="s">
        <v>56</v>
      </c>
      <c r="H248" s="38">
        <v>0</v>
      </c>
      <c r="I248" t="str">
        <f>VLOOKUP(G248,'Issue Resolution'!$A$2:$A$9,1,FALSE)</f>
        <v>Onboard in-route failure</v>
      </c>
      <c r="J248" t="str">
        <f t="shared" si="6"/>
        <v>18</v>
      </c>
    </row>
    <row r="249" spans="1:10" x14ac:dyDescent="0.25">
      <c r="A249" s="10" t="s">
        <v>179</v>
      </c>
      <c r="B249" s="10">
        <v>4025</v>
      </c>
      <c r="C249" s="13">
        <v>42540.414861111109</v>
      </c>
      <c r="D249" s="13">
        <v>42540.416643518518</v>
      </c>
      <c r="E249" s="10" t="s">
        <v>38</v>
      </c>
      <c r="F249" s="18">
        <f t="shared" si="7"/>
        <v>1.7824074093368836E-3</v>
      </c>
      <c r="G249" s="12" t="s">
        <v>56</v>
      </c>
      <c r="H249" s="38">
        <v>0</v>
      </c>
      <c r="I249" t="str">
        <f>VLOOKUP(G249,'Issue Resolution'!$A$2:$A$9,1,FALSE)</f>
        <v>Onboard in-route failure</v>
      </c>
      <c r="J249" t="str">
        <f t="shared" si="6"/>
        <v>19</v>
      </c>
    </row>
    <row r="250" spans="1:10" x14ac:dyDescent="0.25">
      <c r="A250" s="10" t="s">
        <v>180</v>
      </c>
      <c r="B250" s="10">
        <v>4009</v>
      </c>
      <c r="C250" s="13">
        <v>42540.478368055556</v>
      </c>
      <c r="D250" s="13">
        <v>42540.495775462965</v>
      </c>
      <c r="E250" s="10" t="s">
        <v>53</v>
      </c>
      <c r="F250" s="18">
        <f t="shared" si="7"/>
        <v>1.7407407409336884E-2</v>
      </c>
      <c r="G250" s="12" t="s">
        <v>56</v>
      </c>
      <c r="H250" s="38">
        <v>0.88888888888888884</v>
      </c>
      <c r="I250" t="str">
        <f>VLOOKUP(G250,'Issue Resolution'!$A$2:$A$9,1,FALSE)</f>
        <v>Onboard in-route failure</v>
      </c>
      <c r="J250" t="str">
        <f t="shared" si="6"/>
        <v>19</v>
      </c>
    </row>
    <row r="251" spans="1:10" x14ac:dyDescent="0.25">
      <c r="A251" s="10" t="s">
        <v>297</v>
      </c>
      <c r="B251" s="10">
        <v>4017</v>
      </c>
      <c r="C251" s="13">
        <v>42540.484756944446</v>
      </c>
      <c r="D251" s="13">
        <v>42540.495937500003</v>
      </c>
      <c r="E251" s="10" t="s">
        <v>43</v>
      </c>
      <c r="F251" s="18">
        <f t="shared" si="7"/>
        <v>1.1180555557075422E-2</v>
      </c>
      <c r="G251" s="8" t="s">
        <v>8</v>
      </c>
      <c r="H251" s="38">
        <v>5.5555555555555552E-2</v>
      </c>
      <c r="I251" t="str">
        <f>VLOOKUP(G251,'Issue Resolution'!$A$2:$A$8,1,FALSE)</f>
        <v>Inefficient dispatching</v>
      </c>
      <c r="J251" t="str">
        <f t="shared" si="6"/>
        <v>19</v>
      </c>
    </row>
    <row r="252" spans="1:10" x14ac:dyDescent="0.25">
      <c r="A252" s="10" t="s">
        <v>181</v>
      </c>
      <c r="B252" s="10">
        <v>4018</v>
      </c>
      <c r="C252" s="13">
        <v>42540.520914351851</v>
      </c>
      <c r="D252" s="13">
        <v>42540.522037037037</v>
      </c>
      <c r="E252" s="10" t="s">
        <v>43</v>
      </c>
      <c r="F252" s="18">
        <f t="shared" si="7"/>
        <v>1.1226851856918074E-3</v>
      </c>
      <c r="G252" s="12" t="s">
        <v>56</v>
      </c>
      <c r="H252" s="38">
        <v>0</v>
      </c>
      <c r="I252" t="str">
        <f>VLOOKUP(G252,'Issue Resolution'!$A$2:$A$9,1,FALSE)</f>
        <v>Onboard in-route failure</v>
      </c>
      <c r="J252" t="str">
        <f t="shared" si="6"/>
        <v>19</v>
      </c>
    </row>
    <row r="253" spans="1:10" x14ac:dyDescent="0.25">
      <c r="A253" s="10" t="s">
        <v>182</v>
      </c>
      <c r="B253" s="10">
        <v>4014</v>
      </c>
      <c r="C253" s="13">
        <v>42540.531412037039</v>
      </c>
      <c r="D253" s="13">
        <v>42540.542349537034</v>
      </c>
      <c r="E253" s="10" t="s">
        <v>40</v>
      </c>
      <c r="F253" s="18">
        <f t="shared" si="7"/>
        <v>1.0937499995634425E-2</v>
      </c>
      <c r="G253" s="12" t="s">
        <v>9</v>
      </c>
      <c r="H253" s="38">
        <v>0.27777777777777779</v>
      </c>
      <c r="I253" t="str">
        <f>VLOOKUP(G253,'Issue Resolution'!$A$2:$A$8,1,FALSE)</f>
        <v>Improper execution of bulletins</v>
      </c>
      <c r="J253" t="str">
        <f t="shared" si="6"/>
        <v>19</v>
      </c>
    </row>
    <row r="254" spans="1:10" x14ac:dyDescent="0.25">
      <c r="A254" s="10" t="s">
        <v>63</v>
      </c>
      <c r="B254" s="10">
        <v>4013</v>
      </c>
      <c r="C254" s="13">
        <v>42540.544768518521</v>
      </c>
      <c r="D254" s="13">
        <v>42540.546631944446</v>
      </c>
      <c r="E254" s="10" t="s">
        <v>40</v>
      </c>
      <c r="F254" s="18">
        <f t="shared" si="7"/>
        <v>1.8634259249665774E-3</v>
      </c>
      <c r="G254" s="12" t="s">
        <v>1406</v>
      </c>
      <c r="H254" s="38">
        <v>0</v>
      </c>
      <c r="I254" t="str">
        <f>VLOOKUP(G254,'Issue Resolution'!$A$2:$A$99,1,FALSE)</f>
        <v>Operational Issue</v>
      </c>
      <c r="J254" t="str">
        <f t="shared" si="6"/>
        <v>19</v>
      </c>
    </row>
    <row r="255" spans="1:10" x14ac:dyDescent="0.25">
      <c r="A255" s="10" t="s">
        <v>183</v>
      </c>
      <c r="B255" s="10">
        <v>4029</v>
      </c>
      <c r="C255" s="13">
        <v>42540.581157407411</v>
      </c>
      <c r="D255" s="13">
        <v>42540.588090277779</v>
      </c>
      <c r="E255" s="10" t="s">
        <v>33</v>
      </c>
      <c r="F255" s="18">
        <f t="shared" si="7"/>
        <v>6.9328703684732318E-3</v>
      </c>
      <c r="G255" s="8" t="s">
        <v>8</v>
      </c>
      <c r="H255" s="38">
        <v>5.5555555555555552E-2</v>
      </c>
      <c r="I255" t="str">
        <f>VLOOKUP(G255,'Issue Resolution'!$A$2:$A$8,1,FALSE)</f>
        <v>Inefficient dispatching</v>
      </c>
      <c r="J255" t="str">
        <f t="shared" si="6"/>
        <v>19</v>
      </c>
    </row>
    <row r="256" spans="1:10" x14ac:dyDescent="0.25">
      <c r="A256" s="10" t="s">
        <v>298</v>
      </c>
      <c r="B256" s="10">
        <v>4026</v>
      </c>
      <c r="C256" s="13">
        <v>42540.60015046296</v>
      </c>
      <c r="D256" s="13">
        <v>42540.601851851854</v>
      </c>
      <c r="E256" s="10" t="s">
        <v>38</v>
      </c>
      <c r="F256" s="18">
        <f t="shared" si="7"/>
        <v>1.7013888937071897E-3</v>
      </c>
      <c r="G256" s="12" t="s">
        <v>56</v>
      </c>
      <c r="H256" s="38">
        <v>1</v>
      </c>
      <c r="I256" t="str">
        <f>VLOOKUP(G256,'Issue Resolution'!$A$2:$A$9,1,FALSE)</f>
        <v>Onboard in-route failure</v>
      </c>
      <c r="J256" t="str">
        <f t="shared" si="6"/>
        <v>19</v>
      </c>
    </row>
    <row r="257" spans="1:10" x14ac:dyDescent="0.25">
      <c r="A257" s="10" t="s">
        <v>64</v>
      </c>
      <c r="B257" s="10">
        <v>4030</v>
      </c>
      <c r="C257" s="13">
        <v>42540.620810185188</v>
      </c>
      <c r="D257" s="13">
        <v>42540.626342592594</v>
      </c>
      <c r="E257" s="10" t="s">
        <v>33</v>
      </c>
      <c r="F257" s="18">
        <f t="shared" si="7"/>
        <v>5.5324074055533856E-3</v>
      </c>
      <c r="G257" s="12" t="s">
        <v>56</v>
      </c>
      <c r="H257" s="38">
        <v>0</v>
      </c>
      <c r="I257" t="str">
        <f>VLOOKUP(G257,'Issue Resolution'!$A$2:$A$9,1,FALSE)</f>
        <v>Onboard in-route failure</v>
      </c>
      <c r="J257" t="str">
        <f t="shared" si="6"/>
        <v>19</v>
      </c>
    </row>
    <row r="258" spans="1:10" x14ac:dyDescent="0.25">
      <c r="A258" s="10" t="s">
        <v>184</v>
      </c>
      <c r="B258" s="10">
        <v>4011</v>
      </c>
      <c r="C258" s="13">
        <v>42540.623298611114</v>
      </c>
      <c r="D258" s="13">
        <v>42540.624062499999</v>
      </c>
      <c r="E258" s="10" t="s">
        <v>41</v>
      </c>
      <c r="F258" s="18">
        <f t="shared" si="7"/>
        <v>7.6388888555811718E-4</v>
      </c>
      <c r="G258" s="12" t="s">
        <v>56</v>
      </c>
      <c r="H258" s="38">
        <v>0</v>
      </c>
      <c r="I258" t="str">
        <f>VLOOKUP(G258,'Issue Resolution'!$A$2:$A$9,1,FALSE)</f>
        <v>Onboard in-route failure</v>
      </c>
      <c r="J258" t="str">
        <f t="shared" si="6"/>
        <v>19</v>
      </c>
    </row>
    <row r="259" spans="1:10" x14ac:dyDescent="0.25">
      <c r="A259" s="10" t="s">
        <v>299</v>
      </c>
      <c r="B259" s="10">
        <v>4019</v>
      </c>
      <c r="C259" s="13">
        <v>42540.652557870373</v>
      </c>
      <c r="D259" s="13">
        <v>42540.65898148148</v>
      </c>
      <c r="E259" s="10" t="s">
        <v>32</v>
      </c>
      <c r="F259" s="18">
        <f t="shared" si="7"/>
        <v>6.4236111065838486E-3</v>
      </c>
      <c r="G259" s="12" t="s">
        <v>56</v>
      </c>
      <c r="H259" s="38">
        <v>0</v>
      </c>
      <c r="I259" t="str">
        <f>VLOOKUP(G259,'Issue Resolution'!$A$2:$A$9,1,FALSE)</f>
        <v>Onboard in-route failure</v>
      </c>
      <c r="J259" t="str">
        <f t="shared" ref="J259:J322" si="8">RIGHT(A259,2)</f>
        <v>19</v>
      </c>
    </row>
    <row r="260" spans="1:10" x14ac:dyDescent="0.25">
      <c r="A260" s="10" t="s">
        <v>185</v>
      </c>
      <c r="B260" s="10">
        <v>4042</v>
      </c>
      <c r="C260" s="13">
        <v>42540.658356481479</v>
      </c>
      <c r="D260" s="13">
        <v>42540.660358796296</v>
      </c>
      <c r="E260" s="10" t="s">
        <v>60</v>
      </c>
      <c r="F260" s="18">
        <f t="shared" si="7"/>
        <v>2.0023148172185756E-3</v>
      </c>
      <c r="G260" s="12" t="s">
        <v>10</v>
      </c>
      <c r="H260" s="38">
        <v>0</v>
      </c>
      <c r="I260" t="str">
        <f>VLOOKUP(G260,'Issue Resolution'!$A$2:$A$8,1,FALSE)</f>
        <v>Dispatcher error preventing initialization at terminals</v>
      </c>
      <c r="J260" t="str">
        <f t="shared" si="8"/>
        <v>19</v>
      </c>
    </row>
    <row r="261" spans="1:10" x14ac:dyDescent="0.25">
      <c r="A261" s="10" t="s">
        <v>300</v>
      </c>
      <c r="B261" s="10">
        <v>4012</v>
      </c>
      <c r="C261" s="13">
        <v>42540.743043981478</v>
      </c>
      <c r="D261" s="13">
        <v>42540.744768518518</v>
      </c>
      <c r="E261" s="10" t="s">
        <v>41</v>
      </c>
      <c r="F261" s="18">
        <f t="shared" si="7"/>
        <v>1.7245370399905369E-3</v>
      </c>
      <c r="G261" s="12" t="s">
        <v>56</v>
      </c>
      <c r="H261" s="38">
        <v>0</v>
      </c>
      <c r="I261" t="str">
        <f>VLOOKUP(G261,'Issue Resolution'!$A$2:$A$9,1,FALSE)</f>
        <v>Onboard in-route failure</v>
      </c>
      <c r="J261" t="str">
        <f t="shared" si="8"/>
        <v>19</v>
      </c>
    </row>
    <row r="262" spans="1:10" x14ac:dyDescent="0.25">
      <c r="A262" s="10" t="s">
        <v>745</v>
      </c>
      <c r="B262" s="10">
        <v>4029</v>
      </c>
      <c r="C262" s="13">
        <v>42541.21334490741</v>
      </c>
      <c r="D262" s="13">
        <v>42541.217569444445</v>
      </c>
      <c r="E262" s="10" t="s">
        <v>33</v>
      </c>
      <c r="F262" s="18">
        <v>4.2245370350428857E-3</v>
      </c>
      <c r="G262" s="8" t="s">
        <v>8</v>
      </c>
      <c r="H262" s="38">
        <v>0.55555555555555558</v>
      </c>
      <c r="I262" t="str">
        <f>VLOOKUP(G262,'Issue Resolution'!$A$2:$A$8,1,FALSE)</f>
        <v>Inefficient dispatching</v>
      </c>
      <c r="J262" t="str">
        <f t="shared" si="8"/>
        <v>20</v>
      </c>
    </row>
    <row r="263" spans="1:10" x14ac:dyDescent="0.25">
      <c r="A263" s="10" t="s">
        <v>560</v>
      </c>
      <c r="B263" s="10">
        <v>4037</v>
      </c>
      <c r="C263" s="13">
        <v>42541.340451388889</v>
      </c>
      <c r="D263" s="13">
        <v>42541.340601851851</v>
      </c>
      <c r="E263" s="10" t="s">
        <v>36</v>
      </c>
      <c r="F263" s="18">
        <v>1.5046296175569296E-4</v>
      </c>
      <c r="G263" s="12" t="s">
        <v>12</v>
      </c>
      <c r="H263" s="38">
        <v>0</v>
      </c>
      <c r="I263" t="str">
        <f>VLOOKUP(G263,'Issue Resolution'!$A$2:$A$8,1,FALSE)</f>
        <v>Wi-MAX data drops</v>
      </c>
      <c r="J263" t="str">
        <f t="shared" si="8"/>
        <v>20</v>
      </c>
    </row>
    <row r="264" spans="1:10" x14ac:dyDescent="0.25">
      <c r="A264" s="10" t="s">
        <v>562</v>
      </c>
      <c r="B264" s="10">
        <v>4009</v>
      </c>
      <c r="C264" s="13">
        <v>42541.447129629632</v>
      </c>
      <c r="D264" s="13">
        <v>42541.449097222219</v>
      </c>
      <c r="E264" s="10" t="s">
        <v>53</v>
      </c>
      <c r="F264" s="18">
        <v>1.9675925868796185E-3</v>
      </c>
      <c r="G264" s="12" t="s">
        <v>56</v>
      </c>
      <c r="H264" s="38">
        <v>0</v>
      </c>
      <c r="I264" t="str">
        <f>VLOOKUP(G264,'Issue Resolution'!$A$2:$A$9,1,FALSE)</f>
        <v>Onboard in-route failure</v>
      </c>
      <c r="J264" t="str">
        <f t="shared" si="8"/>
        <v>20</v>
      </c>
    </row>
    <row r="265" spans="1:10" x14ac:dyDescent="0.25">
      <c r="A265" s="10" t="s">
        <v>746</v>
      </c>
      <c r="B265" s="10">
        <v>4007</v>
      </c>
      <c r="C265" s="13">
        <v>42541.467499999999</v>
      </c>
      <c r="D265" s="13">
        <v>42541.468159722222</v>
      </c>
      <c r="E265" s="10" t="s">
        <v>34</v>
      </c>
      <c r="F265" s="18">
        <v>6.5972222364507616E-4</v>
      </c>
      <c r="G265" s="12" t="s">
        <v>56</v>
      </c>
      <c r="H265" s="38">
        <v>0</v>
      </c>
      <c r="I265" t="str">
        <f>VLOOKUP(G265,'Issue Resolution'!$A$2:$A$9,1,FALSE)</f>
        <v>Onboard in-route failure</v>
      </c>
      <c r="J265" t="str">
        <f t="shared" si="8"/>
        <v>20</v>
      </c>
    </row>
    <row r="266" spans="1:10" x14ac:dyDescent="0.25">
      <c r="A266" s="10" t="s">
        <v>564</v>
      </c>
      <c r="B266" s="10">
        <v>4010</v>
      </c>
      <c r="C266" s="13">
        <v>42541.557268518518</v>
      </c>
      <c r="D266" s="13">
        <v>42541.560937499999</v>
      </c>
      <c r="E266" s="10" t="s">
        <v>53</v>
      </c>
      <c r="F266" s="18">
        <v>3.6689814805868082E-3</v>
      </c>
      <c r="G266" s="12" t="s">
        <v>56</v>
      </c>
      <c r="H266" s="38">
        <v>0</v>
      </c>
      <c r="I266" t="str">
        <f>VLOOKUP(G266,'Issue Resolution'!$A$2:$A$9,1,FALSE)</f>
        <v>Onboard in-route failure</v>
      </c>
      <c r="J266" t="str">
        <f t="shared" si="8"/>
        <v>20</v>
      </c>
    </row>
    <row r="267" spans="1:10" x14ac:dyDescent="0.25">
      <c r="A267" s="10" t="s">
        <v>747</v>
      </c>
      <c r="B267" s="10">
        <v>4044</v>
      </c>
      <c r="C267" s="13">
        <v>42541.561226851853</v>
      </c>
      <c r="D267" s="13">
        <v>42541.562650462962</v>
      </c>
      <c r="E267" s="10" t="s">
        <v>44</v>
      </c>
      <c r="F267" s="18">
        <v>1.4236111092031933E-3</v>
      </c>
      <c r="G267" s="12" t="s">
        <v>56</v>
      </c>
      <c r="H267" s="38">
        <v>0</v>
      </c>
      <c r="I267" t="str">
        <f>VLOOKUP(G267,'Issue Resolution'!$A$2:$A$9,1,FALSE)</f>
        <v>Onboard in-route failure</v>
      </c>
      <c r="J267" t="str">
        <f t="shared" si="8"/>
        <v>20</v>
      </c>
    </row>
    <row r="268" spans="1:10" x14ac:dyDescent="0.25">
      <c r="A268" s="10" t="s">
        <v>558</v>
      </c>
      <c r="B268" s="10">
        <v>4007</v>
      </c>
      <c r="C268" s="13">
        <v>42541.760405092595</v>
      </c>
      <c r="D268" s="13">
        <v>42541.762442129628</v>
      </c>
      <c r="E268" s="18" t="s">
        <v>34</v>
      </c>
      <c r="F268" s="18">
        <v>2.0370370330056176E-3</v>
      </c>
      <c r="G268" s="12" t="s">
        <v>10</v>
      </c>
      <c r="H268" s="38">
        <v>0.94444444444444442</v>
      </c>
      <c r="I268" t="str">
        <f>VLOOKUP(G268,'Issue Resolution'!$A$2:$A$8,1,FALSE)</f>
        <v>Dispatcher error preventing initialization at terminals</v>
      </c>
      <c r="J268" t="str">
        <f t="shared" si="8"/>
        <v>20</v>
      </c>
    </row>
    <row r="269" spans="1:10" x14ac:dyDescent="0.25">
      <c r="A269" s="10" t="s">
        <v>748</v>
      </c>
      <c r="B269" s="10">
        <v>4025</v>
      </c>
      <c r="C269" s="13">
        <v>42541.859768518516</v>
      </c>
      <c r="D269" s="13">
        <v>42541.888113425928</v>
      </c>
      <c r="E269" s="18" t="s">
        <v>38</v>
      </c>
      <c r="F269" s="18">
        <v>2.8344907412247267E-2</v>
      </c>
      <c r="G269" s="8" t="s">
        <v>115</v>
      </c>
      <c r="H269" s="38">
        <v>0.94444444444444442</v>
      </c>
      <c r="I269" t="str">
        <f>VLOOKUP(G269,'Issue Resolution'!$A$2:$A$8,1,FALSE)</f>
        <v>GPS signal at terminals</v>
      </c>
      <c r="J269" t="str">
        <f t="shared" si="8"/>
        <v>20</v>
      </c>
    </row>
    <row r="270" spans="1:10" x14ac:dyDescent="0.25">
      <c r="A270" s="10" t="s">
        <v>749</v>
      </c>
      <c r="B270" s="10">
        <v>4029</v>
      </c>
      <c r="C270" s="13">
        <v>42541.869120370371</v>
      </c>
      <c r="D270" s="13">
        <v>42541.890474537038</v>
      </c>
      <c r="E270" s="18" t="s">
        <v>33</v>
      </c>
      <c r="F270" s="18">
        <v>2.1354166667151731E-2</v>
      </c>
      <c r="G270" s="12" t="s">
        <v>12</v>
      </c>
      <c r="H270" s="38">
        <v>0.77777777777777779</v>
      </c>
      <c r="I270" t="str">
        <f>VLOOKUP(G270,'Issue Resolution'!$A$2:$A$8,1,FALSE)</f>
        <v>Wi-MAX data drops</v>
      </c>
      <c r="J270" t="str">
        <f t="shared" si="8"/>
        <v>20</v>
      </c>
    </row>
    <row r="271" spans="1:10" x14ac:dyDescent="0.25">
      <c r="A271" s="10" t="s">
        <v>568</v>
      </c>
      <c r="B271" s="10">
        <v>4027</v>
      </c>
      <c r="C271" s="13">
        <v>42542.129293981481</v>
      </c>
      <c r="D271" s="13">
        <v>42542.161481481482</v>
      </c>
      <c r="E271" s="10" t="s">
        <v>37</v>
      </c>
      <c r="F271" s="18">
        <v>3.2187500000873115E-2</v>
      </c>
      <c r="G271" s="12" t="s">
        <v>11</v>
      </c>
      <c r="H271" s="38">
        <v>1</v>
      </c>
      <c r="I271" t="str">
        <f>VLOOKUP(G271,'Issue Resolution'!$A$2:$A$8,1,FALSE)</f>
        <v>Link failures in wayside equipment</v>
      </c>
      <c r="J271" t="str">
        <f t="shared" si="8"/>
        <v>21</v>
      </c>
    </row>
    <row r="272" spans="1:10" x14ac:dyDescent="0.25">
      <c r="A272" s="10" t="s">
        <v>751</v>
      </c>
      <c r="B272" s="10">
        <v>4031</v>
      </c>
      <c r="C272" s="13">
        <v>42542.149687500001</v>
      </c>
      <c r="D272" s="13">
        <v>42542.181250000001</v>
      </c>
      <c r="E272" s="10" t="s">
        <v>39</v>
      </c>
      <c r="F272" s="18">
        <v>3.1562500000291038E-2</v>
      </c>
      <c r="G272" s="12" t="s">
        <v>11</v>
      </c>
      <c r="H272" s="38">
        <v>1</v>
      </c>
      <c r="I272" t="str">
        <f>VLOOKUP(G272,'Issue Resolution'!$A$2:$A$8,1,FALSE)</f>
        <v>Link failures in wayside equipment</v>
      </c>
      <c r="J272" t="str">
        <f t="shared" si="8"/>
        <v>21</v>
      </c>
    </row>
    <row r="273" spans="1:10" x14ac:dyDescent="0.25">
      <c r="A273" s="10" t="s">
        <v>753</v>
      </c>
      <c r="B273" s="10">
        <v>4024</v>
      </c>
      <c r="C273" s="13">
        <v>42542.171215277776</v>
      </c>
      <c r="D273" s="13">
        <v>42542.200381944444</v>
      </c>
      <c r="E273" s="10" t="s">
        <v>50</v>
      </c>
      <c r="F273" s="18">
        <v>2.9166666667151731E-2</v>
      </c>
      <c r="G273" s="12" t="s">
        <v>11</v>
      </c>
      <c r="H273" s="38">
        <v>1</v>
      </c>
      <c r="I273" t="str">
        <f>VLOOKUP(G273,'Issue Resolution'!$A$2:$A$8,1,FALSE)</f>
        <v>Link failures in wayside equipment</v>
      </c>
      <c r="J273" t="str">
        <f t="shared" si="8"/>
        <v>21</v>
      </c>
    </row>
    <row r="274" spans="1:10" x14ac:dyDescent="0.25">
      <c r="A274" s="10" t="s">
        <v>750</v>
      </c>
      <c r="B274" s="10">
        <v>4017</v>
      </c>
      <c r="C274" s="13">
        <v>42542.172465277778</v>
      </c>
      <c r="D274" s="13">
        <v>42542.175717592596</v>
      </c>
      <c r="E274" s="10" t="s">
        <v>43</v>
      </c>
      <c r="F274" s="18">
        <v>3.2523148183827288E-3</v>
      </c>
      <c r="G274" s="12" t="s">
        <v>11</v>
      </c>
      <c r="H274" s="38">
        <v>0</v>
      </c>
      <c r="I274" t="str">
        <f>VLOOKUP(G274,'Issue Resolution'!$A$2:$A$8,1,FALSE)</f>
        <v>Link failures in wayside equipment</v>
      </c>
      <c r="J274" t="str">
        <f t="shared" si="8"/>
        <v>21</v>
      </c>
    </row>
    <row r="275" spans="1:10" x14ac:dyDescent="0.25">
      <c r="A275" s="10" t="s">
        <v>754</v>
      </c>
      <c r="B275" s="10">
        <v>4020</v>
      </c>
      <c r="C275" s="13">
        <v>42542.179016203707</v>
      </c>
      <c r="D275" s="13">
        <v>42542.212534722225</v>
      </c>
      <c r="E275" s="10" t="s">
        <v>32</v>
      </c>
      <c r="F275" s="18">
        <v>3.3518518517666962E-2</v>
      </c>
      <c r="G275" s="12" t="s">
        <v>11</v>
      </c>
      <c r="H275" s="38">
        <v>1</v>
      </c>
      <c r="I275" t="str">
        <f>VLOOKUP(G275,'Issue Resolution'!$A$2:$A$8,1,FALSE)</f>
        <v>Link failures in wayside equipment</v>
      </c>
      <c r="J275" t="str">
        <f t="shared" si="8"/>
        <v>21</v>
      </c>
    </row>
    <row r="276" spans="1:10" x14ac:dyDescent="0.25">
      <c r="A276" s="10" t="s">
        <v>750</v>
      </c>
      <c r="B276" s="10">
        <v>4017</v>
      </c>
      <c r="C276" s="13">
        <v>42542.183692129627</v>
      </c>
      <c r="D276" s="13">
        <v>42542.205324074072</v>
      </c>
      <c r="E276" s="10" t="s">
        <v>43</v>
      </c>
      <c r="F276" s="18">
        <v>2.1631944444379769E-2</v>
      </c>
      <c r="G276" s="12" t="s">
        <v>11</v>
      </c>
      <c r="H276" s="38">
        <v>1</v>
      </c>
      <c r="I276" t="str">
        <f>VLOOKUP(G276,'Issue Resolution'!$A$2:$A$8,1,FALSE)</f>
        <v>Link failures in wayside equipment</v>
      </c>
      <c r="J276" t="str">
        <f t="shared" si="8"/>
        <v>21</v>
      </c>
    </row>
    <row r="277" spans="1:10" x14ac:dyDescent="0.25">
      <c r="A277" s="10" t="s">
        <v>569</v>
      </c>
      <c r="B277" s="10">
        <v>4029</v>
      </c>
      <c r="C277" s="13">
        <v>42542.194988425923</v>
      </c>
      <c r="D277" s="13">
        <v>42542.216886574075</v>
      </c>
      <c r="E277" s="10" t="s">
        <v>33</v>
      </c>
      <c r="F277" s="18">
        <v>2.1898148152104113E-2</v>
      </c>
      <c r="G277" s="12" t="s">
        <v>11</v>
      </c>
      <c r="H277" s="38">
        <v>1</v>
      </c>
      <c r="I277" t="str">
        <f>VLOOKUP(G277,'Issue Resolution'!$A$2:$A$8,1,FALSE)</f>
        <v>Link failures in wayside equipment</v>
      </c>
      <c r="J277" t="str">
        <f t="shared" si="8"/>
        <v>21</v>
      </c>
    </row>
    <row r="278" spans="1:10" x14ac:dyDescent="0.25">
      <c r="A278" s="10" t="s">
        <v>752</v>
      </c>
      <c r="B278" s="10">
        <v>4041</v>
      </c>
      <c r="C278" s="13">
        <v>42542.20385416667</v>
      </c>
      <c r="D278" s="13">
        <v>42542.226076388892</v>
      </c>
      <c r="E278" s="10" t="s">
        <v>60</v>
      </c>
      <c r="F278" s="18">
        <v>2.2222222221898846E-2</v>
      </c>
      <c r="G278" s="12" t="s">
        <v>11</v>
      </c>
      <c r="H278" s="38">
        <v>1</v>
      </c>
      <c r="I278" t="str">
        <f>VLOOKUP(G278,'Issue Resolution'!$A$2:$A$8,1,FALSE)</f>
        <v>Link failures in wayside equipment</v>
      </c>
      <c r="J278" t="str">
        <f t="shared" si="8"/>
        <v>21</v>
      </c>
    </row>
    <row r="279" spans="1:10" x14ac:dyDescent="0.25">
      <c r="A279" s="10" t="s">
        <v>570</v>
      </c>
      <c r="B279" s="10">
        <v>4012</v>
      </c>
      <c r="C279" s="13">
        <v>42542.22934027778</v>
      </c>
      <c r="D279" s="13">
        <v>42542.245023148149</v>
      </c>
      <c r="E279" s="10" t="s">
        <v>41</v>
      </c>
      <c r="F279" s="18">
        <v>1.5682870369346347E-2</v>
      </c>
      <c r="G279" s="12" t="s">
        <v>11</v>
      </c>
      <c r="H279" s="38">
        <v>1</v>
      </c>
      <c r="I279" t="str">
        <f>VLOOKUP(G279,'Issue Resolution'!$A$2:$A$8,1,FALSE)</f>
        <v>Link failures in wayside equipment</v>
      </c>
      <c r="J279" t="str">
        <f t="shared" si="8"/>
        <v>21</v>
      </c>
    </row>
    <row r="280" spans="1:10" x14ac:dyDescent="0.25">
      <c r="A280" s="10" t="s">
        <v>755</v>
      </c>
      <c r="B280" s="10">
        <v>4019</v>
      </c>
      <c r="C280" s="13">
        <v>42542.234409722223</v>
      </c>
      <c r="D280" s="13">
        <v>42542.235659722224</v>
      </c>
      <c r="E280" s="10" t="s">
        <v>32</v>
      </c>
      <c r="F280" s="18">
        <v>1.2500000011641532E-3</v>
      </c>
      <c r="G280" s="12" t="s">
        <v>11</v>
      </c>
      <c r="H280" s="38">
        <v>0</v>
      </c>
      <c r="I280" t="str">
        <f>VLOOKUP(G280,'Issue Resolution'!$A$2:$A$8,1,FALSE)</f>
        <v>Link failures in wayside equipment</v>
      </c>
      <c r="J280" t="str">
        <f t="shared" si="8"/>
        <v>21</v>
      </c>
    </row>
    <row r="281" spans="1:10" x14ac:dyDescent="0.25">
      <c r="A281" s="10" t="s">
        <v>576</v>
      </c>
      <c r="B281" s="10">
        <v>4029</v>
      </c>
      <c r="C281" s="13">
        <v>42542.269849537035</v>
      </c>
      <c r="D281" s="13">
        <v>42542.272268518522</v>
      </c>
      <c r="E281" s="10" t="s">
        <v>33</v>
      </c>
      <c r="F281" s="18">
        <v>2.4189814866986126E-3</v>
      </c>
      <c r="G281" s="12" t="s">
        <v>115</v>
      </c>
      <c r="H281" s="38">
        <v>0</v>
      </c>
      <c r="I281" t="str">
        <f>VLOOKUP(G281,'Issue Resolution'!$A$2:$A$8,1,FALSE)</f>
        <v>GPS signal at terminals</v>
      </c>
      <c r="J281" t="str">
        <f t="shared" si="8"/>
        <v>21</v>
      </c>
    </row>
    <row r="282" spans="1:10" x14ac:dyDescent="0.25">
      <c r="A282" s="10" t="s">
        <v>756</v>
      </c>
      <c r="B282" s="10">
        <v>4012</v>
      </c>
      <c r="C282" s="13">
        <v>42542.297442129631</v>
      </c>
      <c r="D282" s="13">
        <v>42542.300300925926</v>
      </c>
      <c r="E282" s="10" t="s">
        <v>41</v>
      </c>
      <c r="F282" s="18">
        <v>2.8587962951860391E-3</v>
      </c>
      <c r="G282" s="12" t="s">
        <v>56</v>
      </c>
      <c r="H282" s="38">
        <v>0</v>
      </c>
      <c r="I282" t="str">
        <f>VLOOKUP(G282,'Issue Resolution'!$A$2:$A$9,1,FALSE)</f>
        <v>Onboard in-route failure</v>
      </c>
      <c r="J282" t="str">
        <f t="shared" si="8"/>
        <v>21</v>
      </c>
    </row>
    <row r="283" spans="1:10" x14ac:dyDescent="0.25">
      <c r="A283" s="10" t="s">
        <v>84</v>
      </c>
      <c r="B283" s="10">
        <v>4042</v>
      </c>
      <c r="C283" s="13">
        <v>42542.312476851854</v>
      </c>
      <c r="D283" s="13">
        <v>42542.325115740743</v>
      </c>
      <c r="E283" s="10" t="s">
        <v>60</v>
      </c>
      <c r="F283" s="18">
        <v>1.2638888889341615E-2</v>
      </c>
      <c r="G283" s="12" t="s">
        <v>56</v>
      </c>
      <c r="H283" s="38">
        <v>1</v>
      </c>
      <c r="I283" t="str">
        <f>VLOOKUP(G283,'Issue Resolution'!$A$2:$A$9,1,FALSE)</f>
        <v>Onboard in-route failure</v>
      </c>
      <c r="J283" t="str">
        <f t="shared" si="8"/>
        <v>21</v>
      </c>
    </row>
    <row r="284" spans="1:10" x14ac:dyDescent="0.25">
      <c r="A284" s="10" t="s">
        <v>574</v>
      </c>
      <c r="B284" s="10">
        <v>4029</v>
      </c>
      <c r="C284" s="13">
        <v>42542.427870370368</v>
      </c>
      <c r="D284" s="13">
        <v>42542.452002314814</v>
      </c>
      <c r="E284" s="10" t="s">
        <v>33</v>
      </c>
      <c r="F284" s="18">
        <v>2.4131944446708076E-2</v>
      </c>
      <c r="G284" s="12" t="s">
        <v>10</v>
      </c>
      <c r="H284" s="38">
        <v>1</v>
      </c>
      <c r="I284" t="str">
        <f>VLOOKUP(G284,'Issue Resolution'!$A$2:$A$8,1,FALSE)</f>
        <v>Dispatcher error preventing initialization at terminals</v>
      </c>
      <c r="J284" t="str">
        <f t="shared" si="8"/>
        <v>21</v>
      </c>
    </row>
    <row r="285" spans="1:10" x14ac:dyDescent="0.25">
      <c r="A285" s="10" t="s">
        <v>757</v>
      </c>
      <c r="B285" s="10">
        <v>4023</v>
      </c>
      <c r="C285" s="13">
        <v>42542.433877314812</v>
      </c>
      <c r="D285" s="13">
        <v>42542.435532407406</v>
      </c>
      <c r="E285" s="10" t="s">
        <v>50</v>
      </c>
      <c r="F285" s="18">
        <v>1.6550925938645378E-3</v>
      </c>
      <c r="G285" s="12" t="s">
        <v>56</v>
      </c>
      <c r="H285" s="38">
        <v>0</v>
      </c>
      <c r="I285" t="str">
        <f>VLOOKUP(G285,'Issue Resolution'!$A$2:$A$9,1,FALSE)</f>
        <v>Onboard in-route failure</v>
      </c>
      <c r="J285" t="str">
        <f t="shared" si="8"/>
        <v>21</v>
      </c>
    </row>
    <row r="286" spans="1:10" x14ac:dyDescent="0.25">
      <c r="A286" s="10" t="s">
        <v>86</v>
      </c>
      <c r="B286" s="10">
        <v>4031</v>
      </c>
      <c r="C286" s="13">
        <v>42542.518067129633</v>
      </c>
      <c r="D286" s="13">
        <v>42542.519756944443</v>
      </c>
      <c r="E286" s="10" t="s">
        <v>39</v>
      </c>
      <c r="F286" s="18">
        <v>1.6898148096515797E-3</v>
      </c>
      <c r="G286" s="12" t="s">
        <v>56</v>
      </c>
      <c r="H286" s="38">
        <v>0</v>
      </c>
      <c r="I286" t="str">
        <f>VLOOKUP(G286,'Issue Resolution'!$A$2:$A$9,1,FALSE)</f>
        <v>Onboard in-route failure</v>
      </c>
      <c r="J286" t="str">
        <f t="shared" si="8"/>
        <v>21</v>
      </c>
    </row>
    <row r="287" spans="1:10" x14ac:dyDescent="0.25">
      <c r="A287" s="10" t="s">
        <v>85</v>
      </c>
      <c r="B287" s="10">
        <v>4019</v>
      </c>
      <c r="C287" s="13">
        <v>42542.519537037035</v>
      </c>
      <c r="D287" s="13">
        <v>42542.521273148152</v>
      </c>
      <c r="E287" s="10" t="s">
        <v>32</v>
      </c>
      <c r="F287" s="18">
        <v>1.7361111167701893E-3</v>
      </c>
      <c r="G287" s="12" t="s">
        <v>56</v>
      </c>
      <c r="H287" s="38">
        <v>0</v>
      </c>
      <c r="I287" t="str">
        <f>VLOOKUP(G287,'Issue Resolution'!$A$2:$A$9,1,FALSE)</f>
        <v>Onboard in-route failure</v>
      </c>
      <c r="J287" t="str">
        <f t="shared" si="8"/>
        <v>21</v>
      </c>
    </row>
    <row r="288" spans="1:10" x14ac:dyDescent="0.25">
      <c r="A288" s="10" t="s">
        <v>758</v>
      </c>
      <c r="B288" s="10">
        <v>4028</v>
      </c>
      <c r="C288" s="13">
        <v>42542.537662037037</v>
      </c>
      <c r="D288" s="13">
        <v>42542.576805555553</v>
      </c>
      <c r="E288" s="10" t="s">
        <v>37</v>
      </c>
      <c r="F288" s="18">
        <v>3.9143518515629694E-2</v>
      </c>
      <c r="G288" s="8" t="s">
        <v>11</v>
      </c>
      <c r="H288" s="38">
        <v>0.75</v>
      </c>
      <c r="I288" t="str">
        <f>VLOOKUP(G288,'Issue Resolution'!$A$2:$A$8,1,FALSE)</f>
        <v>Link failures in wayside equipment</v>
      </c>
      <c r="J288" t="str">
        <f t="shared" si="8"/>
        <v>21</v>
      </c>
    </row>
    <row r="289" spans="1:10" x14ac:dyDescent="0.25">
      <c r="A289" s="10" t="s">
        <v>761</v>
      </c>
      <c r="B289" s="10">
        <v>4011</v>
      </c>
      <c r="C289" s="13">
        <v>42542.541550925926</v>
      </c>
      <c r="D289" s="13">
        <v>42542.547696759262</v>
      </c>
      <c r="E289" s="10" t="s">
        <v>41</v>
      </c>
      <c r="F289" s="18">
        <v>6.1458333366317675E-3</v>
      </c>
      <c r="G289" s="8" t="s">
        <v>11</v>
      </c>
      <c r="H289" s="38">
        <v>0</v>
      </c>
      <c r="I289" t="str">
        <f>VLOOKUP(G289,'Issue Resolution'!$A$2:$A$8,1,FALSE)</f>
        <v>Link failures in wayside equipment</v>
      </c>
      <c r="J289" t="str">
        <f t="shared" si="8"/>
        <v>21</v>
      </c>
    </row>
    <row r="290" spans="1:10" x14ac:dyDescent="0.25">
      <c r="A290" s="10" t="s">
        <v>760</v>
      </c>
      <c r="B290" s="10">
        <v>4017</v>
      </c>
      <c r="C290" s="13">
        <v>42542.550312500003</v>
      </c>
      <c r="D290" s="13">
        <v>42542.579131944447</v>
      </c>
      <c r="E290" s="10" t="s">
        <v>43</v>
      </c>
      <c r="F290" s="18">
        <v>2.8819444443797693E-2</v>
      </c>
      <c r="G290" s="8" t="s">
        <v>11</v>
      </c>
      <c r="H290" s="38">
        <v>0.41666666666666669</v>
      </c>
      <c r="I290" t="str">
        <f>VLOOKUP(G290,'Issue Resolution'!$A$2:$A$8,1,FALSE)</f>
        <v>Link failures in wayside equipment</v>
      </c>
      <c r="J290" t="str">
        <f t="shared" si="8"/>
        <v>21</v>
      </c>
    </row>
    <row r="291" spans="1:10" x14ac:dyDescent="0.25">
      <c r="A291" s="10" t="s">
        <v>87</v>
      </c>
      <c r="B291" s="10">
        <v>4032</v>
      </c>
      <c r="C291" s="13">
        <v>42542.553483796299</v>
      </c>
      <c r="D291" s="13">
        <v>42542.5934375</v>
      </c>
      <c r="E291" s="10" t="s">
        <v>39</v>
      </c>
      <c r="F291" s="18">
        <v>3.9953703701030463E-2</v>
      </c>
      <c r="G291" s="8" t="s">
        <v>11</v>
      </c>
      <c r="H291" s="38">
        <v>0.75</v>
      </c>
      <c r="I291" t="str">
        <f>VLOOKUP(G291,'Issue Resolution'!$A$2:$A$8,1,FALSE)</f>
        <v>Link failures in wayside equipment</v>
      </c>
      <c r="J291" t="str">
        <f t="shared" si="8"/>
        <v>21</v>
      </c>
    </row>
    <row r="292" spans="1:10" x14ac:dyDescent="0.25">
      <c r="A292" s="10" t="s">
        <v>762</v>
      </c>
      <c r="B292" s="10">
        <v>4029</v>
      </c>
      <c r="C292" s="13">
        <v>42542.573530092595</v>
      </c>
      <c r="D292" s="13">
        <v>42542.579606481479</v>
      </c>
      <c r="E292" s="10" t="s">
        <v>33</v>
      </c>
      <c r="F292" s="18">
        <v>6.0763888832298107E-3</v>
      </c>
      <c r="G292" s="8" t="s">
        <v>11</v>
      </c>
      <c r="H292" s="38">
        <v>0</v>
      </c>
      <c r="I292" t="str">
        <f>VLOOKUP(G292,'Issue Resolution'!$A$2:$A$8,1,FALSE)</f>
        <v>Link failures in wayside equipment</v>
      </c>
      <c r="J292" t="str">
        <f t="shared" si="8"/>
        <v>21</v>
      </c>
    </row>
    <row r="293" spans="1:10" x14ac:dyDescent="0.25">
      <c r="A293" s="10" t="s">
        <v>575</v>
      </c>
      <c r="B293" s="10">
        <v>4031</v>
      </c>
      <c r="C293" s="13">
        <v>42542.608229166668</v>
      </c>
      <c r="D293" s="13">
        <v>42542.61787037037</v>
      </c>
      <c r="E293" s="10" t="s">
        <v>39</v>
      </c>
      <c r="F293" s="18">
        <v>9.6412037019035779E-3</v>
      </c>
      <c r="G293" s="8" t="s">
        <v>11</v>
      </c>
      <c r="H293" s="38">
        <v>0</v>
      </c>
      <c r="I293" t="str">
        <f>VLOOKUP(G293,'Issue Resolution'!$A$2:$A$8,1,FALSE)</f>
        <v>Link failures in wayside equipment</v>
      </c>
      <c r="J293" t="str">
        <f t="shared" si="8"/>
        <v>21</v>
      </c>
    </row>
    <row r="294" spans="1:10" x14ac:dyDescent="0.25">
      <c r="A294" s="10" t="s">
        <v>572</v>
      </c>
      <c r="B294" s="10">
        <v>4032</v>
      </c>
      <c r="C294" s="13">
        <v>42542.65347222222</v>
      </c>
      <c r="D294" s="13">
        <v>42542.655439814815</v>
      </c>
      <c r="E294" s="10" t="s">
        <v>39</v>
      </c>
      <c r="F294" s="18">
        <v>1.9675925941555761E-3</v>
      </c>
      <c r="G294" s="12" t="s">
        <v>56</v>
      </c>
      <c r="H294" s="38">
        <v>0</v>
      </c>
      <c r="I294" t="str">
        <f>VLOOKUP(G294,'Issue Resolution'!$A$2:$A$9,1,FALSE)</f>
        <v>Onboard in-route failure</v>
      </c>
      <c r="J294" t="str">
        <f t="shared" si="8"/>
        <v>21</v>
      </c>
    </row>
    <row r="295" spans="1:10" x14ac:dyDescent="0.25">
      <c r="A295" s="10" t="s">
        <v>763</v>
      </c>
      <c r="B295" s="10">
        <v>4042</v>
      </c>
      <c r="C295" s="13">
        <v>42542.70884259259</v>
      </c>
      <c r="D295" s="13">
        <v>42542.714502314811</v>
      </c>
      <c r="E295" s="10" t="s">
        <v>60</v>
      </c>
      <c r="F295" s="18">
        <v>5.6597222210257314E-3</v>
      </c>
      <c r="G295" s="12" t="s">
        <v>10</v>
      </c>
      <c r="H295" s="38">
        <v>0</v>
      </c>
      <c r="I295" t="str">
        <f>VLOOKUP(G295,'Issue Resolution'!$A$2:$A$8,1,FALSE)</f>
        <v>Dispatcher error preventing initialization at terminals</v>
      </c>
      <c r="J295" t="str">
        <f t="shared" si="8"/>
        <v>21</v>
      </c>
    </row>
    <row r="296" spans="1:10" x14ac:dyDescent="0.25">
      <c r="A296" s="10" t="s">
        <v>764</v>
      </c>
      <c r="B296" s="10">
        <v>4018</v>
      </c>
      <c r="C296" s="13">
        <v>42542.769212962965</v>
      </c>
      <c r="D296" s="13">
        <v>42542.792812500003</v>
      </c>
      <c r="E296" s="18" t="s">
        <v>43</v>
      </c>
      <c r="F296" s="18">
        <v>2.3599537038535345E-2</v>
      </c>
      <c r="G296" s="12" t="s">
        <v>56</v>
      </c>
      <c r="H296" s="38">
        <v>1</v>
      </c>
      <c r="I296" t="str">
        <f>VLOOKUP(G296,'Issue Resolution'!$A$2:$A$9,1,FALSE)</f>
        <v>Onboard in-route failure</v>
      </c>
      <c r="J296" t="str">
        <f t="shared" si="8"/>
        <v>21</v>
      </c>
    </row>
    <row r="297" spans="1:10" x14ac:dyDescent="0.25">
      <c r="A297" s="10" t="s">
        <v>578</v>
      </c>
      <c r="B297" s="10">
        <v>4017</v>
      </c>
      <c r="C297" s="13">
        <v>42542.801747685182</v>
      </c>
      <c r="D297" s="13">
        <v>42542.801793981482</v>
      </c>
      <c r="E297" s="18" t="s">
        <v>43</v>
      </c>
      <c r="F297" s="18">
        <v>4.6296299842651933E-5</v>
      </c>
      <c r="G297" s="12" t="s">
        <v>56</v>
      </c>
      <c r="H297" s="38">
        <v>0</v>
      </c>
      <c r="I297" t="str">
        <f>VLOOKUP(G297,'Issue Resolution'!$A$2:$A$9,1,FALSE)</f>
        <v>Onboard in-route failure</v>
      </c>
      <c r="J297" t="str">
        <f t="shared" si="8"/>
        <v>21</v>
      </c>
    </row>
    <row r="298" spans="1:10" x14ac:dyDescent="0.25">
      <c r="A298" s="10" t="s">
        <v>765</v>
      </c>
      <c r="B298" s="10">
        <v>4017</v>
      </c>
      <c r="C298" s="13">
        <v>42542.876446759263</v>
      </c>
      <c r="D298" s="13">
        <v>42542.876446759263</v>
      </c>
      <c r="E298" s="18" t="s">
        <v>43</v>
      </c>
      <c r="F298" s="18">
        <v>0</v>
      </c>
      <c r="G298" s="12" t="s">
        <v>56</v>
      </c>
      <c r="H298" s="38">
        <v>0</v>
      </c>
      <c r="I298" t="str">
        <f>VLOOKUP(G298,'Issue Resolution'!$A$2:$A$9,1,FALSE)</f>
        <v>Onboard in-route failure</v>
      </c>
      <c r="J298" t="str">
        <f t="shared" si="8"/>
        <v>21</v>
      </c>
    </row>
    <row r="299" spans="1:10" x14ac:dyDescent="0.25">
      <c r="A299" s="10" t="s">
        <v>579</v>
      </c>
      <c r="B299" s="10">
        <v>4030</v>
      </c>
      <c r="C299" s="13">
        <v>42542.932303240741</v>
      </c>
      <c r="D299" s="13">
        <v>42542.934803240743</v>
      </c>
      <c r="E299" s="18" t="s">
        <v>33</v>
      </c>
      <c r="F299" s="18">
        <v>2.5000000023283064E-3</v>
      </c>
      <c r="G299" s="12" t="s">
        <v>56</v>
      </c>
      <c r="H299" s="38">
        <v>0</v>
      </c>
      <c r="I299" t="str">
        <f>VLOOKUP(G299,'Issue Resolution'!$A$2:$A$9,1,FALSE)</f>
        <v>Onboard in-route failure</v>
      </c>
      <c r="J299" t="str">
        <f t="shared" si="8"/>
        <v>21</v>
      </c>
    </row>
    <row r="300" spans="1:10" x14ac:dyDescent="0.25">
      <c r="A300" s="10" t="s">
        <v>588</v>
      </c>
      <c r="B300" s="10">
        <v>4007</v>
      </c>
      <c r="C300" s="13">
        <v>42543.258564814816</v>
      </c>
      <c r="D300" s="13">
        <v>42543.259791666664</v>
      </c>
      <c r="E300" s="10" t="s">
        <v>34</v>
      </c>
      <c r="F300" s="18">
        <v>1.2268518476048484E-3</v>
      </c>
      <c r="G300" s="12" t="s">
        <v>56</v>
      </c>
      <c r="H300" s="38">
        <v>0</v>
      </c>
      <c r="I300" t="str">
        <f>VLOOKUP(G300,'Issue Resolution'!$A$2:$A$9,1,FALSE)</f>
        <v>Onboard in-route failure</v>
      </c>
      <c r="J300" t="str">
        <f t="shared" si="8"/>
        <v>22</v>
      </c>
    </row>
    <row r="301" spans="1:10" x14ac:dyDescent="0.25">
      <c r="A301" s="10" t="s">
        <v>767</v>
      </c>
      <c r="B301" s="10">
        <v>4044</v>
      </c>
      <c r="C301" s="13">
        <v>42543.278495370374</v>
      </c>
      <c r="D301" s="13">
        <v>42543.279120370367</v>
      </c>
      <c r="E301" s="10" t="s">
        <v>44</v>
      </c>
      <c r="F301" s="18">
        <v>6.2499999330611899E-4</v>
      </c>
      <c r="G301" s="12" t="s">
        <v>56</v>
      </c>
      <c r="H301" s="38">
        <v>1</v>
      </c>
      <c r="I301" t="str">
        <f>VLOOKUP(G301,'Issue Resolution'!$A$2:$A$9,1,FALSE)</f>
        <v>Onboard in-route failure</v>
      </c>
      <c r="J301" t="str">
        <f t="shared" si="8"/>
        <v>22</v>
      </c>
    </row>
    <row r="302" spans="1:10" x14ac:dyDescent="0.25">
      <c r="A302" s="10" t="s">
        <v>766</v>
      </c>
      <c r="B302" s="10">
        <v>4008</v>
      </c>
      <c r="C302" s="13">
        <v>42543.296111111114</v>
      </c>
      <c r="D302" s="13">
        <v>42543.322164351855</v>
      </c>
      <c r="E302" s="10" t="s">
        <v>34</v>
      </c>
      <c r="F302" s="18">
        <v>2.6053240741021E-2</v>
      </c>
      <c r="G302" s="8" t="s">
        <v>115</v>
      </c>
      <c r="H302" s="38">
        <v>1</v>
      </c>
      <c r="I302" t="str">
        <f>VLOOKUP(G302,'Issue Resolution'!$A$2:$A$8,1,FALSE)</f>
        <v>GPS signal at terminals</v>
      </c>
      <c r="J302" t="str">
        <f t="shared" si="8"/>
        <v>22</v>
      </c>
    </row>
    <row r="303" spans="1:10" x14ac:dyDescent="0.25">
      <c r="A303" s="10" t="s">
        <v>768</v>
      </c>
      <c r="B303" s="10">
        <v>4043</v>
      </c>
      <c r="C303" s="13">
        <v>42543.310196759259</v>
      </c>
      <c r="D303" s="13">
        <v>42543.343865740739</v>
      </c>
      <c r="E303" s="10" t="s">
        <v>44</v>
      </c>
      <c r="F303" s="18">
        <v>3.3668981479422655E-2</v>
      </c>
      <c r="G303" s="8" t="s">
        <v>115</v>
      </c>
      <c r="H303" s="38">
        <v>1</v>
      </c>
      <c r="I303" t="str">
        <f>VLOOKUP(G303,'Issue Resolution'!$A$2:$A$8,1,FALSE)</f>
        <v>GPS signal at terminals</v>
      </c>
      <c r="J303" t="str">
        <f t="shared" si="8"/>
        <v>22</v>
      </c>
    </row>
    <row r="304" spans="1:10" x14ac:dyDescent="0.25">
      <c r="A304" s="10" t="s">
        <v>584</v>
      </c>
      <c r="B304" s="10">
        <v>4011</v>
      </c>
      <c r="C304" s="13">
        <v>42543.310694444444</v>
      </c>
      <c r="D304" s="13">
        <v>42543.313622685186</v>
      </c>
      <c r="E304" s="10" t="s">
        <v>41</v>
      </c>
      <c r="F304" s="18">
        <v>2.9282407413120382E-3</v>
      </c>
      <c r="G304" s="8" t="s">
        <v>8</v>
      </c>
      <c r="H304" s="38">
        <v>1</v>
      </c>
      <c r="I304" t="str">
        <f>VLOOKUP(G304,'Issue Resolution'!$A$2:$A$8,1,FALSE)</f>
        <v>Inefficient dispatching</v>
      </c>
      <c r="J304" t="str">
        <f t="shared" si="8"/>
        <v>22</v>
      </c>
    </row>
    <row r="305" spans="1:10" x14ac:dyDescent="0.25">
      <c r="A305" s="10" t="s">
        <v>769</v>
      </c>
      <c r="B305" s="10">
        <v>4025</v>
      </c>
      <c r="C305" s="13">
        <v>42543.425347222219</v>
      </c>
      <c r="D305" s="13">
        <v>42543.433495370373</v>
      </c>
      <c r="E305" s="10" t="s">
        <v>38</v>
      </c>
      <c r="F305" s="18">
        <v>8.1481481538503431E-3</v>
      </c>
      <c r="G305" s="12" t="s">
        <v>56</v>
      </c>
      <c r="H305" s="38">
        <v>0.25</v>
      </c>
      <c r="I305" t="str">
        <f>VLOOKUP(G305,'Issue Resolution'!$A$2:$A$9,1,FALSE)</f>
        <v>Onboard in-route failure</v>
      </c>
      <c r="J305" t="str">
        <f t="shared" si="8"/>
        <v>22</v>
      </c>
    </row>
    <row r="306" spans="1:10" x14ac:dyDescent="0.25">
      <c r="A306" s="10" t="s">
        <v>771</v>
      </c>
      <c r="B306" s="10">
        <v>4040</v>
      </c>
      <c r="C306" s="13">
        <v>42543.475335648145</v>
      </c>
      <c r="D306" s="13">
        <v>42543.476504629631</v>
      </c>
      <c r="E306" s="10" t="s">
        <v>48</v>
      </c>
      <c r="F306" s="18">
        <v>1.1689814855344594E-3</v>
      </c>
      <c r="G306" s="12" t="s">
        <v>56</v>
      </c>
      <c r="H306" s="38">
        <v>1</v>
      </c>
      <c r="I306" t="str">
        <f>VLOOKUP(G306,'Issue Resolution'!$A$2:$A$9,1,FALSE)</f>
        <v>Onboard in-route failure</v>
      </c>
      <c r="J306" t="str">
        <f t="shared" si="8"/>
        <v>22</v>
      </c>
    </row>
    <row r="307" spans="1:10" x14ac:dyDescent="0.25">
      <c r="A307" s="10" t="s">
        <v>770</v>
      </c>
      <c r="B307" s="10">
        <v>4024</v>
      </c>
      <c r="C307" s="13">
        <v>42543.476747685185</v>
      </c>
      <c r="D307" s="13">
        <v>42543.496388888889</v>
      </c>
      <c r="E307" s="10" t="s">
        <v>50</v>
      </c>
      <c r="F307" s="18">
        <v>1.9641203703940846E-2</v>
      </c>
      <c r="G307" s="12" t="s">
        <v>10</v>
      </c>
      <c r="H307" s="38">
        <v>0.75</v>
      </c>
      <c r="I307" t="str">
        <f>VLOOKUP(G307,'Issue Resolution'!$A$2:$A$8,1,FALSE)</f>
        <v>Dispatcher error preventing initialization at terminals</v>
      </c>
      <c r="J307" t="str">
        <f t="shared" si="8"/>
        <v>22</v>
      </c>
    </row>
    <row r="308" spans="1:10" x14ac:dyDescent="0.25">
      <c r="A308" s="10" t="s">
        <v>89</v>
      </c>
      <c r="B308" s="10">
        <v>4009</v>
      </c>
      <c r="C308" s="13">
        <v>42543.507060185184</v>
      </c>
      <c r="D308" s="13">
        <v>42543.518136574072</v>
      </c>
      <c r="E308" s="10" t="s">
        <v>53</v>
      </c>
      <c r="F308" s="18">
        <v>1.1076388887886424E-2</v>
      </c>
      <c r="G308" s="8" t="s">
        <v>8</v>
      </c>
      <c r="H308" s="38">
        <v>0</v>
      </c>
      <c r="I308" t="str">
        <f>VLOOKUP(G308,'Issue Resolution'!$A$2:$A$8,1,FALSE)</f>
        <v>Inefficient dispatching</v>
      </c>
      <c r="J308" t="str">
        <f t="shared" si="8"/>
        <v>22</v>
      </c>
    </row>
    <row r="309" spans="1:10" x14ac:dyDescent="0.25">
      <c r="A309" s="10" t="s">
        <v>90</v>
      </c>
      <c r="B309" s="10">
        <v>4007</v>
      </c>
      <c r="C309" s="13">
        <v>42543.612824074073</v>
      </c>
      <c r="D309" s="13">
        <v>42543.614537037036</v>
      </c>
      <c r="E309" s="10" t="s">
        <v>34</v>
      </c>
      <c r="F309" s="18">
        <v>1.7129629632108845E-3</v>
      </c>
      <c r="G309" s="12" t="s">
        <v>12</v>
      </c>
      <c r="H309" s="38">
        <v>0</v>
      </c>
      <c r="I309" t="str">
        <f>VLOOKUP(G309,'Issue Resolution'!$A$2:$A$8,1,FALSE)</f>
        <v>Wi-MAX data drops</v>
      </c>
      <c r="J309" t="str">
        <f t="shared" si="8"/>
        <v>22</v>
      </c>
    </row>
    <row r="310" spans="1:10" x14ac:dyDescent="0.25">
      <c r="A310" s="10" t="s">
        <v>772</v>
      </c>
      <c r="B310" s="10">
        <v>4010</v>
      </c>
      <c r="C310" s="13">
        <v>42543.622696759259</v>
      </c>
      <c r="D310" s="13">
        <v>42543.640798611108</v>
      </c>
      <c r="E310" s="10" t="s">
        <v>53</v>
      </c>
      <c r="F310" s="18">
        <v>1.8101851848769002E-2</v>
      </c>
      <c r="G310" s="12" t="s">
        <v>12</v>
      </c>
      <c r="H310" s="38">
        <v>0.25</v>
      </c>
      <c r="I310" t="str">
        <f>VLOOKUP(G310,'Issue Resolution'!$A$2:$A$8,1,FALSE)</f>
        <v>Wi-MAX data drops</v>
      </c>
      <c r="J310" t="str">
        <f t="shared" si="8"/>
        <v>22</v>
      </c>
    </row>
    <row r="311" spans="1:10" x14ac:dyDescent="0.25">
      <c r="A311" s="10" t="s">
        <v>773</v>
      </c>
      <c r="B311" s="10">
        <v>4028</v>
      </c>
      <c r="C311" s="13">
        <v>42543.633715277778</v>
      </c>
      <c r="D311" s="13">
        <v>42543.633738425924</v>
      </c>
      <c r="E311" s="10" t="s">
        <v>37</v>
      </c>
      <c r="F311" s="18">
        <v>2.314814628334716E-5</v>
      </c>
      <c r="G311" s="12" t="s">
        <v>56</v>
      </c>
      <c r="H311" s="38">
        <v>0</v>
      </c>
      <c r="I311" t="str">
        <f>VLOOKUP(G311,'Issue Resolution'!$A$2:$A$9,1,FALSE)</f>
        <v>Onboard in-route failure</v>
      </c>
      <c r="J311" t="str">
        <f t="shared" si="8"/>
        <v>22</v>
      </c>
    </row>
    <row r="312" spans="1:10" x14ac:dyDescent="0.25">
      <c r="A312" s="10" t="s">
        <v>774</v>
      </c>
      <c r="B312" s="10">
        <v>4025</v>
      </c>
      <c r="C312" s="13">
        <v>42543.641493055555</v>
      </c>
      <c r="D312" s="13">
        <v>42543.643240740741</v>
      </c>
      <c r="E312" s="10" t="s">
        <v>38</v>
      </c>
      <c r="F312" s="18">
        <v>1.747685186273884E-3</v>
      </c>
      <c r="G312" s="12" t="s">
        <v>56</v>
      </c>
      <c r="H312" s="38">
        <v>0</v>
      </c>
      <c r="I312" t="str">
        <f>VLOOKUP(G312,'Issue Resolution'!$A$2:$A$9,1,FALSE)</f>
        <v>Onboard in-route failure</v>
      </c>
      <c r="J312" t="str">
        <f t="shared" si="8"/>
        <v>22</v>
      </c>
    </row>
    <row r="313" spans="1:10" x14ac:dyDescent="0.25">
      <c r="A313" s="10" t="s">
        <v>775</v>
      </c>
      <c r="B313" s="10">
        <v>4040</v>
      </c>
      <c r="C313" s="13">
        <v>42543.695</v>
      </c>
      <c r="D313" s="13">
        <v>42543.695</v>
      </c>
      <c r="E313" s="18" t="s">
        <v>48</v>
      </c>
      <c r="F313" s="18">
        <v>0</v>
      </c>
      <c r="G313" s="12" t="s">
        <v>56</v>
      </c>
      <c r="H313" s="38">
        <v>0</v>
      </c>
      <c r="I313" t="str">
        <f>VLOOKUP(G313,'Issue Resolution'!$A$2:$A$9,1,FALSE)</f>
        <v>Onboard in-route failure</v>
      </c>
      <c r="J313" t="str">
        <f t="shared" si="8"/>
        <v>22</v>
      </c>
    </row>
    <row r="314" spans="1:10" x14ac:dyDescent="0.25">
      <c r="A314" s="10" t="s">
        <v>91</v>
      </c>
      <c r="B314" s="10">
        <v>4025</v>
      </c>
      <c r="C314" s="13">
        <v>42543.770335648151</v>
      </c>
      <c r="D314" s="13">
        <v>42543.770509259259</v>
      </c>
      <c r="E314" s="18" t="s">
        <v>38</v>
      </c>
      <c r="F314" s="18">
        <v>1.7361110803904012E-4</v>
      </c>
      <c r="G314" s="12" t="s">
        <v>10</v>
      </c>
      <c r="H314" s="38">
        <v>0</v>
      </c>
      <c r="I314" t="str">
        <f>VLOOKUP(G314,'Issue Resolution'!$A$2:$A$8,1,FALSE)</f>
        <v>Dispatcher error preventing initialization at terminals</v>
      </c>
      <c r="J314" t="str">
        <f t="shared" si="8"/>
        <v>22</v>
      </c>
    </row>
    <row r="315" spans="1:10" x14ac:dyDescent="0.25">
      <c r="A315" s="10" t="s">
        <v>776</v>
      </c>
      <c r="B315" s="10">
        <v>4011</v>
      </c>
      <c r="C315" s="13">
        <v>42543.978125000001</v>
      </c>
      <c r="D315" s="13">
        <v>42543.979895833334</v>
      </c>
      <c r="E315" s="10" t="s">
        <v>41</v>
      </c>
      <c r="F315" s="18">
        <v>1.7708333325572312E-3</v>
      </c>
      <c r="G315" s="12" t="s">
        <v>115</v>
      </c>
      <c r="H315" s="38">
        <v>1</v>
      </c>
      <c r="I315" t="str">
        <f>VLOOKUP(G315,'Issue Resolution'!$A$2:$A$8,1,FALSE)</f>
        <v>GPS signal at terminals</v>
      </c>
      <c r="J315" t="str">
        <f t="shared" si="8"/>
        <v>22</v>
      </c>
    </row>
    <row r="316" spans="1:10" x14ac:dyDescent="0.25">
      <c r="A316" s="10" t="s">
        <v>777</v>
      </c>
      <c r="B316" s="10">
        <v>4030</v>
      </c>
      <c r="C316" s="13">
        <v>42544.256979166668</v>
      </c>
      <c r="D316" s="13">
        <v>42544.282673611109</v>
      </c>
      <c r="E316" s="10" t="s">
        <v>33</v>
      </c>
      <c r="F316" s="26">
        <v>2.569444444088731E-2</v>
      </c>
      <c r="G316" s="12" t="s">
        <v>12</v>
      </c>
      <c r="H316" s="38">
        <v>1</v>
      </c>
      <c r="I316" t="str">
        <f>VLOOKUP(G316,'Issue Resolution'!$A$2:$A$8,1,FALSE)</f>
        <v>Wi-MAX data drops</v>
      </c>
      <c r="J316" t="str">
        <f t="shared" si="8"/>
        <v>23</v>
      </c>
    </row>
    <row r="317" spans="1:10" x14ac:dyDescent="0.25">
      <c r="A317" s="10" t="s">
        <v>778</v>
      </c>
      <c r="B317" s="10">
        <v>4014</v>
      </c>
      <c r="C317" s="13">
        <v>42544.301249999997</v>
      </c>
      <c r="D317" s="13">
        <v>42544.302407407406</v>
      </c>
      <c r="E317" s="10" t="s">
        <v>40</v>
      </c>
      <c r="F317" s="26">
        <v>1.157407408754807E-3</v>
      </c>
      <c r="G317" s="12" t="s">
        <v>56</v>
      </c>
      <c r="H317" s="38">
        <v>1</v>
      </c>
      <c r="I317" t="str">
        <f>VLOOKUP(G317,'Issue Resolution'!$A$2:$A$9,1,FALSE)</f>
        <v>Onboard in-route failure</v>
      </c>
      <c r="J317" t="str">
        <f t="shared" si="8"/>
        <v>23</v>
      </c>
    </row>
    <row r="318" spans="1:10" x14ac:dyDescent="0.25">
      <c r="A318" s="10" t="s">
        <v>779</v>
      </c>
      <c r="B318" s="10">
        <v>4007</v>
      </c>
      <c r="C318" s="13">
        <v>42544.402708333335</v>
      </c>
      <c r="D318" s="13">
        <v>42544.403935185182</v>
      </c>
      <c r="E318" s="10" t="s">
        <v>34</v>
      </c>
      <c r="F318" s="26">
        <v>1.2268518476048484E-3</v>
      </c>
      <c r="G318" s="12" t="s">
        <v>56</v>
      </c>
      <c r="H318" s="38">
        <v>1</v>
      </c>
      <c r="I318" t="str">
        <f>VLOOKUP(G318,'Issue Resolution'!$A$2:$A$9,1,FALSE)</f>
        <v>Onboard in-route failure</v>
      </c>
      <c r="J318" t="str">
        <f t="shared" si="8"/>
        <v>23</v>
      </c>
    </row>
    <row r="319" spans="1:10" x14ac:dyDescent="0.25">
      <c r="A319" s="10" t="s">
        <v>780</v>
      </c>
      <c r="B319" s="10">
        <v>4040</v>
      </c>
      <c r="C319" s="13">
        <v>42544.414143518516</v>
      </c>
      <c r="D319" s="13">
        <v>42544.414664351854</v>
      </c>
      <c r="E319" s="10" t="s">
        <v>48</v>
      </c>
      <c r="F319" s="26">
        <v>5.2083333866903558E-4</v>
      </c>
      <c r="G319" s="12" t="s">
        <v>56</v>
      </c>
      <c r="H319" s="38">
        <v>0</v>
      </c>
      <c r="I319" t="str">
        <f>VLOOKUP(G319,'Issue Resolution'!$A$2:$A$9,1,FALSE)</f>
        <v>Onboard in-route failure</v>
      </c>
      <c r="J319" t="str">
        <f t="shared" si="8"/>
        <v>23</v>
      </c>
    </row>
    <row r="320" spans="1:10" x14ac:dyDescent="0.25">
      <c r="A320" s="10" t="s">
        <v>781</v>
      </c>
      <c r="B320" s="10">
        <v>4020</v>
      </c>
      <c r="C320" s="13">
        <v>42544.42832175926</v>
      </c>
      <c r="D320" s="13">
        <v>42544.430162037039</v>
      </c>
      <c r="E320" s="10" t="s">
        <v>32</v>
      </c>
      <c r="F320" s="26">
        <v>1.8402777786832303E-3</v>
      </c>
      <c r="G320" s="12" t="s">
        <v>56</v>
      </c>
      <c r="H320" s="38">
        <v>0</v>
      </c>
      <c r="I320" t="str">
        <f>VLOOKUP(G320,'Issue Resolution'!$A$2:$A$9,1,FALSE)</f>
        <v>Onboard in-route failure</v>
      </c>
      <c r="J320" t="str">
        <f t="shared" si="8"/>
        <v>23</v>
      </c>
    </row>
    <row r="321" spans="1:10" x14ac:dyDescent="0.25">
      <c r="A321" s="10" t="s">
        <v>601</v>
      </c>
      <c r="B321" s="10">
        <v>4029</v>
      </c>
      <c r="C321" s="13">
        <v>42544.433587962965</v>
      </c>
      <c r="D321" s="13">
        <v>42544.444027777776</v>
      </c>
      <c r="E321" s="10" t="s">
        <v>33</v>
      </c>
      <c r="F321" s="26">
        <v>1.0439814810524695E-2</v>
      </c>
      <c r="G321" s="12" t="s">
        <v>56</v>
      </c>
      <c r="H321" s="38">
        <v>1</v>
      </c>
      <c r="I321" t="str">
        <f>VLOOKUP(G321,'Issue Resolution'!$A$2:$A$9,1,FALSE)</f>
        <v>Onboard in-route failure</v>
      </c>
      <c r="J321" t="str">
        <f t="shared" si="8"/>
        <v>23</v>
      </c>
    </row>
    <row r="322" spans="1:10" x14ac:dyDescent="0.25">
      <c r="A322" s="10" t="s">
        <v>782</v>
      </c>
      <c r="B322" s="10">
        <v>4041</v>
      </c>
      <c r="C322" s="13">
        <v>42544.485902777778</v>
      </c>
      <c r="D322" s="13">
        <v>42544.504490740743</v>
      </c>
      <c r="E322" s="10" t="s">
        <v>60</v>
      </c>
      <c r="F322" s="26">
        <v>1.8587962964375038E-2</v>
      </c>
      <c r="G322" s="12" t="s">
        <v>12</v>
      </c>
      <c r="H322" s="38">
        <v>0.41666666666666669</v>
      </c>
      <c r="I322" t="str">
        <f>VLOOKUP(G322,'Issue Resolution'!$A$2:$A$8,1,FALSE)</f>
        <v>Wi-MAX data drops</v>
      </c>
      <c r="J322" t="str">
        <f t="shared" si="8"/>
        <v>23</v>
      </c>
    </row>
    <row r="323" spans="1:10" x14ac:dyDescent="0.25">
      <c r="A323" s="10" t="s">
        <v>783</v>
      </c>
      <c r="B323" s="10">
        <v>4039</v>
      </c>
      <c r="C323" s="13">
        <v>42544.526030092595</v>
      </c>
      <c r="D323" s="13">
        <v>42544.527777777781</v>
      </c>
      <c r="E323" s="10" t="s">
        <v>48</v>
      </c>
      <c r="F323" s="26">
        <v>1.747685186273884E-3</v>
      </c>
      <c r="G323" s="12" t="s">
        <v>56</v>
      </c>
      <c r="H323" s="38">
        <v>0</v>
      </c>
      <c r="I323" t="str">
        <f>VLOOKUP(G323,'Issue Resolution'!$A$2:$A$9,1,FALSE)</f>
        <v>Onboard in-route failure</v>
      </c>
      <c r="J323" t="str">
        <f t="shared" ref="J323:J386" si="9">RIGHT(A323,2)</f>
        <v>23</v>
      </c>
    </row>
    <row r="324" spans="1:10" x14ac:dyDescent="0.25">
      <c r="A324" s="10" t="s">
        <v>784</v>
      </c>
      <c r="B324" s="10">
        <v>4020</v>
      </c>
      <c r="C324" s="13">
        <v>42544.558854166666</v>
      </c>
      <c r="D324" s="13">
        <v>42544.571886574071</v>
      </c>
      <c r="E324" s="10" t="s">
        <v>32</v>
      </c>
      <c r="F324" s="26">
        <v>1.3032407405262347E-2</v>
      </c>
      <c r="G324" s="12" t="s">
        <v>9</v>
      </c>
      <c r="H324" s="38">
        <v>0.66666666666666663</v>
      </c>
      <c r="I324" t="str">
        <f>VLOOKUP(G324,'Issue Resolution'!$A$2:$A$8,1,FALSE)</f>
        <v>Improper execution of bulletins</v>
      </c>
      <c r="J324" t="str">
        <f t="shared" si="9"/>
        <v>23</v>
      </c>
    </row>
    <row r="325" spans="1:10" x14ac:dyDescent="0.25">
      <c r="A325" s="10" t="s">
        <v>785</v>
      </c>
      <c r="B325" s="10">
        <v>4038</v>
      </c>
      <c r="C325" s="13">
        <v>42544.729155092595</v>
      </c>
      <c r="D325" s="13">
        <v>42544.762303240743</v>
      </c>
      <c r="E325" s="10" t="s">
        <v>36</v>
      </c>
      <c r="F325" s="26">
        <v>3.3148148148029577E-2</v>
      </c>
      <c r="G325" s="12" t="s">
        <v>12</v>
      </c>
      <c r="H325" s="38">
        <v>0.66666666666666663</v>
      </c>
      <c r="I325" t="str">
        <f>VLOOKUP(G325,'Issue Resolution'!$A$2:$A$8,1,FALSE)</f>
        <v>Wi-MAX data drops</v>
      </c>
      <c r="J325" t="str">
        <f t="shared" si="9"/>
        <v>23</v>
      </c>
    </row>
    <row r="326" spans="1:10" x14ac:dyDescent="0.25">
      <c r="A326" s="10" t="s">
        <v>786</v>
      </c>
      <c r="B326" s="10">
        <v>4008</v>
      </c>
      <c r="C326" s="13">
        <v>42544.908993055556</v>
      </c>
      <c r="D326" s="13">
        <v>42544.923333333332</v>
      </c>
      <c r="E326" s="10" t="s">
        <v>34</v>
      </c>
      <c r="F326" s="26">
        <v>1.4340277775772847E-2</v>
      </c>
      <c r="G326" s="12" t="s">
        <v>10</v>
      </c>
      <c r="H326" s="38">
        <v>0</v>
      </c>
      <c r="I326" t="str">
        <f>VLOOKUP(G326,'Issue Resolution'!$A$2:$A$8,1,FALSE)</f>
        <v>Dispatcher error preventing initialization at terminals</v>
      </c>
      <c r="J326" t="str">
        <f t="shared" si="9"/>
        <v>23</v>
      </c>
    </row>
    <row r="327" spans="1:10" x14ac:dyDescent="0.25">
      <c r="A327" s="10" t="s">
        <v>787</v>
      </c>
      <c r="B327" s="10">
        <v>4013</v>
      </c>
      <c r="C327" s="13">
        <v>42545.070081018515</v>
      </c>
      <c r="D327" s="13">
        <v>42545.091284722221</v>
      </c>
      <c r="E327" s="10" t="s">
        <v>40</v>
      </c>
      <c r="F327" s="26">
        <v>2.1203703705396038E-2</v>
      </c>
      <c r="G327" s="12" t="s">
        <v>10</v>
      </c>
      <c r="H327" s="38">
        <v>1</v>
      </c>
      <c r="I327" t="str">
        <f>VLOOKUP(G327,'Issue Resolution'!$A$2:$A$8,1,FALSE)</f>
        <v>Dispatcher error preventing initialization at terminals</v>
      </c>
      <c r="J327" t="str">
        <f t="shared" si="9"/>
        <v>23</v>
      </c>
    </row>
    <row r="328" spans="1:10" x14ac:dyDescent="0.25">
      <c r="A328" s="10" t="s">
        <v>788</v>
      </c>
      <c r="B328" s="10">
        <v>4042</v>
      </c>
      <c r="C328" s="13">
        <v>42545.196111111109</v>
      </c>
      <c r="D328" s="13">
        <v>42545.202199074076</v>
      </c>
      <c r="E328" s="10" t="s">
        <v>60</v>
      </c>
      <c r="F328" s="26">
        <v>6.0879629672854207E-3</v>
      </c>
      <c r="G328" s="12" t="s">
        <v>115</v>
      </c>
      <c r="H328" s="38">
        <v>0</v>
      </c>
      <c r="I328" t="str">
        <f>VLOOKUP(G328,'Issue Resolution'!$A$2:$A$8,1,FALSE)</f>
        <v>GPS signal at terminals</v>
      </c>
      <c r="J328" t="str">
        <f t="shared" si="9"/>
        <v>24</v>
      </c>
    </row>
    <row r="329" spans="1:10" x14ac:dyDescent="0.25">
      <c r="A329" s="10" t="s">
        <v>789</v>
      </c>
      <c r="B329" s="10">
        <v>4038</v>
      </c>
      <c r="C329" s="13">
        <v>42545.206030092595</v>
      </c>
      <c r="D329" s="13">
        <v>42545.207754629628</v>
      </c>
      <c r="E329" s="10" t="s">
        <v>36</v>
      </c>
      <c r="F329" s="26">
        <v>1.7245370327145793E-3</v>
      </c>
      <c r="G329" s="12" t="s">
        <v>56</v>
      </c>
      <c r="H329" s="38">
        <v>0</v>
      </c>
      <c r="I329" t="str">
        <f>VLOOKUP(G329,'Issue Resolution'!$A$2:$A$9,1,FALSE)</f>
        <v>Onboard in-route failure</v>
      </c>
      <c r="J329" t="str">
        <f t="shared" si="9"/>
        <v>24</v>
      </c>
    </row>
    <row r="330" spans="1:10" x14ac:dyDescent="0.25">
      <c r="A330" s="10" t="s">
        <v>791</v>
      </c>
      <c r="B330" s="10">
        <v>4038</v>
      </c>
      <c r="C330" s="13">
        <v>42545.287800925929</v>
      </c>
      <c r="D330" s="13">
        <v>42545.313877314817</v>
      </c>
      <c r="E330" s="10" t="s">
        <v>36</v>
      </c>
      <c r="F330" s="26">
        <v>2.6076388887304347E-2</v>
      </c>
      <c r="G330" s="12" t="s">
        <v>115</v>
      </c>
      <c r="H330" s="38">
        <v>1</v>
      </c>
      <c r="I330" t="str">
        <f>VLOOKUP(G330,'Issue Resolution'!$A$2:$A$8,1,FALSE)</f>
        <v>GPS signal at terminals</v>
      </c>
      <c r="J330" t="str">
        <f t="shared" si="9"/>
        <v>24</v>
      </c>
    </row>
    <row r="331" spans="1:10" x14ac:dyDescent="0.25">
      <c r="A331" s="10" t="s">
        <v>790</v>
      </c>
      <c r="B331" s="10">
        <v>4041</v>
      </c>
      <c r="C331" s="13">
        <v>42545.309884259259</v>
      </c>
      <c r="D331" s="13">
        <v>42545.324444444443</v>
      </c>
      <c r="E331" s="10" t="s">
        <v>60</v>
      </c>
      <c r="F331" s="26">
        <v>1.4560185183654539E-2</v>
      </c>
      <c r="G331" s="8" t="s">
        <v>11</v>
      </c>
      <c r="H331" s="38">
        <v>0.16666666666666666</v>
      </c>
      <c r="I331" t="str">
        <f>VLOOKUP(G331,'Issue Resolution'!$A$2:$A$8,1,FALSE)</f>
        <v>Link failures in wayside equipment</v>
      </c>
      <c r="J331" t="str">
        <f t="shared" si="9"/>
        <v>24</v>
      </c>
    </row>
    <row r="332" spans="1:10" x14ac:dyDescent="0.25">
      <c r="A332" s="10" t="s">
        <v>610</v>
      </c>
      <c r="B332" s="10">
        <v>4030</v>
      </c>
      <c r="C332" s="13">
        <v>42545.340324074074</v>
      </c>
      <c r="D332" s="13">
        <v>42545.343715277777</v>
      </c>
      <c r="E332" s="10" t="s">
        <v>33</v>
      </c>
      <c r="F332" s="26">
        <v>3.3912037033587694E-3</v>
      </c>
      <c r="G332" s="12" t="s">
        <v>12</v>
      </c>
      <c r="H332" s="38">
        <v>1</v>
      </c>
      <c r="I332" t="str">
        <f>VLOOKUP(G332,'Issue Resolution'!$A$2:$A$8,1,FALSE)</f>
        <v>Wi-MAX data drops</v>
      </c>
      <c r="J332" t="str">
        <f t="shared" si="9"/>
        <v>24</v>
      </c>
    </row>
    <row r="333" spans="1:10" x14ac:dyDescent="0.25">
      <c r="A333" s="10" t="s">
        <v>793</v>
      </c>
      <c r="B333" s="10">
        <v>4031</v>
      </c>
      <c r="C333" s="13">
        <v>42545.386064814818</v>
      </c>
      <c r="D333" s="13">
        <v>42545.388009259259</v>
      </c>
      <c r="E333" s="10" t="s">
        <v>39</v>
      </c>
      <c r="F333" s="26">
        <v>1.9444444405962713E-3</v>
      </c>
      <c r="G333" s="12" t="s">
        <v>56</v>
      </c>
      <c r="H333" s="38">
        <v>0</v>
      </c>
      <c r="I333" t="str">
        <f>VLOOKUP(G333,'Issue Resolution'!$A$2:$A$9,1,FALSE)</f>
        <v>Onboard in-route failure</v>
      </c>
      <c r="J333" t="str">
        <f t="shared" si="9"/>
        <v>24</v>
      </c>
    </row>
    <row r="334" spans="1:10" x14ac:dyDescent="0.25">
      <c r="A334" s="10" t="s">
        <v>792</v>
      </c>
      <c r="B334" s="10">
        <v>4012</v>
      </c>
      <c r="C334" s="13">
        <v>42545.394803240742</v>
      </c>
      <c r="D334" s="13">
        <v>42545.421458333331</v>
      </c>
      <c r="E334" s="10" t="s">
        <v>41</v>
      </c>
      <c r="F334" s="26">
        <v>2.6655092588043772E-2</v>
      </c>
      <c r="G334" s="8" t="s">
        <v>8</v>
      </c>
      <c r="H334" s="38">
        <v>0.33333333333333331</v>
      </c>
      <c r="I334" t="str">
        <f>VLOOKUP(G334,'Issue Resolution'!$A$2:$A$8,1,FALSE)</f>
        <v>Inefficient dispatching</v>
      </c>
      <c r="J334" t="str">
        <f t="shared" si="9"/>
        <v>24</v>
      </c>
    </row>
    <row r="335" spans="1:10" x14ac:dyDescent="0.25">
      <c r="A335" s="10" t="s">
        <v>617</v>
      </c>
      <c r="B335" s="10">
        <v>4008</v>
      </c>
      <c r="C335" s="13">
        <v>42545.590069444443</v>
      </c>
      <c r="D335" s="13">
        <v>42545.592349537037</v>
      </c>
      <c r="E335" s="10" t="s">
        <v>34</v>
      </c>
      <c r="F335" s="26">
        <v>2.2800925944466144E-3</v>
      </c>
      <c r="G335" s="12" t="s">
        <v>56</v>
      </c>
      <c r="H335" s="38">
        <v>0</v>
      </c>
      <c r="I335" t="str">
        <f>VLOOKUP(G335,'Issue Resolution'!$A$2:$A$9,1,FALSE)</f>
        <v>Onboard in-route failure</v>
      </c>
      <c r="J335" t="str">
        <f t="shared" si="9"/>
        <v>24</v>
      </c>
    </row>
    <row r="336" spans="1:10" x14ac:dyDescent="0.25">
      <c r="A336" s="10" t="s">
        <v>794</v>
      </c>
      <c r="B336" s="10">
        <v>4029</v>
      </c>
      <c r="C336" s="13">
        <v>42545.668020833335</v>
      </c>
      <c r="D336" s="13">
        <v>42545.668310185189</v>
      </c>
      <c r="E336" s="10" t="s">
        <v>33</v>
      </c>
      <c r="F336" s="26">
        <v>2.8935185400769114E-4</v>
      </c>
      <c r="G336" s="8" t="s">
        <v>8</v>
      </c>
      <c r="H336" s="38">
        <v>1</v>
      </c>
      <c r="I336" t="str">
        <f>VLOOKUP(G336,'Issue Resolution'!$A$2:$A$8,1,FALSE)</f>
        <v>Inefficient dispatching</v>
      </c>
      <c r="J336" t="str">
        <f t="shared" si="9"/>
        <v>24</v>
      </c>
    </row>
    <row r="337" spans="1:10" x14ac:dyDescent="0.25">
      <c r="A337" s="10" t="s">
        <v>795</v>
      </c>
      <c r="B337" s="10">
        <v>4041</v>
      </c>
      <c r="C337" s="13">
        <v>42545.744837962964</v>
      </c>
      <c r="D337" s="13">
        <v>42545.746354166666</v>
      </c>
      <c r="E337" s="10" t="s">
        <v>60</v>
      </c>
      <c r="F337" s="26">
        <v>1.5162037016125396E-3</v>
      </c>
      <c r="G337" s="12" t="s">
        <v>56</v>
      </c>
      <c r="H337" s="38">
        <v>0</v>
      </c>
      <c r="I337" t="str">
        <f>VLOOKUP(G337,'Issue Resolution'!$A$2:$A$9,1,FALSE)</f>
        <v>Onboard in-route failure</v>
      </c>
      <c r="J337" t="str">
        <f t="shared" si="9"/>
        <v>24</v>
      </c>
    </row>
    <row r="338" spans="1:10" x14ac:dyDescent="0.25">
      <c r="A338" s="10" t="s">
        <v>796</v>
      </c>
      <c r="B338" s="10">
        <v>4037</v>
      </c>
      <c r="C338" s="13">
        <v>42545.755266203705</v>
      </c>
      <c r="D338" s="13">
        <v>42545.757372685184</v>
      </c>
      <c r="E338" s="10" t="s">
        <v>36</v>
      </c>
      <c r="F338" s="26">
        <v>2.1064814791316167E-3</v>
      </c>
      <c r="G338" s="12" t="s">
        <v>56</v>
      </c>
      <c r="H338" s="38">
        <v>0</v>
      </c>
      <c r="I338" t="str">
        <f>VLOOKUP(G338,'Issue Resolution'!$A$2:$A$9,1,FALSE)</f>
        <v>Onboard in-route failure</v>
      </c>
      <c r="J338" t="str">
        <f t="shared" si="9"/>
        <v>24</v>
      </c>
    </row>
    <row r="339" spans="1:10" x14ac:dyDescent="0.25">
      <c r="A339" s="10" t="s">
        <v>797</v>
      </c>
      <c r="B339" s="10">
        <v>4018</v>
      </c>
      <c r="C339" s="13">
        <v>42545.787847222222</v>
      </c>
      <c r="D339" s="13">
        <v>42545.8047337963</v>
      </c>
      <c r="E339" s="10" t="s">
        <v>43</v>
      </c>
      <c r="F339" s="26">
        <v>1.6886574077943806E-2</v>
      </c>
      <c r="G339" s="12" t="s">
        <v>1406</v>
      </c>
      <c r="H339" s="38">
        <v>0.66666666666666663</v>
      </c>
      <c r="I339" t="str">
        <f>VLOOKUP(G339,'Issue Resolution'!$A$2:$A$99,1,FALSE)</f>
        <v>Operational Issue</v>
      </c>
      <c r="J339" t="str">
        <f t="shared" si="9"/>
        <v>24</v>
      </c>
    </row>
    <row r="340" spans="1:10" x14ac:dyDescent="0.25">
      <c r="A340" s="10" t="s">
        <v>798</v>
      </c>
      <c r="B340" s="10">
        <v>4040</v>
      </c>
      <c r="C340" s="13">
        <v>42545.830625000002</v>
      </c>
      <c r="D340" s="13">
        <v>42545.831736111111</v>
      </c>
      <c r="E340" s="10" t="s">
        <v>48</v>
      </c>
      <c r="F340" s="26">
        <v>1.111111108912155E-3</v>
      </c>
      <c r="G340" s="12" t="s">
        <v>56</v>
      </c>
      <c r="H340" s="38">
        <v>0</v>
      </c>
      <c r="I340" t="str">
        <f>VLOOKUP(G340,'Issue Resolution'!$A$2:$A$9,1,FALSE)</f>
        <v>Onboard in-route failure</v>
      </c>
      <c r="J340" t="str">
        <f t="shared" si="9"/>
        <v>24</v>
      </c>
    </row>
    <row r="341" spans="1:10" x14ac:dyDescent="0.25">
      <c r="A341" s="10" t="s">
        <v>618</v>
      </c>
      <c r="B341" s="10">
        <v>4030</v>
      </c>
      <c r="C341" s="13">
        <v>42545.930891203701</v>
      </c>
      <c r="D341" s="13">
        <v>42545.940347222226</v>
      </c>
      <c r="E341" s="10" t="s">
        <v>33</v>
      </c>
      <c r="F341" s="26">
        <v>9.456018524360843E-3</v>
      </c>
      <c r="G341" s="12" t="s">
        <v>56</v>
      </c>
      <c r="H341" s="38">
        <v>0</v>
      </c>
      <c r="I341" t="str">
        <f>VLOOKUP(G341,'Issue Resolution'!$A$2:$A$9,1,FALSE)</f>
        <v>Onboard in-route failure</v>
      </c>
      <c r="J341" t="str">
        <f t="shared" si="9"/>
        <v>24</v>
      </c>
    </row>
    <row r="342" spans="1:10" x14ac:dyDescent="0.25">
      <c r="A342" s="10" t="s">
        <v>799</v>
      </c>
      <c r="B342" s="10">
        <v>4014</v>
      </c>
      <c r="C342" s="13">
        <v>42546.234594907408</v>
      </c>
      <c r="D342" s="13">
        <v>42546.245555555557</v>
      </c>
      <c r="E342" s="10" t="s">
        <v>40</v>
      </c>
      <c r="F342" s="26">
        <v>1.096064814919373E-2</v>
      </c>
      <c r="G342" s="12" t="s">
        <v>56</v>
      </c>
      <c r="H342" s="38">
        <v>0.16666666666666666</v>
      </c>
      <c r="I342" t="str">
        <f>VLOOKUP(G342,'Issue Resolution'!$A$2:$A$9,1,FALSE)</f>
        <v>Onboard in-route failure</v>
      </c>
      <c r="J342" t="str">
        <f t="shared" si="9"/>
        <v>25</v>
      </c>
    </row>
    <row r="343" spans="1:10" x14ac:dyDescent="0.25">
      <c r="A343" s="10" t="s">
        <v>99</v>
      </c>
      <c r="B343" s="10">
        <v>4042</v>
      </c>
      <c r="C343" s="13">
        <v>42546.299328703702</v>
      </c>
      <c r="D343" s="13">
        <v>42546.302812499998</v>
      </c>
      <c r="E343" s="10" t="s">
        <v>60</v>
      </c>
      <c r="F343" s="26">
        <v>3.4837962957681157E-3</v>
      </c>
      <c r="G343" s="12" t="s">
        <v>56</v>
      </c>
      <c r="H343" s="38">
        <v>0</v>
      </c>
      <c r="I343" t="str">
        <f>VLOOKUP(G343,'Issue Resolution'!$A$2:$A$9,1,FALSE)</f>
        <v>Onboard in-route failure</v>
      </c>
      <c r="J343" t="str">
        <f t="shared" si="9"/>
        <v>25</v>
      </c>
    </row>
    <row r="344" spans="1:10" x14ac:dyDescent="0.25">
      <c r="A344" s="10" t="s">
        <v>800</v>
      </c>
      <c r="B344" s="10">
        <v>4025</v>
      </c>
      <c r="C344" s="13">
        <v>42546.323460648149</v>
      </c>
      <c r="D344" s="13">
        <v>42546.344629629632</v>
      </c>
      <c r="E344" s="10" t="s">
        <v>38</v>
      </c>
      <c r="F344" s="26">
        <v>2.1168981482333038E-2</v>
      </c>
      <c r="G344" s="8" t="s">
        <v>10</v>
      </c>
      <c r="H344" s="38">
        <v>0.75</v>
      </c>
      <c r="I344" t="str">
        <f>VLOOKUP(G344,'Issue Resolution'!$A$2:$A$8,1,FALSE)</f>
        <v>Dispatcher error preventing initialization at terminals</v>
      </c>
      <c r="J344" t="str">
        <f t="shared" si="9"/>
        <v>25</v>
      </c>
    </row>
    <row r="345" spans="1:10" x14ac:dyDescent="0.25">
      <c r="A345" s="10" t="s">
        <v>801</v>
      </c>
      <c r="B345" s="10">
        <v>4024</v>
      </c>
      <c r="C345" s="13">
        <v>42546.342581018522</v>
      </c>
      <c r="D345" s="13">
        <v>42546.344027777777</v>
      </c>
      <c r="E345" s="10" t="s">
        <v>50</v>
      </c>
      <c r="F345" s="26">
        <v>1.4467592554865405E-3</v>
      </c>
      <c r="G345" s="12" t="s">
        <v>56</v>
      </c>
      <c r="H345" s="38">
        <v>0</v>
      </c>
      <c r="I345" t="str">
        <f>VLOOKUP(G345,'Issue Resolution'!$A$2:$A$9,1,FALSE)</f>
        <v>Onboard in-route failure</v>
      </c>
      <c r="J345" t="str">
        <f t="shared" si="9"/>
        <v>25</v>
      </c>
    </row>
    <row r="346" spans="1:10" x14ac:dyDescent="0.25">
      <c r="A346" s="10" t="s">
        <v>802</v>
      </c>
      <c r="B346" s="10">
        <v>4028</v>
      </c>
      <c r="C346" s="13">
        <v>42546.394016203703</v>
      </c>
      <c r="D346" s="13">
        <v>42546.420115740744</v>
      </c>
      <c r="E346" s="10" t="s">
        <v>37</v>
      </c>
      <c r="F346" s="26">
        <v>2.6099537040863652E-2</v>
      </c>
      <c r="G346" s="8" t="s">
        <v>9</v>
      </c>
      <c r="H346" s="38">
        <v>0.25</v>
      </c>
      <c r="I346" t="str">
        <f>VLOOKUP(G346,'Issue Resolution'!$A$2:$A$8,1,FALSE)</f>
        <v>Improper execution of bulletins</v>
      </c>
      <c r="J346" t="str">
        <f t="shared" si="9"/>
        <v>25</v>
      </c>
    </row>
    <row r="347" spans="1:10" x14ac:dyDescent="0.25">
      <c r="A347" s="10" t="s">
        <v>803</v>
      </c>
      <c r="B347" s="10">
        <v>4014</v>
      </c>
      <c r="C347" s="13">
        <v>42546.426087962966</v>
      </c>
      <c r="D347" s="13">
        <v>42546.428101851852</v>
      </c>
      <c r="E347" s="10" t="s">
        <v>40</v>
      </c>
      <c r="F347" s="26">
        <v>2.0138888867222704E-3</v>
      </c>
      <c r="G347" s="12" t="s">
        <v>1406</v>
      </c>
      <c r="H347" s="38">
        <v>1</v>
      </c>
      <c r="I347" t="str">
        <f>VLOOKUP(G347,'Issue Resolution'!$A$2:$A$99,1,FALSE)</f>
        <v>Operational Issue</v>
      </c>
      <c r="J347" t="str">
        <f t="shared" si="9"/>
        <v>25</v>
      </c>
    </row>
    <row r="348" spans="1:10" x14ac:dyDescent="0.25">
      <c r="A348" s="10" t="s">
        <v>100</v>
      </c>
      <c r="B348" s="10">
        <v>4018</v>
      </c>
      <c r="C348" s="13">
        <v>42546.519328703704</v>
      </c>
      <c r="D348" s="13">
        <v>42546.543645833335</v>
      </c>
      <c r="E348" s="10" t="s">
        <v>43</v>
      </c>
      <c r="F348" s="26">
        <v>2.4317129631526768E-2</v>
      </c>
      <c r="G348" s="8" t="s">
        <v>10</v>
      </c>
      <c r="H348" s="38">
        <v>0.75</v>
      </c>
      <c r="I348" t="str">
        <f>VLOOKUP(G348,'Issue Resolution'!$A$2:$A$8,1,FALSE)</f>
        <v>Dispatcher error preventing initialization at terminals</v>
      </c>
      <c r="J348" t="str">
        <f t="shared" si="9"/>
        <v>25</v>
      </c>
    </row>
    <row r="349" spans="1:10" x14ac:dyDescent="0.25">
      <c r="A349" s="10" t="s">
        <v>622</v>
      </c>
      <c r="B349" s="10">
        <v>4013</v>
      </c>
      <c r="C349" s="13">
        <v>42546.535740740743</v>
      </c>
      <c r="D349" s="13">
        <v>42546.560185185182</v>
      </c>
      <c r="E349" s="10" t="s">
        <v>40</v>
      </c>
      <c r="F349" s="26">
        <v>2.4444444439723156E-2</v>
      </c>
      <c r="G349" s="8" t="s">
        <v>12</v>
      </c>
      <c r="H349" s="38">
        <v>0.75</v>
      </c>
      <c r="I349" t="str">
        <f>VLOOKUP(G349,'Issue Resolution'!$A$2:$A$8,1,FALSE)</f>
        <v>Wi-MAX data drops</v>
      </c>
      <c r="J349" t="str">
        <f t="shared" si="9"/>
        <v>25</v>
      </c>
    </row>
    <row r="350" spans="1:10" x14ac:dyDescent="0.25">
      <c r="A350" s="10" t="s">
        <v>804</v>
      </c>
      <c r="B350" s="10">
        <v>4007</v>
      </c>
      <c r="C350" s="13">
        <v>42546.695532407408</v>
      </c>
      <c r="D350" s="13">
        <v>42546.696770833332</v>
      </c>
      <c r="E350" s="10" t="s">
        <v>34</v>
      </c>
      <c r="F350" s="26">
        <v>1.2384259243845008E-3</v>
      </c>
      <c r="G350" s="12" t="s">
        <v>56</v>
      </c>
      <c r="H350" s="38">
        <v>0</v>
      </c>
      <c r="I350" t="str">
        <f>VLOOKUP(G350,'Issue Resolution'!$A$2:$A$9,1,FALSE)</f>
        <v>Onboard in-route failure</v>
      </c>
      <c r="J350" t="str">
        <f t="shared" si="9"/>
        <v>25</v>
      </c>
    </row>
    <row r="351" spans="1:10" x14ac:dyDescent="0.25">
      <c r="A351" s="10" t="s">
        <v>805</v>
      </c>
      <c r="B351" s="10">
        <v>4019</v>
      </c>
      <c r="C351" s="13">
        <v>42547.236006944448</v>
      </c>
      <c r="D351" s="13">
        <v>42547.255636574075</v>
      </c>
      <c r="E351" s="10" t="s">
        <v>32</v>
      </c>
      <c r="F351" s="26">
        <v>1.9629629627161194E-2</v>
      </c>
      <c r="G351" s="12" t="s">
        <v>1406</v>
      </c>
      <c r="H351" s="38">
        <v>1</v>
      </c>
      <c r="I351" t="str">
        <f>VLOOKUP(G351,'Issue Resolution'!$A$2:$A$99,1,FALSE)</f>
        <v>Operational Issue</v>
      </c>
      <c r="J351" t="str">
        <f t="shared" si="9"/>
        <v>26</v>
      </c>
    </row>
    <row r="352" spans="1:10" x14ac:dyDescent="0.25">
      <c r="A352" s="10" t="s">
        <v>629</v>
      </c>
      <c r="B352" s="10">
        <v>4042</v>
      </c>
      <c r="C352" s="13">
        <v>42547.275555555556</v>
      </c>
      <c r="D352" s="13">
        <v>42547.297361111108</v>
      </c>
      <c r="E352" s="10" t="s">
        <v>60</v>
      </c>
      <c r="F352" s="26">
        <v>2.1805555552418809E-2</v>
      </c>
      <c r="G352" s="12" t="s">
        <v>56</v>
      </c>
      <c r="H352" s="38">
        <v>1</v>
      </c>
      <c r="I352" t="str">
        <f>VLOOKUP(G352,'Issue Resolution'!$A$2:$A$8,1,FALSE)</f>
        <v>Onboard in-route failure</v>
      </c>
      <c r="J352" t="str">
        <f t="shared" si="9"/>
        <v>26</v>
      </c>
    </row>
    <row r="353" spans="1:10" x14ac:dyDescent="0.25">
      <c r="A353" s="10" t="s">
        <v>806</v>
      </c>
      <c r="B353" s="10">
        <v>4020</v>
      </c>
      <c r="C353" s="13">
        <v>42547.342430555553</v>
      </c>
      <c r="D353" s="13">
        <v>42547.363599537035</v>
      </c>
      <c r="E353" s="10" t="s">
        <v>32</v>
      </c>
      <c r="F353" s="26">
        <v>2.1168981482333038E-2</v>
      </c>
      <c r="G353" s="12" t="s">
        <v>56</v>
      </c>
      <c r="H353" s="38">
        <v>0.75</v>
      </c>
      <c r="I353" t="str">
        <f>VLOOKUP(G353,'Issue Resolution'!$A$2:$A$8,1,FALSE)</f>
        <v>Onboard in-route failure</v>
      </c>
      <c r="J353" t="str">
        <f t="shared" si="9"/>
        <v>26</v>
      </c>
    </row>
    <row r="354" spans="1:10" x14ac:dyDescent="0.25">
      <c r="A354" s="10" t="s">
        <v>807</v>
      </c>
      <c r="B354" s="10">
        <v>4020</v>
      </c>
      <c r="C354" s="13">
        <v>42547.406782407408</v>
      </c>
      <c r="D354" s="13">
        <v>42547.411134259259</v>
      </c>
      <c r="E354" s="10" t="s">
        <v>32</v>
      </c>
      <c r="F354" s="26">
        <v>4.3518518505152315E-3</v>
      </c>
      <c r="G354" s="12" t="s">
        <v>1406</v>
      </c>
      <c r="H354" s="38">
        <v>0.75</v>
      </c>
      <c r="I354" t="str">
        <f>VLOOKUP(G354,'Issue Resolution'!$A$2:$A$99,1,FALSE)</f>
        <v>Operational Issue</v>
      </c>
      <c r="J354" t="str">
        <f t="shared" si="9"/>
        <v>26</v>
      </c>
    </row>
    <row r="355" spans="1:10" x14ac:dyDescent="0.25">
      <c r="A355" s="10" t="s">
        <v>636</v>
      </c>
      <c r="B355" s="10">
        <v>4011</v>
      </c>
      <c r="C355" s="13">
        <v>42547.497152777774</v>
      </c>
      <c r="D355" s="13">
        <v>42547.50341435185</v>
      </c>
      <c r="E355" s="10" t="s">
        <v>41</v>
      </c>
      <c r="F355" s="26">
        <v>6.2615740753244609E-3</v>
      </c>
      <c r="G355" s="12" t="s">
        <v>1406</v>
      </c>
      <c r="H355" s="38">
        <v>0.75</v>
      </c>
      <c r="I355" t="str">
        <f>VLOOKUP(G355,'Issue Resolution'!$A$2:$A$99,1,FALSE)</f>
        <v>Operational Issue</v>
      </c>
      <c r="J355" t="str">
        <f t="shared" si="9"/>
        <v>26</v>
      </c>
    </row>
    <row r="356" spans="1:10" x14ac:dyDescent="0.25">
      <c r="A356" s="10" t="s">
        <v>808</v>
      </c>
      <c r="B356" s="10">
        <v>4012</v>
      </c>
      <c r="C356" s="13">
        <v>42547.538287037038</v>
      </c>
      <c r="D356" s="13">
        <v>42547.550879629627</v>
      </c>
      <c r="E356" s="10" t="s">
        <v>41</v>
      </c>
      <c r="F356" s="26">
        <v>1.2592592589498963E-2</v>
      </c>
      <c r="G356" s="12" t="s">
        <v>56</v>
      </c>
      <c r="H356" s="38">
        <v>1</v>
      </c>
      <c r="I356" t="str">
        <f>VLOOKUP(G356,'Issue Resolution'!$A$2:$A$9,1,FALSE)</f>
        <v>Onboard in-route failure</v>
      </c>
      <c r="J356" t="str">
        <f t="shared" si="9"/>
        <v>26</v>
      </c>
    </row>
    <row r="357" spans="1:10" x14ac:dyDescent="0.25">
      <c r="A357" s="10" t="s">
        <v>809</v>
      </c>
      <c r="B357" s="10">
        <v>4037</v>
      </c>
      <c r="C357" s="13">
        <v>42547.629305555558</v>
      </c>
      <c r="D357" s="13">
        <v>42547.649895833332</v>
      </c>
      <c r="E357" s="10" t="s">
        <v>36</v>
      </c>
      <c r="F357" s="26">
        <v>2.0590277774317656E-2</v>
      </c>
      <c r="G357" s="8" t="s">
        <v>9</v>
      </c>
      <c r="H357" s="38">
        <v>0.25</v>
      </c>
      <c r="I357" t="str">
        <f>VLOOKUP(G357,'Issue Resolution'!$A$2:$A$8,1,FALSE)</f>
        <v>Improper execution of bulletins</v>
      </c>
      <c r="J357" t="str">
        <f t="shared" si="9"/>
        <v>26</v>
      </c>
    </row>
    <row r="358" spans="1:10" x14ac:dyDescent="0.25">
      <c r="A358" s="10" t="s">
        <v>641</v>
      </c>
      <c r="B358" s="10">
        <v>4007</v>
      </c>
      <c r="C358" s="13">
        <v>42547.731469907405</v>
      </c>
      <c r="D358" s="13">
        <v>42547.734317129631</v>
      </c>
      <c r="E358" s="10" t="s">
        <v>34</v>
      </c>
      <c r="F358" s="26">
        <v>2.8472222256823443E-3</v>
      </c>
      <c r="G358" s="12" t="s">
        <v>115</v>
      </c>
      <c r="H358" s="38">
        <v>1</v>
      </c>
      <c r="I358" t="str">
        <f>VLOOKUP(G358,'Issue Resolution'!$A$2:$A$8,1,FALSE)</f>
        <v>GPS signal at terminals</v>
      </c>
      <c r="J358" t="str">
        <f t="shared" si="9"/>
        <v>26</v>
      </c>
    </row>
    <row r="359" spans="1:10" x14ac:dyDescent="0.25">
      <c r="A359" s="27" t="s">
        <v>655</v>
      </c>
      <c r="B359" s="10">
        <v>4038</v>
      </c>
      <c r="C359" s="13">
        <v>42548.18482638889</v>
      </c>
      <c r="D359" s="13">
        <v>42548.196828703702</v>
      </c>
      <c r="E359" s="10" t="s">
        <v>36</v>
      </c>
      <c r="F359" s="26">
        <v>1.2002314811979886E-2</v>
      </c>
      <c r="G359" s="8" t="s">
        <v>9</v>
      </c>
      <c r="H359" s="38">
        <v>0.66666666666666663</v>
      </c>
      <c r="I359" t="str">
        <f>VLOOKUP(G359,'Issue Resolution'!$A$2:$A$8,1,FALSE)</f>
        <v>Improper execution of bulletins</v>
      </c>
      <c r="J359" t="str">
        <f t="shared" si="9"/>
        <v>27</v>
      </c>
    </row>
    <row r="360" spans="1:10" x14ac:dyDescent="0.25">
      <c r="A360" s="27" t="s">
        <v>810</v>
      </c>
      <c r="B360" s="10">
        <v>4029</v>
      </c>
      <c r="C360" s="13">
        <v>42548.354722222219</v>
      </c>
      <c r="D360" s="13">
        <v>42548.383946759262</v>
      </c>
      <c r="E360" s="10" t="s">
        <v>33</v>
      </c>
      <c r="F360" s="26">
        <v>2.9224537043774035E-2</v>
      </c>
      <c r="G360" s="8" t="s">
        <v>11</v>
      </c>
      <c r="H360" s="38">
        <v>1</v>
      </c>
      <c r="I360" t="str">
        <f>VLOOKUP(G360,'Issue Resolution'!$A$2:$A$8,1,FALSE)</f>
        <v>Link failures in wayside equipment</v>
      </c>
      <c r="J360" t="str">
        <f t="shared" si="9"/>
        <v>27</v>
      </c>
    </row>
    <row r="361" spans="1:10" x14ac:dyDescent="0.25">
      <c r="A361" s="27" t="s">
        <v>811</v>
      </c>
      <c r="B361" s="10">
        <v>4032</v>
      </c>
      <c r="C361" s="13">
        <v>42548.421805555554</v>
      </c>
      <c r="D361" s="13">
        <v>42548.441076388888</v>
      </c>
      <c r="E361" s="10" t="s">
        <v>39</v>
      </c>
      <c r="F361" s="26">
        <v>1.9270833334303461E-2</v>
      </c>
      <c r="G361" s="8" t="s">
        <v>115</v>
      </c>
      <c r="H361" s="38">
        <v>1</v>
      </c>
      <c r="I361" t="str">
        <f>VLOOKUP(G361,'Issue Resolution'!$A$2:$A$8,1,FALSE)</f>
        <v>GPS signal at terminals</v>
      </c>
      <c r="J361" t="str">
        <f t="shared" si="9"/>
        <v>27</v>
      </c>
    </row>
    <row r="362" spans="1:10" x14ac:dyDescent="0.25">
      <c r="A362" s="27" t="s">
        <v>812</v>
      </c>
      <c r="B362" s="10">
        <v>4023</v>
      </c>
      <c r="C362" s="13">
        <v>42548.504050925927</v>
      </c>
      <c r="D362" s="13">
        <v>42548.505543981482</v>
      </c>
      <c r="E362" s="10" t="s">
        <v>50</v>
      </c>
      <c r="F362" s="26">
        <v>1.4930555553291924E-3</v>
      </c>
      <c r="G362" s="12" t="s">
        <v>56</v>
      </c>
      <c r="H362" s="38">
        <v>0</v>
      </c>
      <c r="I362" t="str">
        <f>VLOOKUP(G362,'Issue Resolution'!$A$2:$A$9,1,FALSE)</f>
        <v>Onboard in-route failure</v>
      </c>
      <c r="J362" t="str">
        <f t="shared" si="9"/>
        <v>27</v>
      </c>
    </row>
    <row r="363" spans="1:10" x14ac:dyDescent="0.25">
      <c r="A363" s="27" t="s">
        <v>813</v>
      </c>
      <c r="B363" s="10">
        <v>4014</v>
      </c>
      <c r="C363" s="13">
        <v>42548.61347222222</v>
      </c>
      <c r="D363" s="13">
        <v>42548.624803240738</v>
      </c>
      <c r="E363" s="10" t="s">
        <v>40</v>
      </c>
      <c r="F363" s="26">
        <v>1.1331018518831115E-2</v>
      </c>
      <c r="G363" s="8" t="s">
        <v>9</v>
      </c>
      <c r="H363" s="38">
        <v>0.66666666666666663</v>
      </c>
      <c r="I363" t="str">
        <f>VLOOKUP(G363,'Issue Resolution'!$A$2:$A$8,1,FALSE)</f>
        <v>Improper execution of bulletins</v>
      </c>
      <c r="J363" t="str">
        <f t="shared" si="9"/>
        <v>27</v>
      </c>
    </row>
    <row r="364" spans="1:10" x14ac:dyDescent="0.25">
      <c r="A364" s="27" t="s">
        <v>651</v>
      </c>
      <c r="B364" s="10">
        <v>4032</v>
      </c>
      <c r="C364" s="13">
        <v>42548.629861111112</v>
      </c>
      <c r="D364" s="13">
        <v>42548.630659722221</v>
      </c>
      <c r="E364" s="10" t="s">
        <v>39</v>
      </c>
      <c r="F364" s="26">
        <v>7.9861110862111673E-4</v>
      </c>
      <c r="G364" s="12" t="s">
        <v>10</v>
      </c>
      <c r="H364" s="38">
        <v>0</v>
      </c>
      <c r="I364" t="str">
        <f>VLOOKUP(G364,'Issue Resolution'!$A$2:$A$8,1,FALSE)</f>
        <v>Dispatcher error preventing initialization at terminals</v>
      </c>
      <c r="J364" t="str">
        <f t="shared" si="9"/>
        <v>27</v>
      </c>
    </row>
    <row r="365" spans="1:10" x14ac:dyDescent="0.25">
      <c r="A365" s="27" t="s">
        <v>814</v>
      </c>
      <c r="B365" s="10">
        <v>4032</v>
      </c>
      <c r="C365" s="13">
        <v>42548.755740740744</v>
      </c>
      <c r="D365" s="13">
        <v>42548.774988425925</v>
      </c>
      <c r="E365" s="10" t="s">
        <v>39</v>
      </c>
      <c r="F365" s="26">
        <v>1.9247685180744156E-2</v>
      </c>
      <c r="G365" s="8" t="s">
        <v>115</v>
      </c>
      <c r="H365" s="38">
        <v>1</v>
      </c>
      <c r="I365" t="str">
        <f>VLOOKUP(G365,'Issue Resolution'!$A$2:$A$8,1,FALSE)</f>
        <v>GPS signal at terminals</v>
      </c>
      <c r="J365" t="str">
        <f t="shared" si="9"/>
        <v>27</v>
      </c>
    </row>
    <row r="366" spans="1:10" x14ac:dyDescent="0.25">
      <c r="A366" s="10" t="s">
        <v>815</v>
      </c>
      <c r="B366" s="10">
        <v>4039</v>
      </c>
      <c r="C366" s="13">
        <v>42548.868287037039</v>
      </c>
      <c r="D366" s="13">
        <v>42548.884699074071</v>
      </c>
      <c r="E366" s="10" t="s">
        <v>48</v>
      </c>
      <c r="F366" s="26">
        <v>1.6412037031841464E-2</v>
      </c>
      <c r="G366" s="12" t="s">
        <v>12</v>
      </c>
      <c r="H366" s="38">
        <v>0.16666666666666666</v>
      </c>
      <c r="I366" t="str">
        <f>VLOOKUP(G366,'Issue Resolution'!$A$2:$A$8,1,FALSE)</f>
        <v>Wi-MAX data drops</v>
      </c>
      <c r="J366" t="str">
        <f t="shared" si="9"/>
        <v>27</v>
      </c>
    </row>
    <row r="367" spans="1:10" x14ac:dyDescent="0.25">
      <c r="A367" s="27" t="s">
        <v>816</v>
      </c>
      <c r="B367" s="10">
        <v>4024</v>
      </c>
      <c r="C367" s="13">
        <v>42549.258900462963</v>
      </c>
      <c r="D367" s="13">
        <v>42549.268020833333</v>
      </c>
      <c r="E367" s="10" t="s">
        <v>50</v>
      </c>
      <c r="F367" s="26">
        <v>9.1203703705104999E-3</v>
      </c>
      <c r="G367" s="12" t="s">
        <v>56</v>
      </c>
      <c r="H367" s="38">
        <v>0.41666666666666669</v>
      </c>
      <c r="I367" t="str">
        <f>VLOOKUP(G367,'Issue Resolution'!$A$2:$A$9,1,FALSE)</f>
        <v>Onboard in-route failure</v>
      </c>
      <c r="J367" t="str">
        <f t="shared" si="9"/>
        <v>28</v>
      </c>
    </row>
    <row r="368" spans="1:10" x14ac:dyDescent="0.25">
      <c r="A368" s="27" t="s">
        <v>105</v>
      </c>
      <c r="B368" s="10">
        <v>4024</v>
      </c>
      <c r="C368" s="13">
        <v>42549.32917824074</v>
      </c>
      <c r="D368" s="13">
        <v>42549.341886574075</v>
      </c>
      <c r="E368" s="10" t="s">
        <v>50</v>
      </c>
      <c r="F368" s="26">
        <v>1.2708333335467614E-2</v>
      </c>
      <c r="G368" s="12" t="s">
        <v>56</v>
      </c>
      <c r="H368" s="38">
        <v>0.5</v>
      </c>
      <c r="I368" t="str">
        <f>VLOOKUP(G368,'Issue Resolution'!$A$2:$A$9,1,FALSE)</f>
        <v>Onboard in-route failure</v>
      </c>
      <c r="J368" t="str">
        <f t="shared" si="9"/>
        <v>28</v>
      </c>
    </row>
    <row r="369" spans="1:10" x14ac:dyDescent="0.25">
      <c r="A369" s="27" t="s">
        <v>666</v>
      </c>
      <c r="B369" s="10">
        <v>4018</v>
      </c>
      <c r="C369" s="13">
        <v>42549.341828703706</v>
      </c>
      <c r="D369" s="13">
        <v>42549.351678240739</v>
      </c>
      <c r="E369" s="10" t="s">
        <v>43</v>
      </c>
      <c r="F369" s="26">
        <v>9.8495370330056176E-3</v>
      </c>
      <c r="G369" s="12" t="s">
        <v>56</v>
      </c>
      <c r="H369" s="38">
        <v>0.41666666666666669</v>
      </c>
      <c r="I369" t="str">
        <f>VLOOKUP(G369,'Issue Resolution'!$A$2:$A$9,1,FALSE)</f>
        <v>Onboard in-route failure</v>
      </c>
      <c r="J369" t="str">
        <f t="shared" si="9"/>
        <v>28</v>
      </c>
    </row>
    <row r="370" spans="1:10" x14ac:dyDescent="0.25">
      <c r="A370" s="27" t="s">
        <v>817</v>
      </c>
      <c r="B370" s="10">
        <v>4011</v>
      </c>
      <c r="C370" s="13">
        <v>42549.434004629627</v>
      </c>
      <c r="D370" s="13">
        <v>42549.435671296298</v>
      </c>
      <c r="E370" s="10" t="s">
        <v>41</v>
      </c>
      <c r="F370" s="26">
        <v>1.6666666706441902E-3</v>
      </c>
      <c r="G370" s="12" t="s">
        <v>56</v>
      </c>
      <c r="H370" s="38">
        <v>0</v>
      </c>
      <c r="I370" t="str">
        <f>VLOOKUP(G370,'Issue Resolution'!$A$2:$A$9,1,FALSE)</f>
        <v>Onboard in-route failure</v>
      </c>
      <c r="J370" t="str">
        <f t="shared" si="9"/>
        <v>28</v>
      </c>
    </row>
    <row r="371" spans="1:10" x14ac:dyDescent="0.25">
      <c r="A371" s="27" t="s">
        <v>672</v>
      </c>
      <c r="B371" s="10">
        <v>4042</v>
      </c>
      <c r="C371" s="13">
        <v>42549.479120370372</v>
      </c>
      <c r="D371" s="13">
        <v>42549.489502314813</v>
      </c>
      <c r="E371" s="10" t="s">
        <v>60</v>
      </c>
      <c r="F371" s="26">
        <v>1.0381944441178348E-2</v>
      </c>
      <c r="G371" s="12" t="s">
        <v>56</v>
      </c>
      <c r="H371" s="38">
        <v>0.66666666666666663</v>
      </c>
      <c r="I371" t="str">
        <f>VLOOKUP(G371,'Issue Resolution'!$A$2:$A$9,1,FALSE)</f>
        <v>Onboard in-route failure</v>
      </c>
      <c r="J371" t="str">
        <f t="shared" si="9"/>
        <v>28</v>
      </c>
    </row>
    <row r="372" spans="1:10" x14ac:dyDescent="0.25">
      <c r="A372" s="27" t="s">
        <v>674</v>
      </c>
      <c r="B372" s="10">
        <v>4018</v>
      </c>
      <c r="C372" s="13">
        <v>42549.486493055556</v>
      </c>
      <c r="D372" s="13">
        <v>42549.498969907407</v>
      </c>
      <c r="E372" s="10" t="s">
        <v>43</v>
      </c>
      <c r="F372" s="26">
        <v>1.247685185080627E-2</v>
      </c>
      <c r="G372" s="12" t="s">
        <v>56</v>
      </c>
      <c r="H372" s="38">
        <v>0.5</v>
      </c>
      <c r="I372" t="str">
        <f>VLOOKUP(G372,'Issue Resolution'!$A$2:$A$9,1,FALSE)</f>
        <v>Onboard in-route failure</v>
      </c>
      <c r="J372" t="str">
        <f t="shared" si="9"/>
        <v>28</v>
      </c>
    </row>
    <row r="373" spans="1:10" x14ac:dyDescent="0.25">
      <c r="A373" s="27" t="s">
        <v>661</v>
      </c>
      <c r="B373" s="10">
        <v>4026</v>
      </c>
      <c r="C373" s="13">
        <v>42549.506354166668</v>
      </c>
      <c r="D373" s="13">
        <v>42549.523912037039</v>
      </c>
      <c r="E373" s="10" t="s">
        <v>38</v>
      </c>
      <c r="F373" s="26">
        <v>1.7557870371092577E-2</v>
      </c>
      <c r="G373" s="12" t="s">
        <v>56</v>
      </c>
      <c r="H373" s="38">
        <v>0.16666666666666666</v>
      </c>
      <c r="I373" t="str">
        <f>VLOOKUP(G373,'Issue Resolution'!$A$2:$A$9,1,FALSE)</f>
        <v>Onboard in-route failure</v>
      </c>
      <c r="J373" t="str">
        <f t="shared" si="9"/>
        <v>28</v>
      </c>
    </row>
    <row r="374" spans="1:10" x14ac:dyDescent="0.25">
      <c r="A374" s="27" t="s">
        <v>818</v>
      </c>
      <c r="B374" s="10">
        <v>4027</v>
      </c>
      <c r="C374" s="13">
        <v>42549.516284722224</v>
      </c>
      <c r="D374" s="13">
        <v>42549.517546296294</v>
      </c>
      <c r="E374" s="10" t="s">
        <v>37</v>
      </c>
      <c r="F374" s="26">
        <v>1.261574070667848E-3</v>
      </c>
      <c r="G374" s="12" t="s">
        <v>56</v>
      </c>
      <c r="H374" s="38">
        <v>0</v>
      </c>
      <c r="I374" t="str">
        <f>VLOOKUP(G374,'Issue Resolution'!$A$2:$A$9,1,FALSE)</f>
        <v>Onboard in-route failure</v>
      </c>
      <c r="J374" t="str">
        <f t="shared" si="9"/>
        <v>28</v>
      </c>
    </row>
    <row r="375" spans="1:10" x14ac:dyDescent="0.25">
      <c r="A375" s="27" t="s">
        <v>662</v>
      </c>
      <c r="B375" s="10">
        <v>4042</v>
      </c>
      <c r="C375" s="13">
        <v>42549.624039351853</v>
      </c>
      <c r="D375" s="13">
        <v>42549.625671296293</v>
      </c>
      <c r="E375" s="10" t="s">
        <v>60</v>
      </c>
      <c r="F375" s="26">
        <v>1.631944440305233E-3</v>
      </c>
      <c r="G375" s="12" t="s">
        <v>56</v>
      </c>
      <c r="H375" s="38">
        <v>0</v>
      </c>
      <c r="I375" t="str">
        <f>VLOOKUP(G375,'Issue Resolution'!$A$2:$A$9,1,FALSE)</f>
        <v>Onboard in-route failure</v>
      </c>
      <c r="J375" t="str">
        <f t="shared" si="9"/>
        <v>28</v>
      </c>
    </row>
    <row r="376" spans="1:10" x14ac:dyDescent="0.25">
      <c r="A376" s="27" t="s">
        <v>676</v>
      </c>
      <c r="B376" s="10">
        <v>4011</v>
      </c>
      <c r="C376" s="13">
        <v>42549.632754629631</v>
      </c>
      <c r="D376" s="13">
        <v>42549.653275462966</v>
      </c>
      <c r="E376" s="10" t="s">
        <v>41</v>
      </c>
      <c r="F376" s="26">
        <v>2.0520833335467614E-2</v>
      </c>
      <c r="G376" s="12" t="s">
        <v>56</v>
      </c>
      <c r="H376" s="38">
        <v>1</v>
      </c>
      <c r="I376" t="str">
        <f>VLOOKUP(G376,'Issue Resolution'!$A$2:$A$9,1,FALSE)</f>
        <v>Onboard in-route failure</v>
      </c>
      <c r="J376" t="str">
        <f t="shared" si="9"/>
        <v>28</v>
      </c>
    </row>
    <row r="377" spans="1:10" x14ac:dyDescent="0.25">
      <c r="A377" s="10" t="s">
        <v>669</v>
      </c>
      <c r="B377" s="10">
        <v>4012</v>
      </c>
      <c r="C377" s="13">
        <v>42549.672858796293</v>
      </c>
      <c r="D377" s="13">
        <v>42549.674861111111</v>
      </c>
      <c r="E377" s="10" t="s">
        <v>41</v>
      </c>
      <c r="F377" s="26">
        <v>2.0023148172185756E-3</v>
      </c>
      <c r="G377" s="12" t="s">
        <v>56</v>
      </c>
      <c r="H377" s="38">
        <v>0</v>
      </c>
      <c r="I377" t="str">
        <f>VLOOKUP(G377,'Issue Resolution'!$A$2:$A$9,1,FALSE)</f>
        <v>Onboard in-route failure</v>
      </c>
      <c r="J377" t="str">
        <f t="shared" si="9"/>
        <v>28</v>
      </c>
    </row>
    <row r="378" spans="1:10" x14ac:dyDescent="0.25">
      <c r="A378" s="27" t="s">
        <v>107</v>
      </c>
      <c r="B378" s="10">
        <v>4023</v>
      </c>
      <c r="C378" s="13">
        <v>42549.695509259262</v>
      </c>
      <c r="D378" s="13">
        <v>42549.696932870371</v>
      </c>
      <c r="E378" s="10" t="s">
        <v>50</v>
      </c>
      <c r="F378" s="26">
        <v>1.4236111092031933E-3</v>
      </c>
      <c r="G378" s="12" t="s">
        <v>12</v>
      </c>
      <c r="H378" s="38">
        <v>0</v>
      </c>
      <c r="I378" t="str">
        <f>VLOOKUP(G378,'Issue Resolution'!$A$2:$A$8,1,FALSE)</f>
        <v>Wi-MAX data drops</v>
      </c>
      <c r="J378" t="str">
        <f t="shared" si="9"/>
        <v>28</v>
      </c>
    </row>
    <row r="379" spans="1:10" x14ac:dyDescent="0.25">
      <c r="A379" s="10" t="s">
        <v>819</v>
      </c>
      <c r="B379" s="10">
        <v>4027</v>
      </c>
      <c r="C379" s="13">
        <v>42549.770601851851</v>
      </c>
      <c r="D379" s="13">
        <v>42549.771886574075</v>
      </c>
      <c r="E379" s="10" t="s">
        <v>37</v>
      </c>
      <c r="F379" s="26">
        <v>1.2847222242271528E-3</v>
      </c>
      <c r="G379" s="12" t="s">
        <v>12</v>
      </c>
      <c r="H379" s="38">
        <v>0</v>
      </c>
      <c r="I379" t="str">
        <f>VLOOKUP(G379,'Issue Resolution'!$A$2:$A$8,1,FALSE)</f>
        <v>Wi-MAX data drops</v>
      </c>
      <c r="J379" t="str">
        <f t="shared" si="9"/>
        <v>28</v>
      </c>
    </row>
    <row r="380" spans="1:10" x14ac:dyDescent="0.25">
      <c r="A380" s="27" t="s">
        <v>59</v>
      </c>
      <c r="B380" s="10">
        <v>4026</v>
      </c>
      <c r="C380" s="13">
        <v>42549.7969212963</v>
      </c>
      <c r="D380" s="13">
        <v>42549.817430555559</v>
      </c>
      <c r="E380" s="10" t="s">
        <v>38</v>
      </c>
      <c r="F380" s="26">
        <v>2.0509259258687962E-2</v>
      </c>
      <c r="G380" s="12" t="s">
        <v>9</v>
      </c>
      <c r="H380" s="38">
        <v>0.33333333333333331</v>
      </c>
      <c r="I380" t="str">
        <f>VLOOKUP(G380,'Issue Resolution'!$A$2:$A$8,1,FALSE)</f>
        <v>Improper execution of bulletins</v>
      </c>
      <c r="J380" t="str">
        <f t="shared" si="9"/>
        <v>28</v>
      </c>
    </row>
    <row r="381" spans="1:10" x14ac:dyDescent="0.25">
      <c r="A381" s="10" t="s">
        <v>679</v>
      </c>
      <c r="B381" s="10">
        <v>4027</v>
      </c>
      <c r="C381" s="13">
        <v>42550.012291666666</v>
      </c>
      <c r="D381" s="13">
        <v>42550.016203703701</v>
      </c>
      <c r="E381" s="10" t="s">
        <v>37</v>
      </c>
      <c r="F381" s="26">
        <v>3.9120370347518474E-3</v>
      </c>
      <c r="G381" s="12" t="s">
        <v>56</v>
      </c>
      <c r="H381" s="38">
        <v>0</v>
      </c>
      <c r="I381" t="str">
        <f>VLOOKUP(G381,'Issue Resolution'!$A$2:$A$9,1,FALSE)</f>
        <v>Onboard in-route failure</v>
      </c>
      <c r="J381" t="str">
        <f t="shared" si="9"/>
        <v>28</v>
      </c>
    </row>
    <row r="382" spans="1:10" x14ac:dyDescent="0.25">
      <c r="A382" s="27" t="s">
        <v>686</v>
      </c>
      <c r="B382" s="10">
        <v>4039</v>
      </c>
      <c r="C382" s="13">
        <v>42550.221354166664</v>
      </c>
      <c r="D382" s="13">
        <v>42550.246365740742</v>
      </c>
      <c r="E382" s="10" t="s">
        <v>48</v>
      </c>
      <c r="F382" s="26">
        <v>2.5011574078234844E-2</v>
      </c>
      <c r="G382" s="12" t="s">
        <v>56</v>
      </c>
      <c r="H382" s="38">
        <v>0.75</v>
      </c>
      <c r="I382" t="str">
        <f>VLOOKUP(G382,'Issue Resolution'!$A$2:$A$9,1,FALSE)</f>
        <v>Onboard in-route failure</v>
      </c>
      <c r="J382" t="str">
        <f t="shared" si="9"/>
        <v>29</v>
      </c>
    </row>
    <row r="383" spans="1:10" x14ac:dyDescent="0.25">
      <c r="A383" s="27" t="s">
        <v>820</v>
      </c>
      <c r="B383" s="10">
        <v>4012</v>
      </c>
      <c r="C383" s="13">
        <v>42550.254976851851</v>
      </c>
      <c r="D383" s="13">
        <v>42550.272627314815</v>
      </c>
      <c r="E383" s="10" t="s">
        <v>41</v>
      </c>
      <c r="F383" s="26">
        <v>1.7650462963501923E-2</v>
      </c>
      <c r="G383" s="12" t="s">
        <v>1406</v>
      </c>
      <c r="H383" s="38">
        <v>1</v>
      </c>
      <c r="I383" t="str">
        <f>VLOOKUP(G383,'Issue Resolution'!$A$2:$A$99,1,FALSE)</f>
        <v>Operational Issue</v>
      </c>
      <c r="J383" t="str">
        <f t="shared" si="9"/>
        <v>29</v>
      </c>
    </row>
    <row r="384" spans="1:10" x14ac:dyDescent="0.25">
      <c r="A384" s="27" t="s">
        <v>821</v>
      </c>
      <c r="B384" s="10">
        <v>4012</v>
      </c>
      <c r="C384" s="13">
        <v>42550.308657407404</v>
      </c>
      <c r="D384" s="13">
        <v>42550.342511574076</v>
      </c>
      <c r="E384" s="10" t="s">
        <v>41</v>
      </c>
      <c r="F384" s="26">
        <v>3.3854166671517305E-2</v>
      </c>
      <c r="G384" s="12" t="s">
        <v>56</v>
      </c>
      <c r="H384" s="38">
        <v>1</v>
      </c>
      <c r="I384" t="str">
        <f>VLOOKUP(G384,'Issue Resolution'!$A$2:$A$9,1,FALSE)</f>
        <v>Onboard in-route failure</v>
      </c>
      <c r="J384" t="str">
        <f t="shared" si="9"/>
        <v>29</v>
      </c>
    </row>
    <row r="385" spans="1:10" x14ac:dyDescent="0.25">
      <c r="A385" s="27" t="s">
        <v>822</v>
      </c>
      <c r="B385" s="10">
        <v>4031</v>
      </c>
      <c r="C385" s="13">
        <v>42550.320185185185</v>
      </c>
      <c r="D385" s="13">
        <v>42550.340011574073</v>
      </c>
      <c r="E385" s="10" t="s">
        <v>39</v>
      </c>
      <c r="F385" s="26">
        <v>1.9826388888759539E-2</v>
      </c>
      <c r="G385" s="8" t="s">
        <v>8</v>
      </c>
      <c r="H385" s="38">
        <v>0.75</v>
      </c>
      <c r="I385" t="str">
        <f>VLOOKUP(G385,'Issue Resolution'!$A$2:$A$8,1,FALSE)</f>
        <v>Inefficient dispatching</v>
      </c>
      <c r="J385" t="str">
        <f t="shared" si="9"/>
        <v>29</v>
      </c>
    </row>
    <row r="386" spans="1:10" x14ac:dyDescent="0.25">
      <c r="A386" s="27" t="s">
        <v>824</v>
      </c>
      <c r="B386" s="10">
        <v>4016</v>
      </c>
      <c r="C386" s="13">
        <v>42550.363182870373</v>
      </c>
      <c r="D386" s="13">
        <v>42550.374050925922</v>
      </c>
      <c r="E386" s="10" t="s">
        <v>55</v>
      </c>
      <c r="F386" s="26">
        <v>1.0868055549508426E-2</v>
      </c>
      <c r="G386" s="8" t="s">
        <v>9</v>
      </c>
      <c r="H386" s="38">
        <v>0.66666666666666663</v>
      </c>
      <c r="I386" t="str">
        <f>VLOOKUP(G386,'Issue Resolution'!$A$2:$A$8,1,FALSE)</f>
        <v>Improper execution of bulletins</v>
      </c>
      <c r="J386" t="str">
        <f t="shared" si="9"/>
        <v>29</v>
      </c>
    </row>
    <row r="387" spans="1:10" x14ac:dyDescent="0.25">
      <c r="A387" s="27" t="s">
        <v>682</v>
      </c>
      <c r="B387" s="10">
        <v>4040</v>
      </c>
      <c r="C387" s="13">
        <v>42550.405960648146</v>
      </c>
      <c r="D387" s="13">
        <v>42550.428263888891</v>
      </c>
      <c r="E387" s="10" t="s">
        <v>48</v>
      </c>
      <c r="F387" s="26">
        <v>2.2303240744804498E-2</v>
      </c>
      <c r="G387" s="8" t="s">
        <v>11</v>
      </c>
      <c r="H387" s="38">
        <v>1</v>
      </c>
      <c r="I387" t="str">
        <f>VLOOKUP(G387,'Issue Resolution'!$A$2:$A$8,1,FALSE)</f>
        <v>Link failures in wayside equipment</v>
      </c>
      <c r="J387" t="str">
        <f t="shared" ref="J387:J400" si="10">RIGHT(A387,2)</f>
        <v>29</v>
      </c>
    </row>
    <row r="388" spans="1:10" x14ac:dyDescent="0.25">
      <c r="A388" s="27" t="s">
        <v>825</v>
      </c>
      <c r="B388" s="10">
        <v>4042</v>
      </c>
      <c r="C388" s="13">
        <v>42550.539525462962</v>
      </c>
      <c r="D388" s="13">
        <v>42550.552511574075</v>
      </c>
      <c r="E388" s="10" t="s">
        <v>60</v>
      </c>
      <c r="F388" s="26">
        <v>1.2986111112695653E-2</v>
      </c>
      <c r="G388" s="12" t="s">
        <v>56</v>
      </c>
      <c r="H388" s="38">
        <v>0.66666666666666663</v>
      </c>
      <c r="I388" t="str">
        <f>VLOOKUP(G388,'Issue Resolution'!$A$2:$A$9,1,FALSE)</f>
        <v>Onboard in-route failure</v>
      </c>
      <c r="J388" t="str">
        <f t="shared" si="10"/>
        <v>29</v>
      </c>
    </row>
    <row r="389" spans="1:10" x14ac:dyDescent="0.25">
      <c r="A389" s="27" t="s">
        <v>827</v>
      </c>
      <c r="B389" s="10">
        <v>4011</v>
      </c>
      <c r="C389" s="13">
        <v>42550.583182870374</v>
      </c>
      <c r="D389" s="13">
        <v>42550.610543981478</v>
      </c>
      <c r="E389" s="10" t="s">
        <v>41</v>
      </c>
      <c r="F389" s="26">
        <v>2.7361111104255542E-2</v>
      </c>
      <c r="G389" s="8" t="s">
        <v>8</v>
      </c>
      <c r="H389" s="38">
        <v>1</v>
      </c>
      <c r="I389" t="str">
        <f>VLOOKUP(G389,'Issue Resolution'!$A$2:$A$8,1,FALSE)</f>
        <v>Inefficient dispatching</v>
      </c>
      <c r="J389" t="str">
        <f t="shared" si="10"/>
        <v>29</v>
      </c>
    </row>
    <row r="390" spans="1:10" x14ac:dyDescent="0.25">
      <c r="A390" s="27" t="s">
        <v>826</v>
      </c>
      <c r="B390" s="10">
        <v>4041</v>
      </c>
      <c r="C390" s="13">
        <v>42550.592997685184</v>
      </c>
      <c r="D390" s="13">
        <v>42550.611215277779</v>
      </c>
      <c r="E390" s="10" t="s">
        <v>60</v>
      </c>
      <c r="F390" s="26">
        <v>1.8217592594737653E-2</v>
      </c>
      <c r="G390" s="12" t="s">
        <v>12</v>
      </c>
      <c r="H390" s="38">
        <v>1</v>
      </c>
      <c r="I390" t="str">
        <f>VLOOKUP(G390,'Issue Resolution'!$A$2:$A$8,1,FALSE)</f>
        <v>Wi-MAX data drops</v>
      </c>
      <c r="J390" t="str">
        <f t="shared" si="10"/>
        <v>29</v>
      </c>
    </row>
    <row r="391" spans="1:10" x14ac:dyDescent="0.25">
      <c r="A391" s="27" t="s">
        <v>685</v>
      </c>
      <c r="B391" s="10">
        <v>4011</v>
      </c>
      <c r="C391" s="13">
        <v>42550.720335648148</v>
      </c>
      <c r="D391" s="13">
        <v>42550.720335648148</v>
      </c>
      <c r="E391" s="10" t="s">
        <v>41</v>
      </c>
      <c r="F391" s="26">
        <v>0</v>
      </c>
      <c r="G391" s="12" t="s">
        <v>56</v>
      </c>
      <c r="H391" s="38">
        <v>1</v>
      </c>
      <c r="I391" t="str">
        <f>VLOOKUP(G391,'Issue Resolution'!$A$2:$A$9,1,FALSE)</f>
        <v>Onboard in-route failure</v>
      </c>
      <c r="J391" t="str">
        <f t="shared" si="10"/>
        <v>29</v>
      </c>
    </row>
    <row r="392" spans="1:10" x14ac:dyDescent="0.25">
      <c r="A392" s="27" t="s">
        <v>680</v>
      </c>
      <c r="B392" s="10">
        <v>4039</v>
      </c>
      <c r="C392" s="13">
        <v>42550.733263888891</v>
      </c>
      <c r="D392" s="13">
        <v>42550.734942129631</v>
      </c>
      <c r="E392" s="10" t="s">
        <v>48</v>
      </c>
      <c r="F392" s="26">
        <v>1.6782407401478849E-3</v>
      </c>
      <c r="G392" s="12" t="s">
        <v>56</v>
      </c>
      <c r="H392" s="38">
        <v>0</v>
      </c>
      <c r="I392" t="str">
        <f>VLOOKUP(G392,'Issue Resolution'!$A$2:$A$9,1,FALSE)</f>
        <v>Onboard in-route failure</v>
      </c>
      <c r="J392" t="str">
        <f t="shared" si="10"/>
        <v>29</v>
      </c>
    </row>
    <row r="393" spans="1:10" x14ac:dyDescent="0.25">
      <c r="A393" s="27" t="s">
        <v>828</v>
      </c>
      <c r="B393" s="10">
        <v>4042</v>
      </c>
      <c r="C393" s="13">
        <v>42550.998483796298</v>
      </c>
      <c r="D393" s="13">
        <v>42551.012430555558</v>
      </c>
      <c r="E393" s="10" t="s">
        <v>60</v>
      </c>
      <c r="F393" s="26">
        <v>1.3946759259852115E-2</v>
      </c>
      <c r="G393" s="12" t="s">
        <v>56</v>
      </c>
      <c r="H393" s="38">
        <v>0.83333333333333337</v>
      </c>
      <c r="I393" t="str">
        <f>VLOOKUP(G393,'Issue Resolution'!$A$2:$A$9,1,FALSE)</f>
        <v>Onboard in-route failure</v>
      </c>
      <c r="J393" t="str">
        <f t="shared" si="10"/>
        <v>29</v>
      </c>
    </row>
    <row r="394" spans="1:10" x14ac:dyDescent="0.25">
      <c r="A394" s="27" t="s">
        <v>696</v>
      </c>
      <c r="B394" s="10">
        <v>4016</v>
      </c>
      <c r="C394" s="13">
        <v>42551.258912037039</v>
      </c>
      <c r="D394" s="13">
        <v>42551.277499999997</v>
      </c>
      <c r="E394" s="10" t="s">
        <v>55</v>
      </c>
      <c r="F394" s="26">
        <v>1.858796295709908E-2</v>
      </c>
      <c r="G394" s="12" t="s">
        <v>12</v>
      </c>
      <c r="H394" s="38">
        <v>0.75</v>
      </c>
      <c r="I394" t="str">
        <f>VLOOKUP(G394,'Issue Resolution'!$A$2:$A$8,1,FALSE)</f>
        <v>Wi-MAX data drops</v>
      </c>
      <c r="J394" t="str">
        <f t="shared" si="10"/>
        <v>30</v>
      </c>
    </row>
    <row r="395" spans="1:10" x14ac:dyDescent="0.25">
      <c r="A395" s="27" t="s">
        <v>698</v>
      </c>
      <c r="B395" s="10">
        <v>4015</v>
      </c>
      <c r="C395" s="13">
        <v>42551.458090277774</v>
      </c>
      <c r="D395" s="13">
        <v>42551.462453703702</v>
      </c>
      <c r="E395" s="10" t="s">
        <v>55</v>
      </c>
      <c r="F395" s="26">
        <v>4.3634259272948839E-3</v>
      </c>
      <c r="G395" s="12" t="s">
        <v>56</v>
      </c>
      <c r="H395" s="38">
        <v>0.25</v>
      </c>
      <c r="I395" t="str">
        <f>VLOOKUP(G395,'Issue Resolution'!$A$2:$A$8,1,FALSE)</f>
        <v>Onboard in-route failure</v>
      </c>
      <c r="J395" t="str">
        <f t="shared" si="10"/>
        <v>30</v>
      </c>
    </row>
    <row r="396" spans="1:10" x14ac:dyDescent="0.25">
      <c r="A396" s="27" t="s">
        <v>109</v>
      </c>
      <c r="B396" s="10">
        <v>4016</v>
      </c>
      <c r="C396" s="13">
        <v>42551.467407407406</v>
      </c>
      <c r="D396" s="13">
        <v>42551.478043981479</v>
      </c>
      <c r="E396" s="10" t="s">
        <v>55</v>
      </c>
      <c r="F396" s="26">
        <v>1.063657407212304E-2</v>
      </c>
      <c r="G396" s="12" t="s">
        <v>56</v>
      </c>
      <c r="H396" s="38">
        <v>0.41666666666666669</v>
      </c>
      <c r="I396" t="str">
        <f>VLOOKUP(G396,'Issue Resolution'!$A$2:$A$8,1,FALSE)</f>
        <v>Onboard in-route failure</v>
      </c>
      <c r="J396" t="str">
        <f t="shared" si="10"/>
        <v>30</v>
      </c>
    </row>
    <row r="397" spans="1:10" x14ac:dyDescent="0.25">
      <c r="A397" s="27" t="s">
        <v>830</v>
      </c>
      <c r="B397" s="10">
        <v>4029</v>
      </c>
      <c r="C397" s="13">
        <v>42551.485115740739</v>
      </c>
      <c r="D397" s="13">
        <v>42551.507615740738</v>
      </c>
      <c r="E397" s="10" t="s">
        <v>33</v>
      </c>
      <c r="F397" s="26">
        <v>2.2499999999126885E-2</v>
      </c>
      <c r="G397" s="8" t="s">
        <v>8</v>
      </c>
      <c r="H397" s="38">
        <v>1</v>
      </c>
      <c r="I397" t="str">
        <f>VLOOKUP(G397,'Issue Resolution'!$A$2:$A$8,1,FALSE)</f>
        <v>Inefficient dispatching</v>
      </c>
      <c r="J397" t="str">
        <f t="shared" si="10"/>
        <v>30</v>
      </c>
    </row>
    <row r="398" spans="1:10" x14ac:dyDescent="0.25">
      <c r="A398" s="27" t="s">
        <v>831</v>
      </c>
      <c r="B398" s="10">
        <v>4020</v>
      </c>
      <c r="C398" s="13">
        <v>42551.652384259258</v>
      </c>
      <c r="D398" s="13">
        <v>42551.677569444444</v>
      </c>
      <c r="E398" s="10" t="s">
        <v>32</v>
      </c>
      <c r="F398" s="26">
        <v>2.5185185186273884E-2</v>
      </c>
      <c r="G398" s="12" t="s">
        <v>56</v>
      </c>
      <c r="H398" s="38">
        <v>1</v>
      </c>
      <c r="I398" t="str">
        <f>VLOOKUP(G398,'Issue Resolution'!$A$2:$A$9,1,FALSE)</f>
        <v>Onboard in-route failure</v>
      </c>
      <c r="J398" t="str">
        <f t="shared" si="10"/>
        <v>30</v>
      </c>
    </row>
    <row r="399" spans="1:10" x14ac:dyDescent="0.25">
      <c r="A399" s="27" t="s">
        <v>832</v>
      </c>
      <c r="B399" s="10">
        <v>4025</v>
      </c>
      <c r="C399" s="13">
        <v>42551.729444444441</v>
      </c>
      <c r="D399" s="13">
        <v>42551.746331018519</v>
      </c>
      <c r="E399" s="10" t="s">
        <v>38</v>
      </c>
      <c r="F399" s="26">
        <v>1.6886574077943806E-2</v>
      </c>
      <c r="G399" s="12" t="s">
        <v>1406</v>
      </c>
      <c r="H399" s="38">
        <v>0.75</v>
      </c>
      <c r="I399" t="str">
        <f>VLOOKUP(G399,'Issue Resolution'!$A$2:$A$99,1,FALSE)</f>
        <v>Operational Issue</v>
      </c>
      <c r="J399" t="str">
        <f t="shared" si="10"/>
        <v>30</v>
      </c>
    </row>
    <row r="400" spans="1:10" x14ac:dyDescent="0.25">
      <c r="A400" s="10" t="s">
        <v>833</v>
      </c>
      <c r="B400" s="10">
        <v>4028</v>
      </c>
      <c r="C400" s="13">
        <v>42551.864606481482</v>
      </c>
      <c r="D400" s="13">
        <v>42551.885358796295</v>
      </c>
      <c r="E400" s="10" t="s">
        <v>37</v>
      </c>
      <c r="F400" s="26">
        <v>2.0752314812853001E-2</v>
      </c>
      <c r="G400" s="12" t="s">
        <v>56</v>
      </c>
      <c r="H400" s="38">
        <v>1</v>
      </c>
      <c r="I400" t="str">
        <f>VLOOKUP(G400,'Issue Resolution'!$A$2:$A$9,1,FALSE)</f>
        <v>Onboard in-route failure</v>
      </c>
      <c r="J400" t="str">
        <f t="shared" si="10"/>
        <v>30</v>
      </c>
    </row>
    <row r="401" spans="7:8" x14ac:dyDescent="0.25">
      <c r="G401" s="39"/>
      <c r="H401" s="39"/>
    </row>
    <row r="402" spans="7:8" x14ac:dyDescent="0.25">
      <c r="G402" s="39"/>
      <c r="H402" s="39"/>
    </row>
    <row r="403" spans="7:8" x14ac:dyDescent="0.25">
      <c r="G403" s="39"/>
      <c r="H403" s="39"/>
    </row>
    <row r="404" spans="7:8" x14ac:dyDescent="0.25">
      <c r="G404" s="39"/>
      <c r="H404" s="39"/>
    </row>
    <row r="405" spans="7:8" x14ac:dyDescent="0.25">
      <c r="G405" s="39"/>
      <c r="H405" s="39"/>
    </row>
    <row r="406" spans="7:8" x14ac:dyDescent="0.25">
      <c r="G406" s="39"/>
      <c r="H406" s="39"/>
    </row>
    <row r="407" spans="7:8" x14ac:dyDescent="0.25">
      <c r="G407" s="39"/>
      <c r="H407" s="39"/>
    </row>
    <row r="408" spans="7:8" x14ac:dyDescent="0.25">
      <c r="G408" s="39"/>
      <c r="H408" s="39"/>
    </row>
    <row r="409" spans="7:8" x14ac:dyDescent="0.25">
      <c r="G409" s="39"/>
      <c r="H409" s="39"/>
    </row>
    <row r="410" spans="7:8" x14ac:dyDescent="0.25">
      <c r="G410" s="39"/>
      <c r="H410" s="39"/>
    </row>
    <row r="411" spans="7:8" x14ac:dyDescent="0.25">
      <c r="G411" s="39"/>
      <c r="H411" s="39"/>
    </row>
    <row r="412" spans="7:8" x14ac:dyDescent="0.25">
      <c r="G412" s="39"/>
      <c r="H412" s="39"/>
    </row>
    <row r="413" spans="7:8" x14ac:dyDescent="0.25">
      <c r="G413" s="39"/>
      <c r="H413" s="39"/>
    </row>
    <row r="414" spans="7:8" x14ac:dyDescent="0.25">
      <c r="G414" s="39"/>
      <c r="H414" s="39"/>
    </row>
    <row r="415" spans="7:8" x14ac:dyDescent="0.25">
      <c r="G415" s="39"/>
      <c r="H415" s="39"/>
    </row>
    <row r="416" spans="7:8" x14ac:dyDescent="0.25">
      <c r="G416" s="39"/>
      <c r="H416" s="39"/>
    </row>
    <row r="417" spans="7:8" x14ac:dyDescent="0.25">
      <c r="G417" s="39"/>
      <c r="H417" s="39"/>
    </row>
    <row r="418" spans="7:8" x14ac:dyDescent="0.25">
      <c r="G418" s="39"/>
      <c r="H418" s="39"/>
    </row>
    <row r="419" spans="7:8" x14ac:dyDescent="0.25">
      <c r="G419" s="39"/>
      <c r="H419" s="39"/>
    </row>
    <row r="420" spans="7:8" x14ac:dyDescent="0.25">
      <c r="G420" s="39"/>
      <c r="H420" s="39"/>
    </row>
    <row r="421" spans="7:8" x14ac:dyDescent="0.25">
      <c r="G421" s="39"/>
      <c r="H421" s="39"/>
    </row>
    <row r="422" spans="7:8" x14ac:dyDescent="0.25">
      <c r="G422" s="39"/>
      <c r="H422" s="39"/>
    </row>
    <row r="423" spans="7:8" x14ac:dyDescent="0.25">
      <c r="G423" s="39"/>
      <c r="H423" s="39"/>
    </row>
    <row r="424" spans="7:8" x14ac:dyDescent="0.25">
      <c r="G424" s="39"/>
      <c r="H424" s="39"/>
    </row>
    <row r="425" spans="7:8" x14ac:dyDescent="0.25">
      <c r="G425" s="39"/>
      <c r="H425" s="39"/>
    </row>
    <row r="426" spans="7:8" x14ac:dyDescent="0.25">
      <c r="G426" s="39"/>
      <c r="H426" s="39"/>
    </row>
    <row r="427" spans="7:8" x14ac:dyDescent="0.25">
      <c r="G427" s="39"/>
      <c r="H427" s="39"/>
    </row>
  </sheetData>
  <autoFilter ref="A1:I400">
    <sortState ref="A2:I400">
      <sortCondition ref="C1:C400"/>
    </sortState>
  </autoFilter>
  <sortState ref="A2:H216">
    <sortCondition ref="C2:C216"/>
  </sortState>
  <conditionalFormatting sqref="H262">
    <cfRule type="expression" dxfId="53" priority="9">
      <formula>$O262&gt;0</formula>
    </cfRule>
  </conditionalFormatting>
  <conditionalFormatting sqref="H262">
    <cfRule type="expression" dxfId="52" priority="8">
      <formula>$P262&gt;0</formula>
    </cfRule>
  </conditionalFormatting>
  <conditionalFormatting sqref="H263:H275">
    <cfRule type="expression" dxfId="51" priority="5">
      <formula>$P263&gt;0</formula>
    </cfRule>
    <cfRule type="expression" dxfId="50" priority="6">
      <formula>$O263&gt;0</formula>
    </cfRule>
  </conditionalFormatting>
  <conditionalFormatting sqref="H276:H288">
    <cfRule type="expression" dxfId="49" priority="3">
      <formula>$O276&gt;0</formula>
    </cfRule>
  </conditionalFormatting>
  <conditionalFormatting sqref="H276:H288">
    <cfRule type="expression" dxfId="48" priority="2">
      <formula>$P276&gt;0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D733DF7-4099-4E96-8DBD-0C8E54EC96D9}">
            <xm:f>$N262&gt;'[Train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H262</xm:sqref>
        </x14:conditionalFormatting>
        <x14:conditionalFormatting xmlns:xm="http://schemas.microsoft.com/office/excel/2006/main">
          <x14:cfRule type="expression" priority="4" id="{8F6A3E0B-1908-4CA4-BF1C-E55F42D2C057}">
            <xm:f>$N263&gt;'[Train Runs and Enforcements 2016-06-20.xlsx]Variables'!#REF!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H263:H275</xm:sqref>
        </x14:conditionalFormatting>
        <x14:conditionalFormatting xmlns:xm="http://schemas.microsoft.com/office/excel/2006/main">
          <x14:cfRule type="expression" priority="1" id="{E46AF3B7-6DD4-490F-8C90-9E63A13C8028}">
            <xm:f>$N276&gt;'[Train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H276:H288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70"/>
  <sheetViews>
    <sheetView topLeftCell="A138" workbookViewId="0">
      <selection activeCell="J2" sqref="J2"/>
    </sheetView>
    <sheetView workbookViewId="1"/>
  </sheetViews>
  <sheetFormatPr defaultRowHeight="15" x14ac:dyDescent="0.25"/>
  <cols>
    <col min="1" max="2" width="9.140625" style="19"/>
    <col min="3" max="3" width="34.5703125" style="19" bestFit="1" customWidth="1"/>
    <col min="4" max="4" width="31.28515625" style="19" bestFit="1" customWidth="1"/>
    <col min="5" max="5" width="12" style="19" bestFit="1" customWidth="1"/>
    <col min="6" max="6" width="10.85546875" style="19" bestFit="1" customWidth="1"/>
    <col min="7" max="7" width="49.140625" style="19" customWidth="1"/>
    <col min="8" max="8" width="9.140625" style="11"/>
    <col min="9" max="9" width="9.7109375" style="54" bestFit="1" customWidth="1"/>
    <col min="10" max="16384" width="9.140625" style="11"/>
  </cols>
  <sheetData>
    <row r="1" spans="1:9" x14ac:dyDescent="0.25">
      <c r="A1" s="14" t="s">
        <v>24</v>
      </c>
      <c r="B1" s="14" t="s">
        <v>25</v>
      </c>
      <c r="C1" s="15" t="s">
        <v>26</v>
      </c>
      <c r="D1" s="15" t="s">
        <v>27</v>
      </c>
      <c r="E1" s="14" t="s">
        <v>28</v>
      </c>
      <c r="F1" s="16" t="s">
        <v>29</v>
      </c>
      <c r="G1" s="14" t="s">
        <v>30</v>
      </c>
      <c r="H1" s="11" t="s">
        <v>1420</v>
      </c>
      <c r="I1" s="54" t="s">
        <v>1419</v>
      </c>
    </row>
    <row r="2" spans="1:9" x14ac:dyDescent="0.25">
      <c r="A2" s="10" t="s">
        <v>247</v>
      </c>
      <c r="B2" s="10">
        <v>4041</v>
      </c>
      <c r="C2" s="17">
        <v>42522.333344907405</v>
      </c>
      <c r="D2" s="17">
        <v>42522.384791666664</v>
      </c>
      <c r="E2" s="18" t="s">
        <v>60</v>
      </c>
      <c r="F2" s="18">
        <v>5.1446759259259262E-2</v>
      </c>
      <c r="G2" s="12" t="s">
        <v>1413</v>
      </c>
      <c r="H2" t="str">
        <f>RIGHT(A2,2)</f>
        <v>01</v>
      </c>
      <c r="I2" s="54">
        <f>42522+H2-1</f>
        <v>42522</v>
      </c>
    </row>
    <row r="3" spans="1:9" x14ac:dyDescent="0.25">
      <c r="A3" s="10" t="s">
        <v>118</v>
      </c>
      <c r="B3" s="10">
        <v>4044</v>
      </c>
      <c r="C3" s="17">
        <v>42522.950983796298</v>
      </c>
      <c r="D3" s="17">
        <v>42522.984537037039</v>
      </c>
      <c r="E3" s="18" t="s">
        <v>44</v>
      </c>
      <c r="F3" s="18">
        <v>3.3553240740740745E-2</v>
      </c>
      <c r="G3" s="12" t="s">
        <v>56</v>
      </c>
      <c r="H3" t="str">
        <f t="shared" ref="H3:H66" si="0">RIGHT(A3,2)</f>
        <v>01</v>
      </c>
      <c r="I3" s="54">
        <f t="shared" ref="I3:I66" si="1">42522+H3-1</f>
        <v>42522</v>
      </c>
    </row>
    <row r="4" spans="1:9" x14ac:dyDescent="0.25">
      <c r="A4" s="10" t="s">
        <v>301</v>
      </c>
      <c r="B4" s="10">
        <v>4013</v>
      </c>
      <c r="C4" s="17">
        <v>42523.195798611108</v>
      </c>
      <c r="D4" s="17">
        <v>42523.20412037037</v>
      </c>
      <c r="E4" s="18" t="s">
        <v>40</v>
      </c>
      <c r="F4" s="18">
        <v>8.3217592592592596E-3</v>
      </c>
      <c r="G4" s="12" t="s">
        <v>56</v>
      </c>
      <c r="H4" t="str">
        <f t="shared" si="0"/>
        <v>02</v>
      </c>
      <c r="I4" s="54">
        <f t="shared" si="1"/>
        <v>42523</v>
      </c>
    </row>
    <row r="5" spans="1:9" x14ac:dyDescent="0.25">
      <c r="A5" s="10" t="s">
        <v>302</v>
      </c>
      <c r="B5" s="10">
        <v>4030</v>
      </c>
      <c r="C5" s="17">
        <v>42523.25540509259</v>
      </c>
      <c r="D5" s="17">
        <v>42523.262986111113</v>
      </c>
      <c r="E5" s="18" t="s">
        <v>33</v>
      </c>
      <c r="F5" s="18">
        <v>7.5810185185185182E-3</v>
      </c>
      <c r="G5" s="8" t="s">
        <v>12</v>
      </c>
      <c r="H5" t="str">
        <f t="shared" si="0"/>
        <v>02</v>
      </c>
      <c r="I5" s="54">
        <f t="shared" si="1"/>
        <v>42523</v>
      </c>
    </row>
    <row r="6" spans="1:9" x14ac:dyDescent="0.25">
      <c r="A6" s="10" t="s">
        <v>35</v>
      </c>
      <c r="B6" s="10">
        <v>4027</v>
      </c>
      <c r="C6" s="17">
        <v>42523.255567129629</v>
      </c>
      <c r="D6" s="17">
        <v>42523.277083333334</v>
      </c>
      <c r="E6" s="18" t="s">
        <v>37</v>
      </c>
      <c r="F6" s="18">
        <v>2.1516203703703704E-2</v>
      </c>
      <c r="G6" s="8" t="s">
        <v>8</v>
      </c>
      <c r="H6" t="str">
        <f t="shared" si="0"/>
        <v>02</v>
      </c>
      <c r="I6" s="54">
        <f t="shared" si="1"/>
        <v>42523</v>
      </c>
    </row>
    <row r="7" spans="1:9" x14ac:dyDescent="0.25">
      <c r="A7" s="10" t="s">
        <v>188</v>
      </c>
      <c r="B7" s="10">
        <v>4029</v>
      </c>
      <c r="C7" s="17">
        <v>42523.363599537035</v>
      </c>
      <c r="D7" s="17">
        <v>42523.363599537035</v>
      </c>
      <c r="E7" s="18" t="s">
        <v>33</v>
      </c>
      <c r="F7" s="18">
        <v>0</v>
      </c>
      <c r="G7" s="12" t="s">
        <v>56</v>
      </c>
      <c r="H7" t="str">
        <f t="shared" si="0"/>
        <v>02</v>
      </c>
      <c r="I7" s="54">
        <f t="shared" si="1"/>
        <v>42523</v>
      </c>
    </row>
    <row r="8" spans="1:9" x14ac:dyDescent="0.25">
      <c r="A8" s="10" t="s">
        <v>305</v>
      </c>
      <c r="B8" s="10">
        <v>4028</v>
      </c>
      <c r="C8" s="17">
        <v>42523.874826388892</v>
      </c>
      <c r="D8" s="17">
        <v>42523.876527777778</v>
      </c>
      <c r="E8" s="18" t="s">
        <v>37</v>
      </c>
      <c r="F8" s="18">
        <v>1.7013888888888892E-3</v>
      </c>
      <c r="G8" s="12" t="s">
        <v>56</v>
      </c>
      <c r="H8" t="str">
        <f t="shared" si="0"/>
        <v>02</v>
      </c>
      <c r="I8" s="54">
        <f t="shared" si="1"/>
        <v>42523</v>
      </c>
    </row>
    <row r="9" spans="1:9" x14ac:dyDescent="0.25">
      <c r="A9" s="10" t="s">
        <v>307</v>
      </c>
      <c r="B9" s="10">
        <v>4030</v>
      </c>
      <c r="C9" s="17">
        <v>42524.276365740741</v>
      </c>
      <c r="D9" s="17">
        <v>42524.277824074074</v>
      </c>
      <c r="E9" s="18" t="s">
        <v>33</v>
      </c>
      <c r="F9" s="18">
        <v>1.4583333322661929E-3</v>
      </c>
      <c r="G9" s="12" t="s">
        <v>56</v>
      </c>
      <c r="H9" t="str">
        <f t="shared" si="0"/>
        <v>03</v>
      </c>
      <c r="I9" s="54">
        <f t="shared" si="1"/>
        <v>42524</v>
      </c>
    </row>
    <row r="10" spans="1:9" x14ac:dyDescent="0.25">
      <c r="A10" s="10" t="s">
        <v>192</v>
      </c>
      <c r="B10" s="10">
        <v>4020</v>
      </c>
      <c r="C10" s="17">
        <v>42524.299629629626</v>
      </c>
      <c r="D10" s="17">
        <v>42524.301122685189</v>
      </c>
      <c r="E10" s="18" t="s">
        <v>32</v>
      </c>
      <c r="F10" s="18">
        <v>1.49305556260515E-3</v>
      </c>
      <c r="G10" s="12" t="s">
        <v>56</v>
      </c>
      <c r="H10" t="str">
        <f t="shared" si="0"/>
        <v>03</v>
      </c>
      <c r="I10" s="54">
        <f t="shared" si="1"/>
        <v>42524</v>
      </c>
    </row>
    <row r="11" spans="1:9" x14ac:dyDescent="0.25">
      <c r="A11" s="10" t="s">
        <v>194</v>
      </c>
      <c r="B11" s="10">
        <v>4029</v>
      </c>
      <c r="C11" s="17">
        <v>42524.416747685187</v>
      </c>
      <c r="D11" s="17">
        <v>42524.418645833335</v>
      </c>
      <c r="E11" s="18" t="s">
        <v>33</v>
      </c>
      <c r="F11" s="18">
        <v>1.898148148029577E-3</v>
      </c>
      <c r="G11" s="12" t="s">
        <v>56</v>
      </c>
      <c r="H11" t="str">
        <f t="shared" si="0"/>
        <v>03</v>
      </c>
      <c r="I11" s="54">
        <f t="shared" si="1"/>
        <v>42524</v>
      </c>
    </row>
    <row r="12" spans="1:9" x14ac:dyDescent="0.25">
      <c r="A12" s="10" t="s">
        <v>311</v>
      </c>
      <c r="B12" s="10">
        <v>4039</v>
      </c>
      <c r="C12" s="17">
        <v>42525.191666666666</v>
      </c>
      <c r="D12" s="17">
        <v>42525.195694444446</v>
      </c>
      <c r="E12" s="18" t="s">
        <v>48</v>
      </c>
      <c r="F12" s="18">
        <v>4.0277777807204984E-3</v>
      </c>
      <c r="G12" s="12" t="s">
        <v>56</v>
      </c>
      <c r="H12" t="str">
        <f t="shared" si="0"/>
        <v>04</v>
      </c>
      <c r="I12" s="54">
        <f t="shared" si="1"/>
        <v>42525</v>
      </c>
    </row>
    <row r="13" spans="1:9" x14ac:dyDescent="0.25">
      <c r="A13" s="10" t="s">
        <v>198</v>
      </c>
      <c r="B13" s="10">
        <v>4020</v>
      </c>
      <c r="C13" s="17">
        <v>42525.488541666666</v>
      </c>
      <c r="D13" s="17">
        <v>42525.489768518521</v>
      </c>
      <c r="E13" s="18" t="s">
        <v>32</v>
      </c>
      <c r="F13" s="18">
        <v>1.2268518548808061E-3</v>
      </c>
      <c r="G13" s="12" t="s">
        <v>56</v>
      </c>
      <c r="H13" t="str">
        <f t="shared" si="0"/>
        <v>04</v>
      </c>
      <c r="I13" s="54">
        <f t="shared" si="1"/>
        <v>42525</v>
      </c>
    </row>
    <row r="14" spans="1:9" x14ac:dyDescent="0.25">
      <c r="A14" s="10" t="s">
        <v>315</v>
      </c>
      <c r="B14" s="10">
        <v>4015</v>
      </c>
      <c r="C14" s="17">
        <v>42525.69939814815</v>
      </c>
      <c r="D14" s="17">
        <v>42525.701099537036</v>
      </c>
      <c r="E14" s="18" t="s">
        <v>55</v>
      </c>
      <c r="F14" s="18">
        <v>1.7013888864312321E-3</v>
      </c>
      <c r="G14" s="12" t="s">
        <v>56</v>
      </c>
      <c r="H14" t="str">
        <f t="shared" si="0"/>
        <v>04</v>
      </c>
      <c r="I14" s="54">
        <f t="shared" si="1"/>
        <v>42525</v>
      </c>
    </row>
    <row r="15" spans="1:9" x14ac:dyDescent="0.25">
      <c r="A15" s="10" t="s">
        <v>199</v>
      </c>
      <c r="B15" s="10">
        <v>4011</v>
      </c>
      <c r="C15" s="13">
        <v>42526.209074074075</v>
      </c>
      <c r="D15" s="13">
        <v>42526.211064814815</v>
      </c>
      <c r="E15" s="10" t="s">
        <v>41</v>
      </c>
      <c r="F15" s="18">
        <v>1.9907407404389232E-3</v>
      </c>
      <c r="G15" s="12" t="s">
        <v>56</v>
      </c>
      <c r="H15" t="str">
        <f t="shared" si="0"/>
        <v>05</v>
      </c>
      <c r="I15" s="54">
        <f t="shared" si="1"/>
        <v>42526</v>
      </c>
    </row>
    <row r="16" spans="1:9" x14ac:dyDescent="0.25">
      <c r="A16" s="10" t="s">
        <v>318</v>
      </c>
      <c r="B16" s="10">
        <v>4028</v>
      </c>
      <c r="C16" s="13">
        <v>42526.479791666665</v>
      </c>
      <c r="D16" s="13">
        <v>42526.490069444444</v>
      </c>
      <c r="E16" s="10" t="s">
        <v>37</v>
      </c>
      <c r="F16" s="18">
        <v>1.0277777779265307E-2</v>
      </c>
      <c r="G16" s="12" t="s">
        <v>115</v>
      </c>
      <c r="H16" t="str">
        <f t="shared" si="0"/>
        <v>05</v>
      </c>
      <c r="I16" s="54">
        <f t="shared" si="1"/>
        <v>42526</v>
      </c>
    </row>
    <row r="17" spans="1:9" x14ac:dyDescent="0.25">
      <c r="A17" s="10" t="s">
        <v>202</v>
      </c>
      <c r="B17" s="10">
        <v>4031</v>
      </c>
      <c r="C17" s="17">
        <v>42527.256608796299</v>
      </c>
      <c r="D17" s="17">
        <v>42527.260300925926</v>
      </c>
      <c r="E17" s="18" t="s">
        <v>39</v>
      </c>
      <c r="F17" s="18">
        <v>3.6921296268701553E-3</v>
      </c>
      <c r="G17" s="12" t="s">
        <v>56</v>
      </c>
      <c r="H17" t="str">
        <f t="shared" si="0"/>
        <v>06</v>
      </c>
      <c r="I17" s="54">
        <f t="shared" si="1"/>
        <v>42527</v>
      </c>
    </row>
    <row r="18" spans="1:9" x14ac:dyDescent="0.25">
      <c r="A18" s="10" t="s">
        <v>204</v>
      </c>
      <c r="B18" s="10">
        <v>4011</v>
      </c>
      <c r="C18" s="17">
        <v>42527.404178240744</v>
      </c>
      <c r="D18" s="17">
        <v>42527.424259259256</v>
      </c>
      <c r="E18" s="18" t="s">
        <v>41</v>
      </c>
      <c r="F18" s="18">
        <v>2.0081018512428273E-2</v>
      </c>
      <c r="G18" s="12" t="s">
        <v>56</v>
      </c>
      <c r="H18" t="str">
        <f t="shared" si="0"/>
        <v>06</v>
      </c>
      <c r="I18" s="54">
        <f t="shared" si="1"/>
        <v>42527</v>
      </c>
    </row>
    <row r="19" spans="1:9" x14ac:dyDescent="0.25">
      <c r="A19" s="10" t="s">
        <v>321</v>
      </c>
      <c r="B19" s="10">
        <v>4032</v>
      </c>
      <c r="C19" s="17">
        <v>42527.44425925926</v>
      </c>
      <c r="D19" s="17">
        <v>42527.444328703707</v>
      </c>
      <c r="E19" s="18" t="s">
        <v>39</v>
      </c>
      <c r="F19" s="18">
        <v>6.9444446125999093E-5</v>
      </c>
      <c r="G19" s="12" t="s">
        <v>56</v>
      </c>
      <c r="H19" t="str">
        <f t="shared" si="0"/>
        <v>06</v>
      </c>
      <c r="I19" s="54">
        <f t="shared" si="1"/>
        <v>42527</v>
      </c>
    </row>
    <row r="20" spans="1:9" x14ac:dyDescent="0.25">
      <c r="A20" s="10" t="s">
        <v>322</v>
      </c>
      <c r="B20" s="10">
        <v>4012</v>
      </c>
      <c r="C20" s="17">
        <v>42527.577893518515</v>
      </c>
      <c r="D20" s="17">
        <v>42527.581354166665</v>
      </c>
      <c r="E20" s="18" t="s">
        <v>41</v>
      </c>
      <c r="F20" s="18">
        <v>3.4606481494847685E-3</v>
      </c>
      <c r="G20" s="12" t="s">
        <v>56</v>
      </c>
      <c r="H20" t="str">
        <f t="shared" si="0"/>
        <v>06</v>
      </c>
      <c r="I20" s="54">
        <f t="shared" si="1"/>
        <v>42527</v>
      </c>
    </row>
    <row r="21" spans="1:9" x14ac:dyDescent="0.25">
      <c r="A21" s="10" t="s">
        <v>209</v>
      </c>
      <c r="B21" s="10">
        <v>4016</v>
      </c>
      <c r="C21" s="17">
        <v>42528.431898148148</v>
      </c>
      <c r="D21" s="17">
        <v>42528.433240740742</v>
      </c>
      <c r="E21" s="18" t="s">
        <v>55</v>
      </c>
      <c r="F21" s="18">
        <v>1.3425925935734995E-3</v>
      </c>
      <c r="G21" s="12" t="s">
        <v>10</v>
      </c>
      <c r="H21" t="str">
        <f t="shared" si="0"/>
        <v>07</v>
      </c>
      <c r="I21" s="54">
        <f t="shared" si="1"/>
        <v>42528</v>
      </c>
    </row>
    <row r="22" spans="1:9" x14ac:dyDescent="0.25">
      <c r="A22" s="10" t="s">
        <v>323</v>
      </c>
      <c r="B22" s="10">
        <v>4016</v>
      </c>
      <c r="C22" s="17">
        <v>42528.444409722222</v>
      </c>
      <c r="D22" s="17">
        <v>42528.445104166669</v>
      </c>
      <c r="E22" s="18" t="s">
        <v>55</v>
      </c>
      <c r="F22" s="18">
        <v>6.944444467080757E-4</v>
      </c>
      <c r="G22" s="12" t="s">
        <v>10</v>
      </c>
      <c r="H22" t="str">
        <f t="shared" si="0"/>
        <v>07</v>
      </c>
      <c r="I22" s="54">
        <f t="shared" si="1"/>
        <v>42528</v>
      </c>
    </row>
    <row r="23" spans="1:9" x14ac:dyDescent="0.25">
      <c r="A23" s="10" t="s">
        <v>210</v>
      </c>
      <c r="B23" s="10">
        <v>4016</v>
      </c>
      <c r="C23" s="17">
        <v>42528.511087962965</v>
      </c>
      <c r="D23" s="17">
        <v>42528.513055555559</v>
      </c>
      <c r="E23" s="18" t="s">
        <v>55</v>
      </c>
      <c r="F23" s="18">
        <v>1.9675925941555761E-3</v>
      </c>
      <c r="G23" s="12" t="s">
        <v>10</v>
      </c>
      <c r="H23" t="str">
        <f t="shared" si="0"/>
        <v>07</v>
      </c>
      <c r="I23" s="54">
        <f t="shared" si="1"/>
        <v>42528</v>
      </c>
    </row>
    <row r="24" spans="1:9" x14ac:dyDescent="0.25">
      <c r="A24" s="10" t="s">
        <v>211</v>
      </c>
      <c r="B24" s="10">
        <v>4020</v>
      </c>
      <c r="C24" s="17">
        <v>42528.518391203703</v>
      </c>
      <c r="D24" s="17">
        <v>42528.52002314815</v>
      </c>
      <c r="E24" s="18" t="s">
        <v>32</v>
      </c>
      <c r="F24" s="18">
        <v>1.6319444475811906E-3</v>
      </c>
      <c r="G24" s="12" t="s">
        <v>10</v>
      </c>
      <c r="H24" t="str">
        <f t="shared" si="0"/>
        <v>07</v>
      </c>
      <c r="I24" s="54">
        <f t="shared" si="1"/>
        <v>42528</v>
      </c>
    </row>
    <row r="25" spans="1:9" x14ac:dyDescent="0.25">
      <c r="A25" s="10" t="s">
        <v>212</v>
      </c>
      <c r="B25" s="10">
        <v>4020</v>
      </c>
      <c r="C25" s="17">
        <v>42528.589456018519</v>
      </c>
      <c r="D25" s="17">
        <v>42528.59957175926</v>
      </c>
      <c r="E25" s="18" t="s">
        <v>32</v>
      </c>
      <c r="F25" s="18">
        <v>1.0115740740729962E-2</v>
      </c>
      <c r="G25" s="12" t="s">
        <v>56</v>
      </c>
      <c r="H25" t="str">
        <f t="shared" si="0"/>
        <v>07</v>
      </c>
      <c r="I25" s="54">
        <f t="shared" si="1"/>
        <v>42528</v>
      </c>
    </row>
    <row r="26" spans="1:9" x14ac:dyDescent="0.25">
      <c r="A26" s="10" t="s">
        <v>45</v>
      </c>
      <c r="B26" s="10">
        <v>4019</v>
      </c>
      <c r="C26" s="17">
        <v>42528.629548611112</v>
      </c>
      <c r="D26" s="17">
        <v>42528.629699074074</v>
      </c>
      <c r="E26" s="18" t="s">
        <v>32</v>
      </c>
      <c r="F26" s="18">
        <v>1.5046296175569296E-4</v>
      </c>
      <c r="G26" s="8" t="s">
        <v>115</v>
      </c>
      <c r="H26" t="str">
        <f t="shared" si="0"/>
        <v>07</v>
      </c>
      <c r="I26" s="54">
        <f t="shared" si="1"/>
        <v>42528</v>
      </c>
    </row>
    <row r="27" spans="1:9" x14ac:dyDescent="0.25">
      <c r="A27" s="10" t="s">
        <v>213</v>
      </c>
      <c r="B27" s="10">
        <v>4044</v>
      </c>
      <c r="C27" s="17">
        <v>42528.673645833333</v>
      </c>
      <c r="D27" s="17">
        <v>42528.680462962962</v>
      </c>
      <c r="E27" s="18" t="s">
        <v>44</v>
      </c>
      <c r="F27" s="18">
        <v>6.8171296297805384E-3</v>
      </c>
      <c r="G27" s="12" t="s">
        <v>56</v>
      </c>
      <c r="H27" t="str">
        <f t="shared" si="0"/>
        <v>07</v>
      </c>
      <c r="I27" s="54">
        <f t="shared" si="1"/>
        <v>42528</v>
      </c>
    </row>
    <row r="28" spans="1:9" x14ac:dyDescent="0.25">
      <c r="A28" s="10" t="s">
        <v>324</v>
      </c>
      <c r="B28" s="10">
        <v>4032</v>
      </c>
      <c r="C28" s="17">
        <v>42528.7346412037</v>
      </c>
      <c r="D28" s="17">
        <v>42528.762465277781</v>
      </c>
      <c r="E28" s="18" t="s">
        <v>39</v>
      </c>
      <c r="F28" s="18">
        <v>2.7824074080854189E-2</v>
      </c>
      <c r="G28" s="12" t="s">
        <v>56</v>
      </c>
      <c r="H28" t="str">
        <f t="shared" si="0"/>
        <v>07</v>
      </c>
      <c r="I28" s="54">
        <f t="shared" si="1"/>
        <v>42528</v>
      </c>
    </row>
    <row r="29" spans="1:9" x14ac:dyDescent="0.25">
      <c r="A29" s="10" t="s">
        <v>215</v>
      </c>
      <c r="B29" s="10">
        <v>4014</v>
      </c>
      <c r="C29" s="17">
        <v>42528.913715277777</v>
      </c>
      <c r="D29" s="17">
        <v>42528.923530092594</v>
      </c>
      <c r="E29" s="18" t="s">
        <v>40</v>
      </c>
      <c r="F29" s="18">
        <v>9.8148148172185756E-3</v>
      </c>
      <c r="G29" s="12" t="s">
        <v>10</v>
      </c>
      <c r="H29" t="str">
        <f t="shared" si="0"/>
        <v>07</v>
      </c>
      <c r="I29" s="54">
        <f t="shared" si="1"/>
        <v>42528</v>
      </c>
    </row>
    <row r="30" spans="1:9" x14ac:dyDescent="0.25">
      <c r="A30" s="10" t="s">
        <v>216</v>
      </c>
      <c r="B30" s="10">
        <v>4014</v>
      </c>
      <c r="C30" s="17">
        <v>42528.996550925927</v>
      </c>
      <c r="D30" s="17">
        <v>42528.99790509259</v>
      </c>
      <c r="E30" s="18" t="s">
        <v>40</v>
      </c>
      <c r="F30" s="18">
        <v>1.3541666630771942E-3</v>
      </c>
      <c r="G30" s="12" t="s">
        <v>10</v>
      </c>
      <c r="H30" t="str">
        <f t="shared" si="0"/>
        <v>07</v>
      </c>
      <c r="I30" s="54">
        <f t="shared" si="1"/>
        <v>42528</v>
      </c>
    </row>
    <row r="31" spans="1:9" x14ac:dyDescent="0.25">
      <c r="A31" s="10" t="s">
        <v>326</v>
      </c>
      <c r="B31" s="10">
        <v>4010</v>
      </c>
      <c r="C31" s="17">
        <v>42529.491261574076</v>
      </c>
      <c r="D31" s="17">
        <v>42529.49291666667</v>
      </c>
      <c r="E31" s="18" t="s">
        <v>53</v>
      </c>
      <c r="F31" s="18">
        <v>1.6550925938645378E-3</v>
      </c>
      <c r="G31" s="12" t="s">
        <v>56</v>
      </c>
      <c r="H31" t="str">
        <f t="shared" si="0"/>
        <v>08</v>
      </c>
      <c r="I31" s="54">
        <f t="shared" si="1"/>
        <v>42529</v>
      </c>
    </row>
    <row r="32" spans="1:9" x14ac:dyDescent="0.25">
      <c r="A32" s="10" t="s">
        <v>328</v>
      </c>
      <c r="B32" s="10">
        <v>4017</v>
      </c>
      <c r="C32" s="17">
        <v>42529.621145833335</v>
      </c>
      <c r="D32" s="17">
        <v>42529.642407407409</v>
      </c>
      <c r="E32" s="18" t="s">
        <v>43</v>
      </c>
      <c r="F32" s="18">
        <v>2.1261574074742384E-2</v>
      </c>
      <c r="G32" s="12" t="s">
        <v>10</v>
      </c>
      <c r="H32" t="str">
        <f t="shared" si="0"/>
        <v>08</v>
      </c>
      <c r="I32" s="54">
        <f t="shared" si="1"/>
        <v>42529</v>
      </c>
    </row>
    <row r="33" spans="1:9" x14ac:dyDescent="0.25">
      <c r="A33" s="10" t="s">
        <v>219</v>
      </c>
      <c r="B33" s="10">
        <v>4024</v>
      </c>
      <c r="C33" s="17">
        <v>42529.767395833333</v>
      </c>
      <c r="D33" s="17">
        <v>42529.767858796295</v>
      </c>
      <c r="E33" s="18" t="s">
        <v>50</v>
      </c>
      <c r="F33" s="18">
        <v>4.6296296204673126E-4</v>
      </c>
      <c r="G33" s="12" t="s">
        <v>56</v>
      </c>
      <c r="H33" t="str">
        <f t="shared" si="0"/>
        <v>08</v>
      </c>
      <c r="I33" s="54">
        <f t="shared" si="1"/>
        <v>42529</v>
      </c>
    </row>
    <row r="34" spans="1:9" x14ac:dyDescent="0.25">
      <c r="A34" s="10" t="s">
        <v>329</v>
      </c>
      <c r="B34" s="10">
        <v>4023</v>
      </c>
      <c r="C34" s="17">
        <v>42529.807789351849</v>
      </c>
      <c r="D34" s="17">
        <v>42529.809421296297</v>
      </c>
      <c r="E34" s="18" t="s">
        <v>50</v>
      </c>
      <c r="F34" s="18">
        <v>1.6319444475811906E-3</v>
      </c>
      <c r="G34" s="12" t="s">
        <v>56</v>
      </c>
      <c r="H34" t="str">
        <f t="shared" si="0"/>
        <v>08</v>
      </c>
      <c r="I34" s="54">
        <f t="shared" si="1"/>
        <v>42529</v>
      </c>
    </row>
    <row r="35" spans="1:9" x14ac:dyDescent="0.25">
      <c r="A35" s="10" t="s">
        <v>336</v>
      </c>
      <c r="B35" s="10">
        <v>4015</v>
      </c>
      <c r="C35" s="17">
        <v>42530.036840277775</v>
      </c>
      <c r="D35" s="17">
        <v>42530.037280092591</v>
      </c>
      <c r="E35" s="18" t="s">
        <v>55</v>
      </c>
      <c r="F35" s="18">
        <v>4.398148157633841E-4</v>
      </c>
      <c r="G35" s="12" t="s">
        <v>56</v>
      </c>
      <c r="H35" t="str">
        <f t="shared" si="0"/>
        <v>08</v>
      </c>
      <c r="I35" s="54">
        <f t="shared" si="1"/>
        <v>42529</v>
      </c>
    </row>
    <row r="36" spans="1:9" x14ac:dyDescent="0.25">
      <c r="A36" s="10" t="s">
        <v>221</v>
      </c>
      <c r="B36" s="10">
        <v>4024</v>
      </c>
      <c r="C36" s="17">
        <v>42530.153749999998</v>
      </c>
      <c r="D36" s="17">
        <v>42530.153807870367</v>
      </c>
      <c r="E36" s="18" t="s">
        <v>50</v>
      </c>
      <c r="F36" s="18">
        <v>5.7870369346346706E-5</v>
      </c>
      <c r="G36" s="12" t="s">
        <v>10</v>
      </c>
      <c r="H36" t="str">
        <f t="shared" si="0"/>
        <v>09</v>
      </c>
      <c r="I36" s="54">
        <f t="shared" si="1"/>
        <v>42530</v>
      </c>
    </row>
    <row r="37" spans="1:9" x14ac:dyDescent="0.25">
      <c r="A37" s="10" t="s">
        <v>222</v>
      </c>
      <c r="B37" s="10">
        <v>4029</v>
      </c>
      <c r="C37" s="17">
        <v>42530.181863425925</v>
      </c>
      <c r="D37" s="17">
        <v>42530.181921296295</v>
      </c>
      <c r="E37" s="18" t="s">
        <v>33</v>
      </c>
      <c r="F37" s="18">
        <v>5.7870369346346706E-5</v>
      </c>
      <c r="G37" s="12" t="s">
        <v>10</v>
      </c>
      <c r="H37" t="str">
        <f t="shared" si="0"/>
        <v>09</v>
      </c>
      <c r="I37" s="54">
        <f t="shared" si="1"/>
        <v>42530</v>
      </c>
    </row>
    <row r="38" spans="1:9" x14ac:dyDescent="0.25">
      <c r="A38" s="10" t="s">
        <v>330</v>
      </c>
      <c r="B38" s="10">
        <v>4030</v>
      </c>
      <c r="C38" s="17">
        <v>42530.222303240742</v>
      </c>
      <c r="D38" s="17">
        <v>42530.240231481483</v>
      </c>
      <c r="E38" s="18" t="s">
        <v>33</v>
      </c>
      <c r="F38" s="18">
        <v>1.7928240740729962E-2</v>
      </c>
      <c r="G38" s="12" t="s">
        <v>1413</v>
      </c>
      <c r="H38" t="str">
        <f t="shared" si="0"/>
        <v>09</v>
      </c>
      <c r="I38" s="54">
        <f t="shared" si="1"/>
        <v>42530</v>
      </c>
    </row>
    <row r="39" spans="1:9" x14ac:dyDescent="0.25">
      <c r="A39" s="10" t="s">
        <v>331</v>
      </c>
      <c r="B39" s="10">
        <v>4017</v>
      </c>
      <c r="C39" s="17">
        <v>42530.236157407409</v>
      </c>
      <c r="D39" s="17">
        <v>42530.262824074074</v>
      </c>
      <c r="E39" s="18" t="s">
        <v>43</v>
      </c>
      <c r="F39" s="18">
        <v>2.6666666664823424E-2</v>
      </c>
      <c r="G39" s="12" t="s">
        <v>1413</v>
      </c>
      <c r="H39" t="str">
        <f t="shared" si="0"/>
        <v>09</v>
      </c>
      <c r="I39" s="54">
        <f t="shared" si="1"/>
        <v>42530</v>
      </c>
    </row>
    <row r="40" spans="1:9" x14ac:dyDescent="0.25">
      <c r="A40" s="10" t="s">
        <v>332</v>
      </c>
      <c r="B40" s="10">
        <v>4019</v>
      </c>
      <c r="C40" s="17">
        <v>42530.246238425927</v>
      </c>
      <c r="D40" s="17">
        <v>42530.265775462962</v>
      </c>
      <c r="E40" s="18" t="s">
        <v>32</v>
      </c>
      <c r="F40" s="18">
        <v>1.9537037034751847E-2</v>
      </c>
      <c r="G40" s="12" t="s">
        <v>1413</v>
      </c>
      <c r="H40" t="str">
        <f t="shared" si="0"/>
        <v>09</v>
      </c>
      <c r="I40" s="54">
        <f t="shared" si="1"/>
        <v>42530</v>
      </c>
    </row>
    <row r="41" spans="1:9" x14ac:dyDescent="0.25">
      <c r="A41" s="10" t="s">
        <v>334</v>
      </c>
      <c r="B41" s="10">
        <v>4030</v>
      </c>
      <c r="C41" s="17">
        <v>42530.473217592589</v>
      </c>
      <c r="D41" s="17">
        <v>42530.47755787037</v>
      </c>
      <c r="E41" s="18" t="s">
        <v>33</v>
      </c>
      <c r="F41" s="18">
        <v>4.3402777810115367E-3</v>
      </c>
      <c r="G41" s="12" t="s">
        <v>56</v>
      </c>
      <c r="H41" t="str">
        <f t="shared" si="0"/>
        <v>09</v>
      </c>
      <c r="I41" s="54">
        <f t="shared" si="1"/>
        <v>42530</v>
      </c>
    </row>
    <row r="42" spans="1:9" x14ac:dyDescent="0.25">
      <c r="A42" s="10" t="s">
        <v>335</v>
      </c>
      <c r="B42" s="10">
        <v>4019</v>
      </c>
      <c r="C42" s="17">
        <v>42530.788402777776</v>
      </c>
      <c r="D42" s="17">
        <v>42530.788402777776</v>
      </c>
      <c r="E42" s="18" t="s">
        <v>32</v>
      </c>
      <c r="F42" s="18">
        <v>0</v>
      </c>
      <c r="G42" s="12" t="s">
        <v>56</v>
      </c>
      <c r="H42" t="str">
        <f t="shared" si="0"/>
        <v>09</v>
      </c>
      <c r="I42" s="54">
        <f t="shared" si="1"/>
        <v>42530</v>
      </c>
    </row>
    <row r="43" spans="1:9" x14ac:dyDescent="0.25">
      <c r="A43" s="10" t="s">
        <v>250</v>
      </c>
      <c r="B43" s="10">
        <v>4023</v>
      </c>
      <c r="C43" s="17">
        <v>42531.057199074072</v>
      </c>
      <c r="D43" s="17">
        <v>42531.088703703703</v>
      </c>
      <c r="E43" s="18" t="s">
        <v>50</v>
      </c>
      <c r="F43" s="18">
        <v>3.1504629630944692E-2</v>
      </c>
      <c r="G43" s="12" t="s">
        <v>12</v>
      </c>
      <c r="H43" t="str">
        <f t="shared" si="0"/>
        <v>09</v>
      </c>
      <c r="I43" s="54">
        <f t="shared" si="1"/>
        <v>42530</v>
      </c>
    </row>
    <row r="44" spans="1:9" x14ac:dyDescent="0.25">
      <c r="A44" s="10" t="s">
        <v>248</v>
      </c>
      <c r="B44" s="10">
        <v>4039</v>
      </c>
      <c r="C44" s="17">
        <v>42531.320752314816</v>
      </c>
      <c r="D44" s="17">
        <v>42531.320891203701</v>
      </c>
      <c r="E44" s="18" t="s">
        <v>48</v>
      </c>
      <c r="F44" s="18">
        <v>1.3888888497604057E-4</v>
      </c>
      <c r="G44" s="12" t="s">
        <v>1406</v>
      </c>
      <c r="H44" t="str">
        <f t="shared" si="0"/>
        <v>10</v>
      </c>
      <c r="I44" s="54">
        <f t="shared" si="1"/>
        <v>42531</v>
      </c>
    </row>
    <row r="45" spans="1:9" x14ac:dyDescent="0.25">
      <c r="A45" s="10" t="s">
        <v>120</v>
      </c>
      <c r="B45" s="10">
        <v>4044</v>
      </c>
      <c r="C45" s="17">
        <v>42531.676122685189</v>
      </c>
      <c r="D45" s="17">
        <v>42531.680150462962</v>
      </c>
      <c r="E45" s="18" t="s">
        <v>44</v>
      </c>
      <c r="F45" s="18">
        <v>4.0277777734445408E-3</v>
      </c>
      <c r="G45" s="12" t="s">
        <v>12</v>
      </c>
      <c r="H45" t="str">
        <f t="shared" si="0"/>
        <v>10</v>
      </c>
      <c r="I45" s="54">
        <f t="shared" si="1"/>
        <v>42531</v>
      </c>
    </row>
    <row r="46" spans="1:9" x14ac:dyDescent="0.25">
      <c r="A46" s="10" t="s">
        <v>253</v>
      </c>
      <c r="B46" s="10">
        <v>4039</v>
      </c>
      <c r="C46" s="17">
        <v>42532.974548611113</v>
      </c>
      <c r="D46" s="17">
        <v>42532.974548611113</v>
      </c>
      <c r="E46" s="18" t="s">
        <v>48</v>
      </c>
      <c r="F46" s="18">
        <v>0</v>
      </c>
      <c r="G46" s="12" t="s">
        <v>56</v>
      </c>
      <c r="H46" t="str">
        <f t="shared" si="0"/>
        <v>11</v>
      </c>
      <c r="I46" s="54">
        <f t="shared" si="1"/>
        <v>42532</v>
      </c>
    </row>
    <row r="47" spans="1:9" x14ac:dyDescent="0.25">
      <c r="A47" s="10" t="s">
        <v>127</v>
      </c>
      <c r="B47" s="10">
        <v>4011</v>
      </c>
      <c r="C47" s="17">
        <v>42533.362858796296</v>
      </c>
      <c r="D47" s="17">
        <v>42533.376307870371</v>
      </c>
      <c r="E47" s="18" t="s">
        <v>41</v>
      </c>
      <c r="F47" s="18">
        <v>1.3449074074742384E-2</v>
      </c>
      <c r="G47" s="12" t="s">
        <v>56</v>
      </c>
      <c r="H47" t="str">
        <f t="shared" si="0"/>
        <v>12</v>
      </c>
      <c r="I47" s="54">
        <f t="shared" si="1"/>
        <v>42533</v>
      </c>
    </row>
    <row r="48" spans="1:9" x14ac:dyDescent="0.25">
      <c r="A48" s="10" t="s">
        <v>254</v>
      </c>
      <c r="B48" s="10">
        <v>4030</v>
      </c>
      <c r="C48" s="17">
        <v>42533.50508101852</v>
      </c>
      <c r="D48" s="17">
        <v>42533.505833333336</v>
      </c>
      <c r="E48" s="18" t="s">
        <v>33</v>
      </c>
      <c r="F48" s="18">
        <v>7.5231481605442241E-4</v>
      </c>
      <c r="G48" s="12" t="s">
        <v>10</v>
      </c>
      <c r="H48" t="str">
        <f t="shared" si="0"/>
        <v>12</v>
      </c>
      <c r="I48" s="54">
        <f t="shared" si="1"/>
        <v>42533</v>
      </c>
    </row>
    <row r="49" spans="1:9" x14ac:dyDescent="0.25">
      <c r="A49" s="10" t="s">
        <v>133</v>
      </c>
      <c r="B49" s="10">
        <v>4018</v>
      </c>
      <c r="C49" s="17">
        <v>42533.631967592592</v>
      </c>
      <c r="D49" s="17">
        <v>42533.635381944441</v>
      </c>
      <c r="E49" s="18" t="s">
        <v>43</v>
      </c>
      <c r="F49" s="18">
        <v>3.4143518496421166E-3</v>
      </c>
      <c r="G49" s="12" t="s">
        <v>10</v>
      </c>
      <c r="H49" t="str">
        <f t="shared" si="0"/>
        <v>12</v>
      </c>
      <c r="I49" s="54">
        <f t="shared" si="1"/>
        <v>42533</v>
      </c>
    </row>
    <row r="50" spans="1:9" x14ac:dyDescent="0.25">
      <c r="A50" s="10" t="s">
        <v>257</v>
      </c>
      <c r="B50" s="10">
        <v>4019</v>
      </c>
      <c r="C50" s="17">
        <v>42533.736956018518</v>
      </c>
      <c r="D50" s="17">
        <v>42533.738611111112</v>
      </c>
      <c r="E50" s="18" t="s">
        <v>32</v>
      </c>
      <c r="F50" s="18">
        <v>1.6550925938645378E-3</v>
      </c>
      <c r="G50" s="12" t="s">
        <v>56</v>
      </c>
      <c r="H50" t="str">
        <f t="shared" si="0"/>
        <v>12</v>
      </c>
      <c r="I50" s="54">
        <f t="shared" si="1"/>
        <v>42533</v>
      </c>
    </row>
    <row r="51" spans="1:9" x14ac:dyDescent="0.25">
      <c r="A51" s="10" t="s">
        <v>258</v>
      </c>
      <c r="B51" s="10">
        <v>4012</v>
      </c>
      <c r="C51" s="17">
        <v>42533.824537037035</v>
      </c>
      <c r="D51" s="17">
        <v>42533.826203703706</v>
      </c>
      <c r="E51" s="18" t="s">
        <v>41</v>
      </c>
      <c r="F51" s="18">
        <v>1.6666666706441902E-3</v>
      </c>
      <c r="G51" s="12" t="s">
        <v>56</v>
      </c>
      <c r="H51" t="str">
        <f t="shared" si="0"/>
        <v>12</v>
      </c>
      <c r="I51" s="54">
        <f t="shared" si="1"/>
        <v>42533</v>
      </c>
    </row>
    <row r="52" spans="1:9" x14ac:dyDescent="0.25">
      <c r="A52" s="10" t="s">
        <v>135</v>
      </c>
      <c r="B52" s="10">
        <v>4016</v>
      </c>
      <c r="C52" s="17">
        <v>42533.885324074072</v>
      </c>
      <c r="D52" s="17">
        <v>42533.897152777776</v>
      </c>
      <c r="E52" s="18" t="s">
        <v>55</v>
      </c>
      <c r="F52" s="18">
        <v>1.1828703703940846E-2</v>
      </c>
      <c r="G52" s="12" t="s">
        <v>12</v>
      </c>
      <c r="H52" t="str">
        <f t="shared" si="0"/>
        <v>12</v>
      </c>
      <c r="I52" s="54">
        <f t="shared" si="1"/>
        <v>42533</v>
      </c>
    </row>
    <row r="53" spans="1:9" x14ac:dyDescent="0.25">
      <c r="A53" s="10" t="s">
        <v>136</v>
      </c>
      <c r="B53" s="10">
        <v>4016</v>
      </c>
      <c r="C53" s="17">
        <v>42533.969166666669</v>
      </c>
      <c r="D53" s="17">
        <v>42533.970393518517</v>
      </c>
      <c r="E53" s="18" t="s">
        <v>55</v>
      </c>
      <c r="F53" s="18">
        <v>1.2268518476048484E-3</v>
      </c>
      <c r="G53" s="12" t="s">
        <v>56</v>
      </c>
      <c r="H53" t="str">
        <f t="shared" si="0"/>
        <v>12</v>
      </c>
      <c r="I53" s="54">
        <f t="shared" si="1"/>
        <v>42533</v>
      </c>
    </row>
    <row r="54" spans="1:9" x14ac:dyDescent="0.25">
      <c r="A54" s="10" t="s">
        <v>137</v>
      </c>
      <c r="B54" s="10">
        <v>4029</v>
      </c>
      <c r="C54" s="17">
        <v>42533.994074074071</v>
      </c>
      <c r="D54" s="17">
        <v>42533.995740740742</v>
      </c>
      <c r="E54" s="18" t="s">
        <v>33</v>
      </c>
      <c r="F54" s="18">
        <v>1.6666666706441902E-3</v>
      </c>
      <c r="G54" s="12" t="s">
        <v>56</v>
      </c>
      <c r="H54" t="str">
        <f t="shared" si="0"/>
        <v>12</v>
      </c>
      <c r="I54" s="54">
        <f t="shared" si="1"/>
        <v>42533</v>
      </c>
    </row>
    <row r="55" spans="1:9" x14ac:dyDescent="0.25">
      <c r="A55" s="10" t="s">
        <v>141</v>
      </c>
      <c r="B55" s="10">
        <v>4044</v>
      </c>
      <c r="C55" s="17">
        <v>42534.374895833331</v>
      </c>
      <c r="D55" s="17">
        <v>42534.377303240741</v>
      </c>
      <c r="E55" s="18" t="s">
        <v>44</v>
      </c>
      <c r="F55" s="18">
        <v>2.4074074099189602E-3</v>
      </c>
      <c r="G55" s="8" t="s">
        <v>115</v>
      </c>
      <c r="H55" t="str">
        <f t="shared" si="0"/>
        <v>13</v>
      </c>
      <c r="I55" s="54">
        <f t="shared" si="1"/>
        <v>42534</v>
      </c>
    </row>
    <row r="56" spans="1:9" x14ac:dyDescent="0.25">
      <c r="A56" s="10" t="s">
        <v>77</v>
      </c>
      <c r="B56" s="10">
        <v>4032</v>
      </c>
      <c r="C56" s="17">
        <v>42534.693680555552</v>
      </c>
      <c r="D56" s="17">
        <v>42534.728877314818</v>
      </c>
      <c r="E56" s="18" t="s">
        <v>39</v>
      </c>
      <c r="F56" s="18">
        <v>3.5196759265090805E-2</v>
      </c>
      <c r="G56" s="12" t="s">
        <v>1406</v>
      </c>
      <c r="H56" t="str">
        <f t="shared" si="0"/>
        <v>13</v>
      </c>
      <c r="I56" s="54">
        <f t="shared" si="1"/>
        <v>42534</v>
      </c>
    </row>
    <row r="57" spans="1:9" x14ac:dyDescent="0.25">
      <c r="A57" s="10" t="s">
        <v>264</v>
      </c>
      <c r="B57" s="10">
        <v>4019</v>
      </c>
      <c r="C57" s="17">
        <v>42534.806400462963</v>
      </c>
      <c r="D57" s="17">
        <v>42534.837581018517</v>
      </c>
      <c r="E57" s="18" t="s">
        <v>32</v>
      </c>
      <c r="F57" s="18">
        <v>3.1180555553874001E-2</v>
      </c>
      <c r="G57" s="12" t="s">
        <v>1408</v>
      </c>
      <c r="H57" t="str">
        <f t="shared" si="0"/>
        <v>13</v>
      </c>
      <c r="I57" s="54">
        <f t="shared" si="1"/>
        <v>42534</v>
      </c>
    </row>
    <row r="58" spans="1:9" x14ac:dyDescent="0.25">
      <c r="A58" s="10" t="s">
        <v>147</v>
      </c>
      <c r="B58" s="10">
        <v>4009</v>
      </c>
      <c r="C58" s="17">
        <v>42534.855567129627</v>
      </c>
      <c r="D58" s="17">
        <v>42534.856921296298</v>
      </c>
      <c r="E58" s="18" t="s">
        <v>53</v>
      </c>
      <c r="F58" s="18">
        <v>1.3541666703531519E-3</v>
      </c>
      <c r="G58" s="12" t="s">
        <v>1408</v>
      </c>
      <c r="H58" t="str">
        <f t="shared" si="0"/>
        <v>13</v>
      </c>
      <c r="I58" s="54">
        <f t="shared" si="1"/>
        <v>42534</v>
      </c>
    </row>
    <row r="59" spans="1:9" x14ac:dyDescent="0.25">
      <c r="A59" s="10" t="s">
        <v>271</v>
      </c>
      <c r="B59" s="10">
        <v>4019</v>
      </c>
      <c r="C59" s="17">
        <v>42535.055983796294</v>
      </c>
      <c r="D59" s="17">
        <v>42535.057615740741</v>
      </c>
      <c r="E59" s="18" t="s">
        <v>32</v>
      </c>
      <c r="F59" s="18">
        <v>1.6319444475811906E-3</v>
      </c>
      <c r="G59" s="12" t="s">
        <v>56</v>
      </c>
      <c r="H59" t="str">
        <f t="shared" si="0"/>
        <v>13</v>
      </c>
      <c r="I59" s="54">
        <f t="shared" si="1"/>
        <v>42534</v>
      </c>
    </row>
    <row r="60" spans="1:9" x14ac:dyDescent="0.25">
      <c r="A60" s="10" t="s">
        <v>150</v>
      </c>
      <c r="B60" s="10">
        <v>4020</v>
      </c>
      <c r="C60" s="17">
        <v>42535.191967592589</v>
      </c>
      <c r="D60" s="17">
        <v>42535.192557870374</v>
      </c>
      <c r="E60" s="18" t="s">
        <v>32</v>
      </c>
      <c r="F60" s="18">
        <v>5.9027778479503468E-4</v>
      </c>
      <c r="G60" s="12" t="s">
        <v>56</v>
      </c>
      <c r="H60" t="str">
        <f t="shared" si="0"/>
        <v>14</v>
      </c>
      <c r="I60" s="54">
        <f t="shared" si="1"/>
        <v>42535</v>
      </c>
    </row>
    <row r="61" spans="1:9" x14ac:dyDescent="0.25">
      <c r="A61" s="10" t="s">
        <v>270</v>
      </c>
      <c r="B61" s="10">
        <v>4023</v>
      </c>
      <c r="C61" s="17">
        <v>42535.473252314812</v>
      </c>
      <c r="D61" s="17">
        <v>42535.477407407408</v>
      </c>
      <c r="E61" s="18" t="s">
        <v>50</v>
      </c>
      <c r="F61" s="18">
        <v>4.1550925961928442E-3</v>
      </c>
      <c r="G61" s="12" t="s">
        <v>56</v>
      </c>
      <c r="H61" t="str">
        <f t="shared" si="0"/>
        <v>14</v>
      </c>
      <c r="I61" s="54">
        <f t="shared" si="1"/>
        <v>42535</v>
      </c>
    </row>
    <row r="62" spans="1:9" x14ac:dyDescent="0.25">
      <c r="A62" s="10" t="s">
        <v>151</v>
      </c>
      <c r="B62" s="10">
        <v>4040</v>
      </c>
      <c r="C62" s="17">
        <v>42535.503171296295</v>
      </c>
      <c r="D62" s="17">
        <v>42535.511747685188</v>
      </c>
      <c r="E62" s="18" t="s">
        <v>48</v>
      </c>
      <c r="F62" s="18">
        <v>8.5763888928340748E-3</v>
      </c>
      <c r="G62" s="8" t="s">
        <v>8</v>
      </c>
      <c r="H62" t="str">
        <f t="shared" si="0"/>
        <v>14</v>
      </c>
      <c r="I62" s="54">
        <f t="shared" si="1"/>
        <v>42535</v>
      </c>
    </row>
    <row r="63" spans="1:9" x14ac:dyDescent="0.25">
      <c r="A63" s="10" t="s">
        <v>155</v>
      </c>
      <c r="B63" s="10">
        <v>4044</v>
      </c>
      <c r="C63" s="17">
        <v>42535.667488425926</v>
      </c>
      <c r="D63" s="17">
        <v>42535.668796296297</v>
      </c>
      <c r="E63" s="18" t="s">
        <v>44</v>
      </c>
      <c r="F63" s="18">
        <v>1.3078703705104999E-3</v>
      </c>
      <c r="G63" s="12" t="s">
        <v>10</v>
      </c>
      <c r="H63" t="str">
        <f t="shared" si="0"/>
        <v>14</v>
      </c>
      <c r="I63" s="54">
        <f t="shared" si="1"/>
        <v>42535</v>
      </c>
    </row>
    <row r="64" spans="1:9" x14ac:dyDescent="0.25">
      <c r="A64" s="10" t="s">
        <v>272</v>
      </c>
      <c r="B64" s="10">
        <v>4032</v>
      </c>
      <c r="C64" s="17">
        <v>42536.170659722222</v>
      </c>
      <c r="D64" s="17">
        <v>42536.171111111114</v>
      </c>
      <c r="E64" s="18" t="s">
        <v>39</v>
      </c>
      <c r="F64" s="18">
        <v>4.5138889254303649E-4</v>
      </c>
      <c r="G64" s="12" t="s">
        <v>56</v>
      </c>
      <c r="H64" t="str">
        <f t="shared" si="0"/>
        <v>15</v>
      </c>
      <c r="I64" s="54">
        <f t="shared" si="1"/>
        <v>42536</v>
      </c>
    </row>
    <row r="65" spans="1:9" x14ac:dyDescent="0.25">
      <c r="A65" s="10" t="s">
        <v>156</v>
      </c>
      <c r="B65" s="10">
        <v>4029</v>
      </c>
      <c r="C65" s="17">
        <v>42536.54042824074</v>
      </c>
      <c r="D65" s="17">
        <v>42536.542870370373</v>
      </c>
      <c r="E65" s="18" t="s">
        <v>33</v>
      </c>
      <c r="F65" s="18">
        <v>2.4421296329819597E-3</v>
      </c>
      <c r="G65" s="12" t="s">
        <v>1406</v>
      </c>
      <c r="H65" t="str">
        <f t="shared" si="0"/>
        <v>15</v>
      </c>
      <c r="I65" s="54">
        <f t="shared" si="1"/>
        <v>42536</v>
      </c>
    </row>
    <row r="66" spans="1:9" x14ac:dyDescent="0.25">
      <c r="A66" s="10" t="s">
        <v>274</v>
      </c>
      <c r="B66" s="10">
        <v>4030</v>
      </c>
      <c r="C66" s="17">
        <v>42536.578553240739</v>
      </c>
      <c r="D66" s="17">
        <v>42536.640347222223</v>
      </c>
      <c r="E66" s="18" t="s">
        <v>33</v>
      </c>
      <c r="F66" s="18">
        <v>6.179398148378823E-2</v>
      </c>
      <c r="G66" s="12" t="s">
        <v>56</v>
      </c>
      <c r="H66" t="str">
        <f t="shared" si="0"/>
        <v>15</v>
      </c>
      <c r="I66" s="54">
        <f t="shared" si="1"/>
        <v>42536</v>
      </c>
    </row>
    <row r="67" spans="1:9" x14ac:dyDescent="0.25">
      <c r="A67" s="10" t="s">
        <v>275</v>
      </c>
      <c r="B67" s="10">
        <v>4015</v>
      </c>
      <c r="C67" s="17">
        <v>42536.624108796299</v>
      </c>
      <c r="D67" s="17">
        <v>42536.663819444446</v>
      </c>
      <c r="E67" s="18" t="s">
        <v>55</v>
      </c>
      <c r="F67" s="18">
        <v>3.9710648146865424E-2</v>
      </c>
      <c r="G67" s="12" t="s">
        <v>56</v>
      </c>
      <c r="H67" t="str">
        <f t="shared" ref="H67:H130" si="2">RIGHT(A67,2)</f>
        <v>15</v>
      </c>
      <c r="I67" s="54">
        <f t="shared" ref="I67:I130" si="3">42522+H67-1</f>
        <v>42536</v>
      </c>
    </row>
    <row r="68" spans="1:9" x14ac:dyDescent="0.25">
      <c r="A68" s="10" t="s">
        <v>160</v>
      </c>
      <c r="B68" s="10">
        <v>4007</v>
      </c>
      <c r="C68" s="17">
        <v>42536.68954861111</v>
      </c>
      <c r="D68" s="17">
        <v>42536.692337962966</v>
      </c>
      <c r="E68" s="18" t="s">
        <v>34</v>
      </c>
      <c r="F68" s="18">
        <v>2.7893518563359976E-3</v>
      </c>
      <c r="G68" s="12" t="s">
        <v>56</v>
      </c>
      <c r="H68" t="str">
        <f t="shared" si="2"/>
        <v>15</v>
      </c>
      <c r="I68" s="54">
        <f t="shared" si="3"/>
        <v>42536</v>
      </c>
    </row>
    <row r="69" spans="1:9" x14ac:dyDescent="0.25">
      <c r="A69" s="10" t="s">
        <v>163</v>
      </c>
      <c r="B69" s="10">
        <v>4016</v>
      </c>
      <c r="C69" s="17">
        <v>42536.722384259258</v>
      </c>
      <c r="D69" s="17">
        <v>42536.733449074076</v>
      </c>
      <c r="E69" s="18" t="s">
        <v>55</v>
      </c>
      <c r="F69" s="18">
        <v>1.1064814818382729E-2</v>
      </c>
      <c r="G69" s="12" t="s">
        <v>1411</v>
      </c>
      <c r="H69" t="str">
        <f t="shared" si="2"/>
        <v>15</v>
      </c>
      <c r="I69" s="54">
        <f t="shared" si="3"/>
        <v>42536</v>
      </c>
    </row>
    <row r="70" spans="1:9" x14ac:dyDescent="0.25">
      <c r="A70" s="10" t="s">
        <v>73</v>
      </c>
      <c r="B70" s="10">
        <v>4019</v>
      </c>
      <c r="C70" s="17">
        <v>42536.769537037035</v>
      </c>
      <c r="D70" s="17">
        <v>42536.774421296293</v>
      </c>
      <c r="E70" s="18" t="s">
        <v>32</v>
      </c>
      <c r="F70" s="18">
        <v>4.8842592586879618E-3</v>
      </c>
      <c r="G70" s="12" t="s">
        <v>1411</v>
      </c>
      <c r="H70" t="str">
        <f t="shared" si="2"/>
        <v>15</v>
      </c>
      <c r="I70" s="54">
        <f t="shared" si="3"/>
        <v>42536</v>
      </c>
    </row>
    <row r="71" spans="1:9" x14ac:dyDescent="0.25">
      <c r="A71" s="10" t="s">
        <v>288</v>
      </c>
      <c r="B71" s="10">
        <v>4012</v>
      </c>
      <c r="C71" s="17">
        <v>42537.055451388886</v>
      </c>
      <c r="D71" s="17">
        <v>42537.086527777778</v>
      </c>
      <c r="E71" s="18" t="s">
        <v>41</v>
      </c>
      <c r="F71" s="18">
        <v>3.107638889196096E-2</v>
      </c>
      <c r="G71" s="12" t="s">
        <v>56</v>
      </c>
      <c r="H71" t="str">
        <f t="shared" si="2"/>
        <v>15</v>
      </c>
      <c r="I71" s="54">
        <f t="shared" si="3"/>
        <v>42536</v>
      </c>
    </row>
    <row r="72" spans="1:9" x14ac:dyDescent="0.25">
      <c r="A72" s="10" t="s">
        <v>285</v>
      </c>
      <c r="B72" s="10">
        <v>4012</v>
      </c>
      <c r="C72" s="17">
        <v>42537.675173611111</v>
      </c>
      <c r="D72" s="17">
        <v>42537.676666666666</v>
      </c>
      <c r="E72" s="18" t="s">
        <v>41</v>
      </c>
      <c r="F72" s="18">
        <v>1.4930555553291924E-3</v>
      </c>
      <c r="G72" s="8" t="s">
        <v>11</v>
      </c>
      <c r="H72" t="str">
        <f t="shared" si="2"/>
        <v>16</v>
      </c>
      <c r="I72" s="54">
        <f t="shared" si="3"/>
        <v>42537</v>
      </c>
    </row>
    <row r="73" spans="1:9" x14ac:dyDescent="0.25">
      <c r="A73" s="10" t="s">
        <v>171</v>
      </c>
      <c r="B73" s="10">
        <v>4024</v>
      </c>
      <c r="C73" s="17">
        <v>42537.69736111111</v>
      </c>
      <c r="D73" s="17">
        <v>42537.699444444443</v>
      </c>
      <c r="E73" s="18" t="s">
        <v>50</v>
      </c>
      <c r="F73" s="18">
        <v>2.0833333328482695E-3</v>
      </c>
      <c r="G73" s="12" t="s">
        <v>56</v>
      </c>
      <c r="H73" t="str">
        <f t="shared" si="2"/>
        <v>16</v>
      </c>
      <c r="I73" s="54">
        <f t="shared" si="3"/>
        <v>42537</v>
      </c>
    </row>
    <row r="74" spans="1:9" x14ac:dyDescent="0.25">
      <c r="A74" s="10" t="s">
        <v>286</v>
      </c>
      <c r="B74" s="10">
        <v>4019</v>
      </c>
      <c r="C74" s="17">
        <v>42537.723796296297</v>
      </c>
      <c r="D74" s="17">
        <v>42537.724490740744</v>
      </c>
      <c r="E74" s="18" t="s">
        <v>32</v>
      </c>
      <c r="F74" s="18">
        <v>6.944444467080757E-4</v>
      </c>
      <c r="G74" s="12" t="s">
        <v>56</v>
      </c>
      <c r="H74" t="str">
        <f t="shared" si="2"/>
        <v>16</v>
      </c>
      <c r="I74" s="54">
        <f t="shared" si="3"/>
        <v>42537</v>
      </c>
    </row>
    <row r="75" spans="1:9" x14ac:dyDescent="0.25">
      <c r="A75" s="10" t="s">
        <v>172</v>
      </c>
      <c r="B75" s="10">
        <v>4025</v>
      </c>
      <c r="C75" s="17">
        <v>42537.769178240742</v>
      </c>
      <c r="D75" s="17">
        <v>42537.771261574075</v>
      </c>
      <c r="E75" s="18" t="s">
        <v>38</v>
      </c>
      <c r="F75" s="18">
        <v>2.0833333328482695E-3</v>
      </c>
      <c r="G75" s="12" t="s">
        <v>56</v>
      </c>
      <c r="H75" t="str">
        <f t="shared" si="2"/>
        <v>16</v>
      </c>
      <c r="I75" s="54">
        <f t="shared" si="3"/>
        <v>42537</v>
      </c>
    </row>
    <row r="76" spans="1:9" x14ac:dyDescent="0.25">
      <c r="A76" s="10" t="s">
        <v>287</v>
      </c>
      <c r="B76" s="10">
        <v>4043</v>
      </c>
      <c r="C76" s="17">
        <v>42537.775023148148</v>
      </c>
      <c r="D76" s="17">
        <v>42537.777106481481</v>
      </c>
      <c r="E76" s="18" t="s">
        <v>44</v>
      </c>
      <c r="F76" s="18">
        <v>2.0833333328482695E-3</v>
      </c>
      <c r="G76" s="12" t="s">
        <v>56</v>
      </c>
      <c r="H76" t="str">
        <f t="shared" si="2"/>
        <v>16</v>
      </c>
      <c r="I76" s="54">
        <f t="shared" si="3"/>
        <v>42537</v>
      </c>
    </row>
    <row r="77" spans="1:9" x14ac:dyDescent="0.25">
      <c r="A77" s="10" t="s">
        <v>232</v>
      </c>
      <c r="B77" s="10">
        <v>4040</v>
      </c>
      <c r="C77" s="13">
        <v>42538.148206018515</v>
      </c>
      <c r="D77" s="13">
        <v>42538.148773148147</v>
      </c>
      <c r="E77" s="10" t="s">
        <v>48</v>
      </c>
      <c r="F77" s="18">
        <v>5.671296312357299E-4</v>
      </c>
      <c r="G77" s="12" t="s">
        <v>720</v>
      </c>
      <c r="H77" t="str">
        <f t="shared" si="2"/>
        <v>17</v>
      </c>
      <c r="I77" s="54">
        <f t="shared" si="3"/>
        <v>42538</v>
      </c>
    </row>
    <row r="78" spans="1:9" x14ac:dyDescent="0.25">
      <c r="A78" s="10" t="s">
        <v>524</v>
      </c>
      <c r="B78" s="10">
        <v>4039</v>
      </c>
      <c r="C78" s="13">
        <v>42538.289224537039</v>
      </c>
      <c r="D78" s="13">
        <v>42538.290949074071</v>
      </c>
      <c r="E78" s="10" t="s">
        <v>48</v>
      </c>
      <c r="F78" s="18">
        <v>1.7245370327145793E-3</v>
      </c>
      <c r="G78" s="12" t="s">
        <v>720</v>
      </c>
      <c r="H78" t="str">
        <f t="shared" si="2"/>
        <v>17</v>
      </c>
      <c r="I78" s="54">
        <f t="shared" si="3"/>
        <v>42538</v>
      </c>
    </row>
    <row r="79" spans="1:9" x14ac:dyDescent="0.25">
      <c r="A79" s="10" t="s">
        <v>727</v>
      </c>
      <c r="B79" s="10">
        <v>4014</v>
      </c>
      <c r="C79" s="13">
        <v>42538.378692129627</v>
      </c>
      <c r="D79" s="13">
        <v>42538.37945601852</v>
      </c>
      <c r="E79" s="10" t="s">
        <v>40</v>
      </c>
      <c r="F79" s="18">
        <v>7.638888928340748E-4</v>
      </c>
      <c r="G79" s="12" t="s">
        <v>720</v>
      </c>
      <c r="H79" t="str">
        <f t="shared" si="2"/>
        <v>17</v>
      </c>
      <c r="I79" s="54">
        <f t="shared" si="3"/>
        <v>42538</v>
      </c>
    </row>
    <row r="80" spans="1:9" x14ac:dyDescent="0.25">
      <c r="A80" s="10" t="s">
        <v>729</v>
      </c>
      <c r="B80" s="10">
        <v>4044</v>
      </c>
      <c r="C80" s="13">
        <v>42538.384409722225</v>
      </c>
      <c r="D80" s="13">
        <v>42538.387465277781</v>
      </c>
      <c r="E80" s="10" t="s">
        <v>44</v>
      </c>
      <c r="F80" s="18">
        <v>3.055555556784384E-3</v>
      </c>
      <c r="G80" s="12" t="s">
        <v>720</v>
      </c>
      <c r="H80" t="str">
        <f t="shared" si="2"/>
        <v>17</v>
      </c>
      <c r="I80" s="54">
        <f t="shared" si="3"/>
        <v>42538</v>
      </c>
    </row>
    <row r="81" spans="1:9" x14ac:dyDescent="0.25">
      <c r="A81" s="10" t="s">
        <v>730</v>
      </c>
      <c r="B81" s="10">
        <v>4023</v>
      </c>
      <c r="C81" s="13">
        <v>42538.4453125</v>
      </c>
      <c r="D81" s="13">
        <v>42538.446331018517</v>
      </c>
      <c r="E81" s="10" t="s">
        <v>50</v>
      </c>
      <c r="F81" s="18">
        <v>1.0185185165028088E-3</v>
      </c>
      <c r="G81" s="12" t="s">
        <v>720</v>
      </c>
      <c r="H81" t="str">
        <f t="shared" si="2"/>
        <v>17</v>
      </c>
      <c r="I81" s="54">
        <f t="shared" si="3"/>
        <v>42538</v>
      </c>
    </row>
    <row r="82" spans="1:9" x14ac:dyDescent="0.25">
      <c r="A82" s="10" t="s">
        <v>530</v>
      </c>
      <c r="B82" s="10">
        <v>4015</v>
      </c>
      <c r="C82" s="13">
        <v>42538.453599537039</v>
      </c>
      <c r="D82" s="13">
        <v>42538.477754629632</v>
      </c>
      <c r="E82" s="10" t="s">
        <v>55</v>
      </c>
      <c r="F82" s="18">
        <v>2.4155092592991423E-2</v>
      </c>
      <c r="G82" s="12" t="s">
        <v>720</v>
      </c>
      <c r="H82" t="str">
        <f t="shared" si="2"/>
        <v>17</v>
      </c>
      <c r="I82" s="54">
        <f t="shared" si="3"/>
        <v>42538</v>
      </c>
    </row>
    <row r="83" spans="1:9" x14ac:dyDescent="0.25">
      <c r="A83" s="10" t="s">
        <v>733</v>
      </c>
      <c r="B83" s="10">
        <v>4014</v>
      </c>
      <c r="C83" s="13">
        <v>42538.458715277775</v>
      </c>
      <c r="D83" s="13">
        <v>42538.463171296295</v>
      </c>
      <c r="E83" s="10" t="s">
        <v>40</v>
      </c>
      <c r="F83" s="18">
        <v>4.4560185197042301E-3</v>
      </c>
      <c r="G83" s="12" t="s">
        <v>720</v>
      </c>
      <c r="H83" t="str">
        <f t="shared" si="2"/>
        <v>17</v>
      </c>
      <c r="I83" s="54">
        <f t="shared" si="3"/>
        <v>42538</v>
      </c>
    </row>
    <row r="84" spans="1:9" x14ac:dyDescent="0.25">
      <c r="A84" s="10" t="s">
        <v>69</v>
      </c>
      <c r="B84" s="10">
        <v>4024</v>
      </c>
      <c r="C84" s="13">
        <v>42538.482465277775</v>
      </c>
      <c r="D84" s="13">
        <v>42538.486770833333</v>
      </c>
      <c r="E84" s="10" t="s">
        <v>50</v>
      </c>
      <c r="F84" s="18">
        <v>4.3055555579485372E-3</v>
      </c>
      <c r="G84" s="12" t="s">
        <v>720</v>
      </c>
      <c r="H84" t="str">
        <f t="shared" si="2"/>
        <v>17</v>
      </c>
      <c r="I84" s="54">
        <f t="shared" si="3"/>
        <v>42538</v>
      </c>
    </row>
    <row r="85" spans="1:9" x14ac:dyDescent="0.25">
      <c r="A85" s="10" t="s">
        <v>735</v>
      </c>
      <c r="B85" s="10">
        <v>4009</v>
      </c>
      <c r="C85" s="13">
        <v>42538.493136574078</v>
      </c>
      <c r="D85" s="13">
        <v>42538.495370370372</v>
      </c>
      <c r="E85" s="10" t="s">
        <v>53</v>
      </c>
      <c r="F85" s="18">
        <v>2.2337962946039625E-3</v>
      </c>
      <c r="G85" s="12" t="s">
        <v>720</v>
      </c>
      <c r="H85" t="str">
        <f t="shared" si="2"/>
        <v>17</v>
      </c>
      <c r="I85" s="54">
        <f t="shared" si="3"/>
        <v>42538</v>
      </c>
    </row>
    <row r="86" spans="1:9" x14ac:dyDescent="0.25">
      <c r="A86" s="10" t="s">
        <v>737</v>
      </c>
      <c r="B86" s="10">
        <v>4016</v>
      </c>
      <c r="C86" s="13">
        <v>42538.496388888889</v>
      </c>
      <c r="D86" s="13">
        <v>42538.503055555557</v>
      </c>
      <c r="E86" s="10" t="s">
        <v>55</v>
      </c>
      <c r="F86" s="18">
        <v>6.6666666680248454E-3</v>
      </c>
      <c r="G86" s="12" t="s">
        <v>720</v>
      </c>
      <c r="H86" t="str">
        <f t="shared" si="2"/>
        <v>17</v>
      </c>
      <c r="I86" s="54">
        <f t="shared" si="3"/>
        <v>42538</v>
      </c>
    </row>
    <row r="87" spans="1:9" x14ac:dyDescent="0.25">
      <c r="A87" s="10" t="s">
        <v>523</v>
      </c>
      <c r="B87" s="10">
        <v>4023</v>
      </c>
      <c r="C87" s="13">
        <v>42538.520740740743</v>
      </c>
      <c r="D87" s="13">
        <v>42538.559560185182</v>
      </c>
      <c r="E87" s="10" t="s">
        <v>50</v>
      </c>
      <c r="F87" s="18">
        <v>3.8819444438559003E-2</v>
      </c>
      <c r="G87" s="12" t="s">
        <v>720</v>
      </c>
      <c r="H87" t="str">
        <f t="shared" si="2"/>
        <v>17</v>
      </c>
      <c r="I87" s="54">
        <f t="shared" si="3"/>
        <v>42538</v>
      </c>
    </row>
    <row r="88" spans="1:9" x14ac:dyDescent="0.25">
      <c r="A88" s="10" t="s">
        <v>236</v>
      </c>
      <c r="B88" s="10">
        <v>4020</v>
      </c>
      <c r="C88" s="13">
        <v>42538.526180555556</v>
      </c>
      <c r="D88" s="13">
        <v>42538.546539351853</v>
      </c>
      <c r="E88" s="10" t="s">
        <v>32</v>
      </c>
      <c r="F88" s="18">
        <v>2.0358796296932269E-2</v>
      </c>
      <c r="G88" s="12" t="s">
        <v>720</v>
      </c>
      <c r="H88" t="str">
        <f t="shared" si="2"/>
        <v>17</v>
      </c>
      <c r="I88" s="54">
        <f t="shared" si="3"/>
        <v>42538</v>
      </c>
    </row>
    <row r="89" spans="1:9" x14ac:dyDescent="0.25">
      <c r="A89" s="10" t="s">
        <v>736</v>
      </c>
      <c r="B89" s="10">
        <v>4010</v>
      </c>
      <c r="C89" s="13">
        <v>42538.527453703704</v>
      </c>
      <c r="D89" s="13">
        <v>42538.739942129629</v>
      </c>
      <c r="E89" s="10" t="s">
        <v>53</v>
      </c>
      <c r="F89" s="18">
        <v>0.21248842592467554</v>
      </c>
      <c r="G89" s="12" t="s">
        <v>720</v>
      </c>
      <c r="H89" t="str">
        <f t="shared" si="2"/>
        <v>17</v>
      </c>
      <c r="I89" s="54">
        <f t="shared" si="3"/>
        <v>42538</v>
      </c>
    </row>
    <row r="90" spans="1:9" x14ac:dyDescent="0.25">
      <c r="A90" s="10" t="s">
        <v>237</v>
      </c>
      <c r="B90" s="10">
        <v>4014</v>
      </c>
      <c r="C90" s="13">
        <v>42538.536435185182</v>
      </c>
      <c r="D90" s="13">
        <v>42538.546990740739</v>
      </c>
      <c r="E90" s="10" t="s">
        <v>40</v>
      </c>
      <c r="F90" s="18">
        <v>1.0555555556493346E-2</v>
      </c>
      <c r="G90" s="12" t="s">
        <v>720</v>
      </c>
      <c r="H90" t="str">
        <f t="shared" si="2"/>
        <v>17</v>
      </c>
      <c r="I90" s="54">
        <f t="shared" si="3"/>
        <v>42538</v>
      </c>
    </row>
    <row r="91" spans="1:9" x14ac:dyDescent="0.25">
      <c r="A91" s="10" t="s">
        <v>739</v>
      </c>
      <c r="B91" s="10">
        <v>4013</v>
      </c>
      <c r="C91" s="13">
        <v>42538.571516203701</v>
      </c>
      <c r="D91" s="13">
        <v>42538.61</v>
      </c>
      <c r="E91" s="10" t="s">
        <v>40</v>
      </c>
      <c r="F91" s="18">
        <v>3.8483796299260575E-2</v>
      </c>
      <c r="G91" s="12" t="s">
        <v>720</v>
      </c>
      <c r="H91" t="str">
        <f t="shared" si="2"/>
        <v>17</v>
      </c>
      <c r="I91" s="54">
        <f t="shared" si="3"/>
        <v>42538</v>
      </c>
    </row>
    <row r="92" spans="1:9" x14ac:dyDescent="0.25">
      <c r="A92" s="10" t="s">
        <v>238</v>
      </c>
      <c r="B92" s="10">
        <v>4042</v>
      </c>
      <c r="C92" s="13">
        <v>42538.588136574072</v>
      </c>
      <c r="D92" s="13">
        <v>42538.589791666665</v>
      </c>
      <c r="E92" s="10" t="s">
        <v>60</v>
      </c>
      <c r="F92" s="18">
        <v>1.6550925938645378E-3</v>
      </c>
      <c r="G92" s="12" t="s">
        <v>720</v>
      </c>
      <c r="H92" t="str">
        <f t="shared" si="2"/>
        <v>17</v>
      </c>
      <c r="I92" s="54">
        <f t="shared" si="3"/>
        <v>42538</v>
      </c>
    </row>
    <row r="93" spans="1:9" x14ac:dyDescent="0.25">
      <c r="A93" s="10" t="s">
        <v>239</v>
      </c>
      <c r="B93" s="10">
        <v>4020</v>
      </c>
      <c r="C93" s="13">
        <v>42538.606759259259</v>
      </c>
      <c r="D93" s="13">
        <v>42538.60765046296</v>
      </c>
      <c r="E93" s="10" t="s">
        <v>32</v>
      </c>
      <c r="F93" s="18">
        <v>8.9120370103046298E-4</v>
      </c>
      <c r="G93" s="12" t="s">
        <v>720</v>
      </c>
      <c r="H93" t="str">
        <f t="shared" si="2"/>
        <v>17</v>
      </c>
      <c r="I93" s="54">
        <f t="shared" si="3"/>
        <v>42538</v>
      </c>
    </row>
    <row r="94" spans="1:9" x14ac:dyDescent="0.25">
      <c r="A94" s="10" t="s">
        <v>240</v>
      </c>
      <c r="B94" s="10">
        <v>4014</v>
      </c>
      <c r="C94" s="13">
        <v>42538.614444444444</v>
      </c>
      <c r="D94" s="13">
        <v>42538.619641203702</v>
      </c>
      <c r="E94" s="10" t="s">
        <v>40</v>
      </c>
      <c r="F94" s="18">
        <v>5.1967592589790002E-3</v>
      </c>
      <c r="G94" s="12" t="s">
        <v>720</v>
      </c>
      <c r="H94" t="str">
        <f t="shared" si="2"/>
        <v>17</v>
      </c>
      <c r="I94" s="54">
        <f t="shared" si="3"/>
        <v>42538</v>
      </c>
    </row>
    <row r="95" spans="1:9" x14ac:dyDescent="0.25">
      <c r="A95" s="10" t="s">
        <v>740</v>
      </c>
      <c r="B95" s="10">
        <v>4024</v>
      </c>
      <c r="C95" s="13">
        <v>42538.654652777775</v>
      </c>
      <c r="D95" s="13">
        <v>42538.804490740738</v>
      </c>
      <c r="E95" s="10" t="s">
        <v>50</v>
      </c>
      <c r="F95" s="18">
        <v>0.14983796296291985</v>
      </c>
      <c r="G95" s="12" t="s">
        <v>720</v>
      </c>
      <c r="H95" t="str">
        <f t="shared" si="2"/>
        <v>17</v>
      </c>
      <c r="I95" s="54">
        <f t="shared" si="3"/>
        <v>42538</v>
      </c>
    </row>
    <row r="96" spans="1:9" x14ac:dyDescent="0.25">
      <c r="A96" s="10" t="s">
        <v>242</v>
      </c>
      <c r="B96" s="10">
        <v>4018</v>
      </c>
      <c r="C96" s="13">
        <v>42538.697152777779</v>
      </c>
      <c r="D96" s="13">
        <v>42538.697152777779</v>
      </c>
      <c r="E96" s="10" t="s">
        <v>43</v>
      </c>
      <c r="F96" s="18">
        <v>0</v>
      </c>
      <c r="G96" s="12" t="s">
        <v>720</v>
      </c>
      <c r="H96" t="str">
        <f t="shared" si="2"/>
        <v>17</v>
      </c>
      <c r="I96" s="54">
        <f t="shared" si="3"/>
        <v>42538</v>
      </c>
    </row>
    <row r="97" spans="1:9" x14ac:dyDescent="0.25">
      <c r="A97" s="10" t="s">
        <v>243</v>
      </c>
      <c r="B97" s="10">
        <v>4018</v>
      </c>
      <c r="C97" s="13">
        <v>42538.771527777775</v>
      </c>
      <c r="D97" s="13">
        <v>42538.771527777775</v>
      </c>
      <c r="E97" s="10" t="s">
        <v>43</v>
      </c>
      <c r="F97" s="18">
        <v>0</v>
      </c>
      <c r="G97" s="12" t="s">
        <v>720</v>
      </c>
      <c r="H97" t="str">
        <f t="shared" si="2"/>
        <v>17</v>
      </c>
      <c r="I97" s="54">
        <f t="shared" si="3"/>
        <v>42538</v>
      </c>
    </row>
    <row r="98" spans="1:9" x14ac:dyDescent="0.25">
      <c r="A98" s="10" t="s">
        <v>742</v>
      </c>
      <c r="B98" s="10">
        <v>4015</v>
      </c>
      <c r="C98" s="13">
        <v>42538.864641203705</v>
      </c>
      <c r="D98" s="13">
        <v>42538.883148148147</v>
      </c>
      <c r="E98" s="10" t="s">
        <v>55</v>
      </c>
      <c r="F98" s="18">
        <v>1.8506944441469386E-2</v>
      </c>
      <c r="G98" s="12" t="s">
        <v>720</v>
      </c>
      <c r="H98" t="str">
        <f t="shared" si="2"/>
        <v>17</v>
      </c>
      <c r="I98" s="54">
        <f t="shared" si="3"/>
        <v>42538</v>
      </c>
    </row>
    <row r="99" spans="1:9" x14ac:dyDescent="0.25">
      <c r="A99" s="10" t="s">
        <v>743</v>
      </c>
      <c r="B99" s="10">
        <v>4041</v>
      </c>
      <c r="C99" s="13">
        <v>42538.932037037041</v>
      </c>
      <c r="D99" s="13">
        <v>42538.932199074072</v>
      </c>
      <c r="E99" s="10" t="s">
        <v>60</v>
      </c>
      <c r="F99" s="18">
        <v>1.6203703125938773E-4</v>
      </c>
      <c r="G99" s="12" t="s">
        <v>720</v>
      </c>
      <c r="H99" t="str">
        <f t="shared" si="2"/>
        <v>17</v>
      </c>
      <c r="I99" s="54">
        <f t="shared" si="3"/>
        <v>42538</v>
      </c>
    </row>
    <row r="100" spans="1:9" x14ac:dyDescent="0.25">
      <c r="A100" s="10" t="s">
        <v>245</v>
      </c>
      <c r="B100" s="10">
        <v>4018</v>
      </c>
      <c r="C100" s="13">
        <v>42538.933518518519</v>
      </c>
      <c r="D100" s="13">
        <v>42538.933518518519</v>
      </c>
      <c r="E100" s="10" t="s">
        <v>43</v>
      </c>
      <c r="F100" s="18">
        <v>0</v>
      </c>
      <c r="G100" s="12" t="s">
        <v>720</v>
      </c>
      <c r="H100" t="str">
        <f t="shared" si="2"/>
        <v>17</v>
      </c>
      <c r="I100" s="54">
        <f t="shared" si="3"/>
        <v>42538</v>
      </c>
    </row>
    <row r="101" spans="1:9" x14ac:dyDescent="0.25">
      <c r="A101" s="10" t="s">
        <v>744</v>
      </c>
      <c r="B101" s="10">
        <v>4015</v>
      </c>
      <c r="C101" s="13">
        <v>42538.952025462961</v>
      </c>
      <c r="D101" s="13">
        <v>42538.953726851854</v>
      </c>
      <c r="E101" s="10" t="s">
        <v>55</v>
      </c>
      <c r="F101" s="18">
        <v>1.7013888937071897E-3</v>
      </c>
      <c r="G101" s="12" t="s">
        <v>720</v>
      </c>
      <c r="H101" t="str">
        <f t="shared" si="2"/>
        <v>17</v>
      </c>
      <c r="I101" s="54">
        <f t="shared" si="3"/>
        <v>42538</v>
      </c>
    </row>
    <row r="102" spans="1:9" x14ac:dyDescent="0.25">
      <c r="A102" s="10" t="s">
        <v>246</v>
      </c>
      <c r="B102" s="10">
        <v>4042</v>
      </c>
      <c r="C102" s="13">
        <v>42538.972210648149</v>
      </c>
      <c r="D102" s="13">
        <v>42538.972384259258</v>
      </c>
      <c r="E102" s="10" t="s">
        <v>60</v>
      </c>
      <c r="F102" s="18">
        <v>1.7361110803904012E-4</v>
      </c>
      <c r="G102" s="12" t="s">
        <v>720</v>
      </c>
      <c r="H102" t="str">
        <f t="shared" si="2"/>
        <v>17</v>
      </c>
      <c r="I102" s="54">
        <f t="shared" si="3"/>
        <v>42538</v>
      </c>
    </row>
    <row r="103" spans="1:9" x14ac:dyDescent="0.25">
      <c r="A103" s="10" t="s">
        <v>289</v>
      </c>
      <c r="B103" s="10">
        <v>4030</v>
      </c>
      <c r="C103" s="13">
        <v>42539.184178240743</v>
      </c>
      <c r="D103" s="13">
        <v>42539.184178240743</v>
      </c>
      <c r="E103" s="10" t="s">
        <v>33</v>
      </c>
      <c r="F103" s="18">
        <v>0</v>
      </c>
      <c r="G103" s="12" t="s">
        <v>10</v>
      </c>
      <c r="H103" t="str">
        <f t="shared" si="2"/>
        <v>18</v>
      </c>
      <c r="I103" s="54">
        <f t="shared" si="3"/>
        <v>42539</v>
      </c>
    </row>
    <row r="104" spans="1:9" x14ac:dyDescent="0.25">
      <c r="A104" s="10" t="s">
        <v>290</v>
      </c>
      <c r="B104" s="10">
        <v>4012</v>
      </c>
      <c r="C104" s="13">
        <v>42539.265706018516</v>
      </c>
      <c r="D104" s="13">
        <v>42539.265706018516</v>
      </c>
      <c r="E104" s="10" t="s">
        <v>41</v>
      </c>
      <c r="F104" s="18">
        <v>0</v>
      </c>
      <c r="G104" s="12" t="s">
        <v>10</v>
      </c>
      <c r="H104" t="str">
        <f t="shared" si="2"/>
        <v>18</v>
      </c>
      <c r="I104" s="54">
        <f t="shared" si="3"/>
        <v>42539</v>
      </c>
    </row>
    <row r="105" spans="1:9" x14ac:dyDescent="0.25">
      <c r="A105" s="10" t="s">
        <v>174</v>
      </c>
      <c r="B105" s="10">
        <v>4042</v>
      </c>
      <c r="C105" s="13">
        <v>42539.417696759258</v>
      </c>
      <c r="D105" s="13">
        <v>42539.418263888889</v>
      </c>
      <c r="E105" s="10" t="s">
        <v>60</v>
      </c>
      <c r="F105" s="18">
        <v>5.671296312357299E-4</v>
      </c>
      <c r="G105" s="12" t="s">
        <v>56</v>
      </c>
      <c r="H105" t="str">
        <f t="shared" si="2"/>
        <v>18</v>
      </c>
      <c r="I105" s="54">
        <f t="shared" si="3"/>
        <v>42539</v>
      </c>
    </row>
    <row r="106" spans="1:9" x14ac:dyDescent="0.25">
      <c r="A106" s="10" t="s">
        <v>291</v>
      </c>
      <c r="B106" s="10">
        <v>4019</v>
      </c>
      <c r="C106" s="13">
        <v>42539.422592592593</v>
      </c>
      <c r="D106" s="13">
        <v>42539.423634259256</v>
      </c>
      <c r="E106" s="10" t="s">
        <v>32</v>
      </c>
      <c r="F106" s="18">
        <v>1.0416666627861559E-3</v>
      </c>
      <c r="G106" s="12" t="s">
        <v>56</v>
      </c>
      <c r="H106" t="str">
        <f t="shared" si="2"/>
        <v>18</v>
      </c>
      <c r="I106" s="54">
        <f t="shared" si="3"/>
        <v>42539</v>
      </c>
    </row>
    <row r="107" spans="1:9" x14ac:dyDescent="0.25">
      <c r="A107" s="10" t="s">
        <v>175</v>
      </c>
      <c r="B107" s="10">
        <v>4024</v>
      </c>
      <c r="C107" s="13">
        <v>42539.469039351854</v>
      </c>
      <c r="D107" s="13">
        <v>42539.470335648148</v>
      </c>
      <c r="E107" s="10" t="s">
        <v>50</v>
      </c>
      <c r="F107" s="18">
        <v>1.2962962937308475E-3</v>
      </c>
      <c r="G107" s="12" t="s">
        <v>10</v>
      </c>
      <c r="H107" t="str">
        <f t="shared" si="2"/>
        <v>18</v>
      </c>
      <c r="I107" s="54">
        <f t="shared" si="3"/>
        <v>42539</v>
      </c>
    </row>
    <row r="108" spans="1:9" x14ac:dyDescent="0.25">
      <c r="A108" s="10" t="s">
        <v>293</v>
      </c>
      <c r="B108" s="10">
        <v>4017</v>
      </c>
      <c r="C108" s="13">
        <v>42539.548657407409</v>
      </c>
      <c r="D108" s="13">
        <v>42539.560694444444</v>
      </c>
      <c r="E108" s="10" t="s">
        <v>43</v>
      </c>
      <c r="F108" s="18">
        <v>1.2037037035042886E-2</v>
      </c>
      <c r="G108" s="12" t="s">
        <v>56</v>
      </c>
      <c r="H108" t="str">
        <f t="shared" si="2"/>
        <v>18</v>
      </c>
      <c r="I108" s="54">
        <f t="shared" si="3"/>
        <v>42539</v>
      </c>
    </row>
    <row r="109" spans="1:9" x14ac:dyDescent="0.25">
      <c r="A109" s="10" t="s">
        <v>294</v>
      </c>
      <c r="B109" s="10">
        <v>4030</v>
      </c>
      <c r="C109" s="13">
        <v>42539.62122685185</v>
      </c>
      <c r="D109" s="13">
        <v>42539.622615740744</v>
      </c>
      <c r="E109" s="10" t="s">
        <v>33</v>
      </c>
      <c r="F109" s="18">
        <v>1.3888888934161514E-3</v>
      </c>
      <c r="G109" s="12" t="s">
        <v>56</v>
      </c>
      <c r="H109" t="str">
        <f t="shared" si="2"/>
        <v>18</v>
      </c>
      <c r="I109" s="54">
        <f t="shared" si="3"/>
        <v>42539</v>
      </c>
    </row>
    <row r="110" spans="1:9" x14ac:dyDescent="0.25">
      <c r="A110" s="10" t="s">
        <v>296</v>
      </c>
      <c r="B110" s="10">
        <v>4023</v>
      </c>
      <c r="C110" s="13">
        <v>42539.866689814815</v>
      </c>
      <c r="D110" s="13">
        <v>42539.867604166669</v>
      </c>
      <c r="E110" s="18" t="s">
        <v>50</v>
      </c>
      <c r="F110" s="18">
        <v>9.1435185458976775E-4</v>
      </c>
      <c r="G110" s="12" t="s">
        <v>56</v>
      </c>
      <c r="H110" t="str">
        <f t="shared" si="2"/>
        <v>18</v>
      </c>
      <c r="I110" s="54">
        <f t="shared" si="3"/>
        <v>42539</v>
      </c>
    </row>
    <row r="111" spans="1:9" x14ac:dyDescent="0.25">
      <c r="A111" s="10" t="s">
        <v>179</v>
      </c>
      <c r="B111" s="10">
        <v>4025</v>
      </c>
      <c r="C111" s="13">
        <v>42540.414861111109</v>
      </c>
      <c r="D111" s="13">
        <v>42540.416643518518</v>
      </c>
      <c r="E111" s="10" t="s">
        <v>38</v>
      </c>
      <c r="F111" s="18">
        <v>1.7824074093368836E-3</v>
      </c>
      <c r="G111" s="12" t="s">
        <v>56</v>
      </c>
      <c r="H111" t="str">
        <f t="shared" si="2"/>
        <v>19</v>
      </c>
      <c r="I111" s="54">
        <f t="shared" si="3"/>
        <v>42540</v>
      </c>
    </row>
    <row r="112" spans="1:9" x14ac:dyDescent="0.25">
      <c r="A112" s="10" t="s">
        <v>181</v>
      </c>
      <c r="B112" s="10">
        <v>4018</v>
      </c>
      <c r="C112" s="13">
        <v>42540.520914351851</v>
      </c>
      <c r="D112" s="13">
        <v>42540.522037037037</v>
      </c>
      <c r="E112" s="10" t="s">
        <v>43</v>
      </c>
      <c r="F112" s="18">
        <v>1.1226851856918074E-3</v>
      </c>
      <c r="G112" s="12" t="s">
        <v>56</v>
      </c>
      <c r="H112" t="str">
        <f t="shared" si="2"/>
        <v>19</v>
      </c>
      <c r="I112" s="54">
        <f t="shared" si="3"/>
        <v>42540</v>
      </c>
    </row>
    <row r="113" spans="1:9" x14ac:dyDescent="0.25">
      <c r="A113" s="10" t="s">
        <v>63</v>
      </c>
      <c r="B113" s="10">
        <v>4013</v>
      </c>
      <c r="C113" s="13">
        <v>42540.544768518521</v>
      </c>
      <c r="D113" s="13">
        <v>42540.546631944446</v>
      </c>
      <c r="E113" s="10" t="s">
        <v>40</v>
      </c>
      <c r="F113" s="18">
        <v>1.8634259249665774E-3</v>
      </c>
      <c r="G113" s="12" t="s">
        <v>1406</v>
      </c>
      <c r="H113" t="str">
        <f t="shared" si="2"/>
        <v>19</v>
      </c>
      <c r="I113" s="54">
        <f t="shared" si="3"/>
        <v>42540</v>
      </c>
    </row>
    <row r="114" spans="1:9" x14ac:dyDescent="0.25">
      <c r="A114" s="10" t="s">
        <v>64</v>
      </c>
      <c r="B114" s="10">
        <v>4030</v>
      </c>
      <c r="C114" s="13">
        <v>42540.620810185188</v>
      </c>
      <c r="D114" s="13">
        <v>42540.626342592594</v>
      </c>
      <c r="E114" s="10" t="s">
        <v>33</v>
      </c>
      <c r="F114" s="18">
        <v>5.5324074055533856E-3</v>
      </c>
      <c r="G114" s="12" t="s">
        <v>56</v>
      </c>
      <c r="H114" t="str">
        <f t="shared" si="2"/>
        <v>19</v>
      </c>
      <c r="I114" s="54">
        <f t="shared" si="3"/>
        <v>42540</v>
      </c>
    </row>
    <row r="115" spans="1:9" x14ac:dyDescent="0.25">
      <c r="A115" s="10" t="s">
        <v>184</v>
      </c>
      <c r="B115" s="10">
        <v>4011</v>
      </c>
      <c r="C115" s="13">
        <v>42540.623298611114</v>
      </c>
      <c r="D115" s="13">
        <v>42540.624062499999</v>
      </c>
      <c r="E115" s="10" t="s">
        <v>41</v>
      </c>
      <c r="F115" s="18">
        <v>7.6388888555811718E-4</v>
      </c>
      <c r="G115" s="12" t="s">
        <v>56</v>
      </c>
      <c r="H115" t="str">
        <f t="shared" si="2"/>
        <v>19</v>
      </c>
      <c r="I115" s="54">
        <f t="shared" si="3"/>
        <v>42540</v>
      </c>
    </row>
    <row r="116" spans="1:9" x14ac:dyDescent="0.25">
      <c r="A116" s="10" t="s">
        <v>299</v>
      </c>
      <c r="B116" s="10">
        <v>4019</v>
      </c>
      <c r="C116" s="13">
        <v>42540.652557870373</v>
      </c>
      <c r="D116" s="13">
        <v>42540.65898148148</v>
      </c>
      <c r="E116" s="10" t="s">
        <v>32</v>
      </c>
      <c r="F116" s="18">
        <v>6.4236111065838486E-3</v>
      </c>
      <c r="G116" s="12" t="s">
        <v>56</v>
      </c>
      <c r="H116" t="str">
        <f t="shared" si="2"/>
        <v>19</v>
      </c>
      <c r="I116" s="54">
        <f t="shared" si="3"/>
        <v>42540</v>
      </c>
    </row>
    <row r="117" spans="1:9" x14ac:dyDescent="0.25">
      <c r="A117" s="10" t="s">
        <v>185</v>
      </c>
      <c r="B117" s="10">
        <v>4042</v>
      </c>
      <c r="C117" s="13">
        <v>42540.658356481479</v>
      </c>
      <c r="D117" s="13">
        <v>42540.660358796296</v>
      </c>
      <c r="E117" s="10" t="s">
        <v>60</v>
      </c>
      <c r="F117" s="18">
        <v>2.0023148172185756E-3</v>
      </c>
      <c r="G117" s="12" t="s">
        <v>10</v>
      </c>
      <c r="H117" t="str">
        <f t="shared" si="2"/>
        <v>19</v>
      </c>
      <c r="I117" s="54">
        <f t="shared" si="3"/>
        <v>42540</v>
      </c>
    </row>
    <row r="118" spans="1:9" x14ac:dyDescent="0.25">
      <c r="A118" s="10" t="s">
        <v>300</v>
      </c>
      <c r="B118" s="10">
        <v>4012</v>
      </c>
      <c r="C118" s="13">
        <v>42540.743043981478</v>
      </c>
      <c r="D118" s="13">
        <v>42540.744768518518</v>
      </c>
      <c r="E118" s="10" t="s">
        <v>41</v>
      </c>
      <c r="F118" s="18">
        <v>1.7245370399905369E-3</v>
      </c>
      <c r="G118" s="12" t="s">
        <v>56</v>
      </c>
      <c r="H118" t="str">
        <f t="shared" si="2"/>
        <v>19</v>
      </c>
      <c r="I118" s="54">
        <f t="shared" si="3"/>
        <v>42540</v>
      </c>
    </row>
    <row r="119" spans="1:9" x14ac:dyDescent="0.25">
      <c r="A119" s="10" t="s">
        <v>560</v>
      </c>
      <c r="B119" s="10">
        <v>4037</v>
      </c>
      <c r="C119" s="13">
        <v>42541.340451388889</v>
      </c>
      <c r="D119" s="13">
        <v>42541.340601851851</v>
      </c>
      <c r="E119" s="10" t="s">
        <v>36</v>
      </c>
      <c r="F119" s="18">
        <v>1.5046296175569296E-4</v>
      </c>
      <c r="G119" s="12" t="s">
        <v>12</v>
      </c>
      <c r="H119" t="str">
        <f t="shared" si="2"/>
        <v>20</v>
      </c>
      <c r="I119" s="54">
        <f t="shared" si="3"/>
        <v>42541</v>
      </c>
    </row>
    <row r="120" spans="1:9" x14ac:dyDescent="0.25">
      <c r="A120" s="10" t="s">
        <v>562</v>
      </c>
      <c r="B120" s="10">
        <v>4009</v>
      </c>
      <c r="C120" s="13">
        <v>42541.447129629632</v>
      </c>
      <c r="D120" s="13">
        <v>42541.449097222219</v>
      </c>
      <c r="E120" s="10" t="s">
        <v>53</v>
      </c>
      <c r="F120" s="18">
        <v>1.9675925868796185E-3</v>
      </c>
      <c r="G120" s="12" t="s">
        <v>56</v>
      </c>
      <c r="H120" t="str">
        <f t="shared" si="2"/>
        <v>20</v>
      </c>
      <c r="I120" s="54">
        <f t="shared" si="3"/>
        <v>42541</v>
      </c>
    </row>
    <row r="121" spans="1:9" x14ac:dyDescent="0.25">
      <c r="A121" s="10" t="s">
        <v>746</v>
      </c>
      <c r="B121" s="10">
        <v>4007</v>
      </c>
      <c r="C121" s="13">
        <v>42541.467499999999</v>
      </c>
      <c r="D121" s="13">
        <v>42541.468159722222</v>
      </c>
      <c r="E121" s="10" t="s">
        <v>34</v>
      </c>
      <c r="F121" s="18">
        <v>6.5972222364507616E-4</v>
      </c>
      <c r="G121" s="12" t="s">
        <v>56</v>
      </c>
      <c r="H121" t="str">
        <f t="shared" si="2"/>
        <v>20</v>
      </c>
      <c r="I121" s="54">
        <f t="shared" si="3"/>
        <v>42541</v>
      </c>
    </row>
    <row r="122" spans="1:9" x14ac:dyDescent="0.25">
      <c r="A122" s="10" t="s">
        <v>564</v>
      </c>
      <c r="B122" s="10">
        <v>4010</v>
      </c>
      <c r="C122" s="13">
        <v>42541.557268518518</v>
      </c>
      <c r="D122" s="13">
        <v>42541.560937499999</v>
      </c>
      <c r="E122" s="10" t="s">
        <v>53</v>
      </c>
      <c r="F122" s="18">
        <v>3.6689814805868082E-3</v>
      </c>
      <c r="G122" s="12" t="s">
        <v>56</v>
      </c>
      <c r="H122" t="str">
        <f t="shared" si="2"/>
        <v>20</v>
      </c>
      <c r="I122" s="54">
        <f t="shared" si="3"/>
        <v>42541</v>
      </c>
    </row>
    <row r="123" spans="1:9" x14ac:dyDescent="0.25">
      <c r="A123" s="10" t="s">
        <v>747</v>
      </c>
      <c r="B123" s="10">
        <v>4044</v>
      </c>
      <c r="C123" s="13">
        <v>42541.561226851853</v>
      </c>
      <c r="D123" s="13">
        <v>42541.562650462962</v>
      </c>
      <c r="E123" s="10" t="s">
        <v>44</v>
      </c>
      <c r="F123" s="18">
        <v>1.4236111092031933E-3</v>
      </c>
      <c r="G123" s="12" t="s">
        <v>56</v>
      </c>
      <c r="H123" t="str">
        <f t="shared" si="2"/>
        <v>20</v>
      </c>
      <c r="I123" s="54">
        <f t="shared" si="3"/>
        <v>42541</v>
      </c>
    </row>
    <row r="124" spans="1:9" x14ac:dyDescent="0.25">
      <c r="A124" s="10" t="s">
        <v>750</v>
      </c>
      <c r="B124" s="10">
        <v>4017</v>
      </c>
      <c r="C124" s="13">
        <v>42542.172465277778</v>
      </c>
      <c r="D124" s="13">
        <v>42542.175717592596</v>
      </c>
      <c r="E124" s="10" t="s">
        <v>43</v>
      </c>
      <c r="F124" s="18">
        <v>3.2523148183827288E-3</v>
      </c>
      <c r="G124" s="12" t="s">
        <v>11</v>
      </c>
      <c r="H124" t="str">
        <f t="shared" si="2"/>
        <v>21</v>
      </c>
      <c r="I124" s="54">
        <f t="shared" si="3"/>
        <v>42542</v>
      </c>
    </row>
    <row r="125" spans="1:9" x14ac:dyDescent="0.25">
      <c r="A125" s="10" t="s">
        <v>755</v>
      </c>
      <c r="B125" s="10">
        <v>4019</v>
      </c>
      <c r="C125" s="13">
        <v>42542.234409722223</v>
      </c>
      <c r="D125" s="13">
        <v>42542.235659722224</v>
      </c>
      <c r="E125" s="10" t="s">
        <v>32</v>
      </c>
      <c r="F125" s="18">
        <v>1.2500000011641532E-3</v>
      </c>
      <c r="G125" s="12" t="s">
        <v>11</v>
      </c>
      <c r="H125" t="str">
        <f t="shared" si="2"/>
        <v>21</v>
      </c>
      <c r="I125" s="54">
        <f t="shared" si="3"/>
        <v>42542</v>
      </c>
    </row>
    <row r="126" spans="1:9" x14ac:dyDescent="0.25">
      <c r="A126" s="10" t="s">
        <v>576</v>
      </c>
      <c r="B126" s="10">
        <v>4029</v>
      </c>
      <c r="C126" s="13">
        <v>42542.269849537035</v>
      </c>
      <c r="D126" s="13">
        <v>42542.272268518522</v>
      </c>
      <c r="E126" s="10" t="s">
        <v>33</v>
      </c>
      <c r="F126" s="18">
        <v>2.4189814866986126E-3</v>
      </c>
      <c r="G126" s="12" t="s">
        <v>115</v>
      </c>
      <c r="H126" t="str">
        <f t="shared" si="2"/>
        <v>21</v>
      </c>
      <c r="I126" s="54">
        <f t="shared" si="3"/>
        <v>42542</v>
      </c>
    </row>
    <row r="127" spans="1:9" x14ac:dyDescent="0.25">
      <c r="A127" s="10" t="s">
        <v>756</v>
      </c>
      <c r="B127" s="10">
        <v>4012</v>
      </c>
      <c r="C127" s="13">
        <v>42542.297442129631</v>
      </c>
      <c r="D127" s="13">
        <v>42542.300300925926</v>
      </c>
      <c r="E127" s="10" t="s">
        <v>41</v>
      </c>
      <c r="F127" s="18">
        <v>2.8587962951860391E-3</v>
      </c>
      <c r="G127" s="12" t="s">
        <v>56</v>
      </c>
      <c r="H127" t="str">
        <f t="shared" si="2"/>
        <v>21</v>
      </c>
      <c r="I127" s="54">
        <f t="shared" si="3"/>
        <v>42542</v>
      </c>
    </row>
    <row r="128" spans="1:9" x14ac:dyDescent="0.25">
      <c r="A128" s="10" t="s">
        <v>757</v>
      </c>
      <c r="B128" s="10">
        <v>4023</v>
      </c>
      <c r="C128" s="13">
        <v>42542.433877314812</v>
      </c>
      <c r="D128" s="13">
        <v>42542.435532407406</v>
      </c>
      <c r="E128" s="10" t="s">
        <v>50</v>
      </c>
      <c r="F128" s="18">
        <v>1.6550925938645378E-3</v>
      </c>
      <c r="G128" s="12" t="s">
        <v>56</v>
      </c>
      <c r="H128" t="str">
        <f t="shared" si="2"/>
        <v>21</v>
      </c>
      <c r="I128" s="54">
        <f t="shared" si="3"/>
        <v>42542</v>
      </c>
    </row>
    <row r="129" spans="1:9" x14ac:dyDescent="0.25">
      <c r="A129" s="10" t="s">
        <v>86</v>
      </c>
      <c r="B129" s="10">
        <v>4031</v>
      </c>
      <c r="C129" s="13">
        <v>42542.518067129633</v>
      </c>
      <c r="D129" s="13">
        <v>42542.519756944443</v>
      </c>
      <c r="E129" s="10" t="s">
        <v>39</v>
      </c>
      <c r="F129" s="18">
        <v>1.6898148096515797E-3</v>
      </c>
      <c r="G129" s="12" t="s">
        <v>56</v>
      </c>
      <c r="H129" t="str">
        <f t="shared" si="2"/>
        <v>21</v>
      </c>
      <c r="I129" s="54">
        <f t="shared" si="3"/>
        <v>42542</v>
      </c>
    </row>
    <row r="130" spans="1:9" x14ac:dyDescent="0.25">
      <c r="A130" s="10" t="s">
        <v>85</v>
      </c>
      <c r="B130" s="10">
        <v>4019</v>
      </c>
      <c r="C130" s="13">
        <v>42542.519537037035</v>
      </c>
      <c r="D130" s="13">
        <v>42542.521273148152</v>
      </c>
      <c r="E130" s="10" t="s">
        <v>32</v>
      </c>
      <c r="F130" s="18">
        <v>1.7361111167701893E-3</v>
      </c>
      <c r="G130" s="12" t="s">
        <v>56</v>
      </c>
      <c r="H130" t="str">
        <f t="shared" si="2"/>
        <v>21</v>
      </c>
      <c r="I130" s="54">
        <f t="shared" si="3"/>
        <v>42542</v>
      </c>
    </row>
    <row r="131" spans="1:9" x14ac:dyDescent="0.25">
      <c r="A131" s="10" t="s">
        <v>761</v>
      </c>
      <c r="B131" s="10">
        <v>4011</v>
      </c>
      <c r="C131" s="13">
        <v>42542.541550925926</v>
      </c>
      <c r="D131" s="13">
        <v>42542.547696759262</v>
      </c>
      <c r="E131" s="10" t="s">
        <v>41</v>
      </c>
      <c r="F131" s="18">
        <v>6.1458333366317675E-3</v>
      </c>
      <c r="G131" s="8" t="s">
        <v>11</v>
      </c>
      <c r="H131" t="str">
        <f t="shared" ref="H131:H170" si="4">RIGHT(A131,2)</f>
        <v>21</v>
      </c>
      <c r="I131" s="54">
        <f t="shared" ref="I131:I170" si="5">42522+H131-1</f>
        <v>42542</v>
      </c>
    </row>
    <row r="132" spans="1:9" x14ac:dyDescent="0.25">
      <c r="A132" s="10" t="s">
        <v>762</v>
      </c>
      <c r="B132" s="10">
        <v>4029</v>
      </c>
      <c r="C132" s="13">
        <v>42542.573530092595</v>
      </c>
      <c r="D132" s="13">
        <v>42542.579606481479</v>
      </c>
      <c r="E132" s="10" t="s">
        <v>33</v>
      </c>
      <c r="F132" s="18">
        <v>6.0763888832298107E-3</v>
      </c>
      <c r="G132" s="8" t="s">
        <v>11</v>
      </c>
      <c r="H132" t="str">
        <f t="shared" si="4"/>
        <v>21</v>
      </c>
      <c r="I132" s="54">
        <f t="shared" si="5"/>
        <v>42542</v>
      </c>
    </row>
    <row r="133" spans="1:9" x14ac:dyDescent="0.25">
      <c r="A133" s="10" t="s">
        <v>575</v>
      </c>
      <c r="B133" s="10">
        <v>4031</v>
      </c>
      <c r="C133" s="13">
        <v>42542.608229166668</v>
      </c>
      <c r="D133" s="13">
        <v>42542.61787037037</v>
      </c>
      <c r="E133" s="10" t="s">
        <v>39</v>
      </c>
      <c r="F133" s="18">
        <v>9.6412037019035779E-3</v>
      </c>
      <c r="G133" s="8" t="s">
        <v>11</v>
      </c>
      <c r="H133" t="str">
        <f t="shared" si="4"/>
        <v>21</v>
      </c>
      <c r="I133" s="54">
        <f t="shared" si="5"/>
        <v>42542</v>
      </c>
    </row>
    <row r="134" spans="1:9" x14ac:dyDescent="0.25">
      <c r="A134" s="10" t="s">
        <v>572</v>
      </c>
      <c r="B134" s="10">
        <v>4032</v>
      </c>
      <c r="C134" s="13">
        <v>42542.65347222222</v>
      </c>
      <c r="D134" s="13">
        <v>42542.655439814815</v>
      </c>
      <c r="E134" s="10" t="s">
        <v>39</v>
      </c>
      <c r="F134" s="18">
        <v>1.9675925941555761E-3</v>
      </c>
      <c r="G134" s="12" t="s">
        <v>56</v>
      </c>
      <c r="H134" t="str">
        <f t="shared" si="4"/>
        <v>21</v>
      </c>
      <c r="I134" s="54">
        <f t="shared" si="5"/>
        <v>42542</v>
      </c>
    </row>
    <row r="135" spans="1:9" x14ac:dyDescent="0.25">
      <c r="A135" s="10" t="s">
        <v>763</v>
      </c>
      <c r="B135" s="10">
        <v>4042</v>
      </c>
      <c r="C135" s="13">
        <v>42542.70884259259</v>
      </c>
      <c r="D135" s="13">
        <v>42542.714502314811</v>
      </c>
      <c r="E135" s="10" t="s">
        <v>60</v>
      </c>
      <c r="F135" s="18">
        <v>5.6597222210257314E-3</v>
      </c>
      <c r="G135" s="12" t="s">
        <v>10</v>
      </c>
      <c r="H135" t="str">
        <f t="shared" si="4"/>
        <v>21</v>
      </c>
      <c r="I135" s="54">
        <f t="shared" si="5"/>
        <v>42542</v>
      </c>
    </row>
    <row r="136" spans="1:9" x14ac:dyDescent="0.25">
      <c r="A136" s="10" t="s">
        <v>578</v>
      </c>
      <c r="B136" s="10">
        <v>4017</v>
      </c>
      <c r="C136" s="13">
        <v>42542.801747685182</v>
      </c>
      <c r="D136" s="13">
        <v>42542.801793981482</v>
      </c>
      <c r="E136" s="18" t="s">
        <v>43</v>
      </c>
      <c r="F136" s="18">
        <v>4.6296299842651933E-5</v>
      </c>
      <c r="G136" s="12" t="s">
        <v>56</v>
      </c>
      <c r="H136" t="str">
        <f t="shared" si="4"/>
        <v>21</v>
      </c>
      <c r="I136" s="54">
        <f t="shared" si="5"/>
        <v>42542</v>
      </c>
    </row>
    <row r="137" spans="1:9" x14ac:dyDescent="0.25">
      <c r="A137" s="10" t="s">
        <v>765</v>
      </c>
      <c r="B137" s="10">
        <v>4017</v>
      </c>
      <c r="C137" s="13">
        <v>42542.876446759263</v>
      </c>
      <c r="D137" s="13">
        <v>42542.876446759263</v>
      </c>
      <c r="E137" s="18" t="s">
        <v>43</v>
      </c>
      <c r="F137" s="18">
        <v>0</v>
      </c>
      <c r="G137" s="12" t="s">
        <v>56</v>
      </c>
      <c r="H137" t="str">
        <f t="shared" si="4"/>
        <v>21</v>
      </c>
      <c r="I137" s="54">
        <f t="shared" si="5"/>
        <v>42542</v>
      </c>
    </row>
    <row r="138" spans="1:9" x14ac:dyDescent="0.25">
      <c r="A138" s="10" t="s">
        <v>579</v>
      </c>
      <c r="B138" s="10">
        <v>4030</v>
      </c>
      <c r="C138" s="13">
        <v>42542.932303240741</v>
      </c>
      <c r="D138" s="13">
        <v>42542.934803240743</v>
      </c>
      <c r="E138" s="18" t="s">
        <v>33</v>
      </c>
      <c r="F138" s="18">
        <v>2.5000000023283064E-3</v>
      </c>
      <c r="G138" s="12" t="s">
        <v>56</v>
      </c>
      <c r="H138" t="str">
        <f t="shared" si="4"/>
        <v>21</v>
      </c>
      <c r="I138" s="54">
        <f t="shared" si="5"/>
        <v>42542</v>
      </c>
    </row>
    <row r="139" spans="1:9" x14ac:dyDescent="0.25">
      <c r="A139" s="10" t="s">
        <v>588</v>
      </c>
      <c r="B139" s="10">
        <v>4007</v>
      </c>
      <c r="C139" s="13">
        <v>42543.258564814816</v>
      </c>
      <c r="D139" s="13">
        <v>42543.259791666664</v>
      </c>
      <c r="E139" s="10" t="s">
        <v>34</v>
      </c>
      <c r="F139" s="18">
        <v>1.2268518476048484E-3</v>
      </c>
      <c r="G139" s="12" t="s">
        <v>56</v>
      </c>
      <c r="H139" t="str">
        <f t="shared" si="4"/>
        <v>22</v>
      </c>
      <c r="I139" s="54">
        <f t="shared" si="5"/>
        <v>42543</v>
      </c>
    </row>
    <row r="140" spans="1:9" x14ac:dyDescent="0.25">
      <c r="A140" s="10" t="s">
        <v>89</v>
      </c>
      <c r="B140" s="10">
        <v>4009</v>
      </c>
      <c r="C140" s="13">
        <v>42543.507060185184</v>
      </c>
      <c r="D140" s="13">
        <v>42543.518136574072</v>
      </c>
      <c r="E140" s="10" t="s">
        <v>53</v>
      </c>
      <c r="F140" s="18">
        <v>1.1076388887886424E-2</v>
      </c>
      <c r="G140" s="8" t="s">
        <v>8</v>
      </c>
      <c r="H140" t="str">
        <f t="shared" si="4"/>
        <v>22</v>
      </c>
      <c r="I140" s="54">
        <f t="shared" si="5"/>
        <v>42543</v>
      </c>
    </row>
    <row r="141" spans="1:9" x14ac:dyDescent="0.25">
      <c r="A141" s="10" t="s">
        <v>90</v>
      </c>
      <c r="B141" s="10">
        <v>4007</v>
      </c>
      <c r="C141" s="13">
        <v>42543.612824074073</v>
      </c>
      <c r="D141" s="13">
        <v>42543.614537037036</v>
      </c>
      <c r="E141" s="10" t="s">
        <v>34</v>
      </c>
      <c r="F141" s="18">
        <v>1.7129629632108845E-3</v>
      </c>
      <c r="G141" s="12" t="s">
        <v>12</v>
      </c>
      <c r="H141" t="str">
        <f t="shared" si="4"/>
        <v>22</v>
      </c>
      <c r="I141" s="54">
        <f t="shared" si="5"/>
        <v>42543</v>
      </c>
    </row>
    <row r="142" spans="1:9" x14ac:dyDescent="0.25">
      <c r="A142" s="10" t="s">
        <v>773</v>
      </c>
      <c r="B142" s="10">
        <v>4028</v>
      </c>
      <c r="C142" s="13">
        <v>42543.633715277778</v>
      </c>
      <c r="D142" s="13">
        <v>42543.633738425924</v>
      </c>
      <c r="E142" s="10" t="s">
        <v>37</v>
      </c>
      <c r="F142" s="18">
        <v>2.314814628334716E-5</v>
      </c>
      <c r="G142" s="12" t="s">
        <v>56</v>
      </c>
      <c r="H142" t="str">
        <f t="shared" si="4"/>
        <v>22</v>
      </c>
      <c r="I142" s="54">
        <f t="shared" si="5"/>
        <v>42543</v>
      </c>
    </row>
    <row r="143" spans="1:9" x14ac:dyDescent="0.25">
      <c r="A143" s="10" t="s">
        <v>774</v>
      </c>
      <c r="B143" s="10">
        <v>4025</v>
      </c>
      <c r="C143" s="13">
        <v>42543.641493055555</v>
      </c>
      <c r="D143" s="13">
        <v>42543.643240740741</v>
      </c>
      <c r="E143" s="10" t="s">
        <v>38</v>
      </c>
      <c r="F143" s="18">
        <v>1.747685186273884E-3</v>
      </c>
      <c r="G143" s="12" t="s">
        <v>56</v>
      </c>
      <c r="H143" t="str">
        <f t="shared" si="4"/>
        <v>22</v>
      </c>
      <c r="I143" s="54">
        <f t="shared" si="5"/>
        <v>42543</v>
      </c>
    </row>
    <row r="144" spans="1:9" x14ac:dyDescent="0.25">
      <c r="A144" s="10" t="s">
        <v>775</v>
      </c>
      <c r="B144" s="10">
        <v>4040</v>
      </c>
      <c r="C144" s="13">
        <v>42543.695</v>
      </c>
      <c r="D144" s="13">
        <v>42543.695</v>
      </c>
      <c r="E144" s="18" t="s">
        <v>48</v>
      </c>
      <c r="F144" s="18">
        <v>0</v>
      </c>
      <c r="G144" s="12" t="s">
        <v>56</v>
      </c>
      <c r="H144" t="str">
        <f t="shared" si="4"/>
        <v>22</v>
      </c>
      <c r="I144" s="54">
        <f t="shared" si="5"/>
        <v>42543</v>
      </c>
    </row>
    <row r="145" spans="1:9" x14ac:dyDescent="0.25">
      <c r="A145" s="10" t="s">
        <v>91</v>
      </c>
      <c r="B145" s="10">
        <v>4025</v>
      </c>
      <c r="C145" s="13">
        <v>42543.770335648151</v>
      </c>
      <c r="D145" s="13">
        <v>42543.770509259259</v>
      </c>
      <c r="E145" s="18" t="s">
        <v>38</v>
      </c>
      <c r="F145" s="18">
        <v>1.7361110803904012E-4</v>
      </c>
      <c r="G145" s="12" t="s">
        <v>10</v>
      </c>
      <c r="H145" t="str">
        <f t="shared" si="4"/>
        <v>22</v>
      </c>
      <c r="I145" s="54">
        <f t="shared" si="5"/>
        <v>42543</v>
      </c>
    </row>
    <row r="146" spans="1:9" x14ac:dyDescent="0.25">
      <c r="A146" s="10" t="s">
        <v>780</v>
      </c>
      <c r="B146" s="10">
        <v>4040</v>
      </c>
      <c r="C146" s="13">
        <v>42544.414143518516</v>
      </c>
      <c r="D146" s="13">
        <v>42544.414664351854</v>
      </c>
      <c r="E146" s="10" t="s">
        <v>48</v>
      </c>
      <c r="F146" s="26">
        <v>5.2083333866903558E-4</v>
      </c>
      <c r="G146" s="12" t="s">
        <v>56</v>
      </c>
      <c r="H146" t="str">
        <f t="shared" si="4"/>
        <v>23</v>
      </c>
      <c r="I146" s="54">
        <f t="shared" si="5"/>
        <v>42544</v>
      </c>
    </row>
    <row r="147" spans="1:9" x14ac:dyDescent="0.25">
      <c r="A147" s="10" t="s">
        <v>781</v>
      </c>
      <c r="B147" s="10">
        <v>4020</v>
      </c>
      <c r="C147" s="13">
        <v>42544.42832175926</v>
      </c>
      <c r="D147" s="13">
        <v>42544.430162037039</v>
      </c>
      <c r="E147" s="10" t="s">
        <v>32</v>
      </c>
      <c r="F147" s="26">
        <v>1.8402777786832303E-3</v>
      </c>
      <c r="G147" s="12" t="s">
        <v>56</v>
      </c>
      <c r="H147" t="str">
        <f t="shared" si="4"/>
        <v>23</v>
      </c>
      <c r="I147" s="54">
        <f t="shared" si="5"/>
        <v>42544</v>
      </c>
    </row>
    <row r="148" spans="1:9" x14ac:dyDescent="0.25">
      <c r="A148" s="10" t="s">
        <v>783</v>
      </c>
      <c r="B148" s="10">
        <v>4039</v>
      </c>
      <c r="C148" s="13">
        <v>42544.526030092595</v>
      </c>
      <c r="D148" s="13">
        <v>42544.527777777781</v>
      </c>
      <c r="E148" s="10" t="s">
        <v>48</v>
      </c>
      <c r="F148" s="26">
        <v>1.747685186273884E-3</v>
      </c>
      <c r="G148" s="12" t="s">
        <v>56</v>
      </c>
      <c r="H148" t="str">
        <f t="shared" si="4"/>
        <v>23</v>
      </c>
      <c r="I148" s="54">
        <f t="shared" si="5"/>
        <v>42544</v>
      </c>
    </row>
    <row r="149" spans="1:9" x14ac:dyDescent="0.25">
      <c r="A149" s="10" t="s">
        <v>786</v>
      </c>
      <c r="B149" s="10">
        <v>4008</v>
      </c>
      <c r="C149" s="13">
        <v>42544.908993055556</v>
      </c>
      <c r="D149" s="13">
        <v>42544.923333333332</v>
      </c>
      <c r="E149" s="10" t="s">
        <v>34</v>
      </c>
      <c r="F149" s="26">
        <v>1.4340277775772847E-2</v>
      </c>
      <c r="G149" s="12" t="s">
        <v>10</v>
      </c>
      <c r="H149" t="str">
        <f t="shared" si="4"/>
        <v>23</v>
      </c>
      <c r="I149" s="54">
        <f t="shared" si="5"/>
        <v>42544</v>
      </c>
    </row>
    <row r="150" spans="1:9" x14ac:dyDescent="0.25">
      <c r="A150" s="10" t="s">
        <v>788</v>
      </c>
      <c r="B150" s="10">
        <v>4042</v>
      </c>
      <c r="C150" s="13">
        <v>42545.196111111109</v>
      </c>
      <c r="D150" s="13">
        <v>42545.202199074076</v>
      </c>
      <c r="E150" s="10" t="s">
        <v>60</v>
      </c>
      <c r="F150" s="26">
        <v>6.0879629672854207E-3</v>
      </c>
      <c r="G150" s="12" t="s">
        <v>115</v>
      </c>
      <c r="H150" t="str">
        <f t="shared" si="4"/>
        <v>24</v>
      </c>
      <c r="I150" s="54">
        <f t="shared" si="5"/>
        <v>42545</v>
      </c>
    </row>
    <row r="151" spans="1:9" x14ac:dyDescent="0.25">
      <c r="A151" s="10" t="s">
        <v>789</v>
      </c>
      <c r="B151" s="10">
        <v>4038</v>
      </c>
      <c r="C151" s="13">
        <v>42545.206030092595</v>
      </c>
      <c r="D151" s="13">
        <v>42545.207754629628</v>
      </c>
      <c r="E151" s="10" t="s">
        <v>36</v>
      </c>
      <c r="F151" s="26">
        <v>1.7245370327145793E-3</v>
      </c>
      <c r="G151" s="12" t="s">
        <v>56</v>
      </c>
      <c r="H151" t="str">
        <f t="shared" si="4"/>
        <v>24</v>
      </c>
      <c r="I151" s="54">
        <f t="shared" si="5"/>
        <v>42545</v>
      </c>
    </row>
    <row r="152" spans="1:9" x14ac:dyDescent="0.25">
      <c r="A152" s="10" t="s">
        <v>793</v>
      </c>
      <c r="B152" s="10">
        <v>4031</v>
      </c>
      <c r="C152" s="13">
        <v>42545.386064814818</v>
      </c>
      <c r="D152" s="13">
        <v>42545.388009259259</v>
      </c>
      <c r="E152" s="10" t="s">
        <v>39</v>
      </c>
      <c r="F152" s="26">
        <v>1.9444444405962713E-3</v>
      </c>
      <c r="G152" s="12" t="s">
        <v>56</v>
      </c>
      <c r="H152" t="str">
        <f t="shared" si="4"/>
        <v>24</v>
      </c>
      <c r="I152" s="54">
        <f t="shared" si="5"/>
        <v>42545</v>
      </c>
    </row>
    <row r="153" spans="1:9" x14ac:dyDescent="0.25">
      <c r="A153" s="10" t="s">
        <v>617</v>
      </c>
      <c r="B153" s="10">
        <v>4008</v>
      </c>
      <c r="C153" s="13">
        <v>42545.590069444443</v>
      </c>
      <c r="D153" s="13">
        <v>42545.592349537037</v>
      </c>
      <c r="E153" s="10" t="s">
        <v>34</v>
      </c>
      <c r="F153" s="26">
        <v>2.2800925944466144E-3</v>
      </c>
      <c r="G153" s="12" t="s">
        <v>56</v>
      </c>
      <c r="H153" t="str">
        <f t="shared" si="4"/>
        <v>24</v>
      </c>
      <c r="I153" s="54">
        <f t="shared" si="5"/>
        <v>42545</v>
      </c>
    </row>
    <row r="154" spans="1:9" x14ac:dyDescent="0.25">
      <c r="A154" s="10" t="s">
        <v>795</v>
      </c>
      <c r="B154" s="10">
        <v>4041</v>
      </c>
      <c r="C154" s="13">
        <v>42545.744837962964</v>
      </c>
      <c r="D154" s="13">
        <v>42545.746354166666</v>
      </c>
      <c r="E154" s="10" t="s">
        <v>60</v>
      </c>
      <c r="F154" s="26">
        <v>1.5162037016125396E-3</v>
      </c>
      <c r="G154" s="12" t="s">
        <v>56</v>
      </c>
      <c r="H154" t="str">
        <f t="shared" si="4"/>
        <v>24</v>
      </c>
      <c r="I154" s="54">
        <f t="shared" si="5"/>
        <v>42545</v>
      </c>
    </row>
    <row r="155" spans="1:9" x14ac:dyDescent="0.25">
      <c r="A155" s="10" t="s">
        <v>796</v>
      </c>
      <c r="B155" s="10">
        <v>4037</v>
      </c>
      <c r="C155" s="13">
        <v>42545.755266203705</v>
      </c>
      <c r="D155" s="13">
        <v>42545.757372685184</v>
      </c>
      <c r="E155" s="10" t="s">
        <v>36</v>
      </c>
      <c r="F155" s="26">
        <v>2.1064814791316167E-3</v>
      </c>
      <c r="G155" s="12" t="s">
        <v>56</v>
      </c>
      <c r="H155" t="str">
        <f t="shared" si="4"/>
        <v>24</v>
      </c>
      <c r="I155" s="54">
        <f t="shared" si="5"/>
        <v>42545</v>
      </c>
    </row>
    <row r="156" spans="1:9" x14ac:dyDescent="0.25">
      <c r="A156" s="10" t="s">
        <v>798</v>
      </c>
      <c r="B156" s="10">
        <v>4040</v>
      </c>
      <c r="C156" s="13">
        <v>42545.830625000002</v>
      </c>
      <c r="D156" s="13">
        <v>42545.831736111111</v>
      </c>
      <c r="E156" s="10" t="s">
        <v>48</v>
      </c>
      <c r="F156" s="26">
        <v>1.111111108912155E-3</v>
      </c>
      <c r="G156" s="12" t="s">
        <v>56</v>
      </c>
      <c r="H156" t="str">
        <f t="shared" si="4"/>
        <v>24</v>
      </c>
      <c r="I156" s="54">
        <f t="shared" si="5"/>
        <v>42545</v>
      </c>
    </row>
    <row r="157" spans="1:9" x14ac:dyDescent="0.25">
      <c r="A157" s="10" t="s">
        <v>618</v>
      </c>
      <c r="B157" s="10">
        <v>4030</v>
      </c>
      <c r="C157" s="13">
        <v>42545.930891203701</v>
      </c>
      <c r="D157" s="13">
        <v>42545.940347222226</v>
      </c>
      <c r="E157" s="10" t="s">
        <v>33</v>
      </c>
      <c r="F157" s="26">
        <v>9.456018524360843E-3</v>
      </c>
      <c r="G157" s="12" t="s">
        <v>56</v>
      </c>
      <c r="H157" t="str">
        <f t="shared" si="4"/>
        <v>24</v>
      </c>
      <c r="I157" s="54">
        <f t="shared" si="5"/>
        <v>42545</v>
      </c>
    </row>
    <row r="158" spans="1:9" x14ac:dyDescent="0.25">
      <c r="A158" s="10" t="s">
        <v>99</v>
      </c>
      <c r="B158" s="10">
        <v>4042</v>
      </c>
      <c r="C158" s="13">
        <v>42546.299328703702</v>
      </c>
      <c r="D158" s="13">
        <v>42546.302812499998</v>
      </c>
      <c r="E158" s="10" t="s">
        <v>60</v>
      </c>
      <c r="F158" s="26">
        <v>3.4837962957681157E-3</v>
      </c>
      <c r="G158" s="12" t="s">
        <v>56</v>
      </c>
      <c r="H158" t="str">
        <f t="shared" si="4"/>
        <v>25</v>
      </c>
      <c r="I158" s="54">
        <f t="shared" si="5"/>
        <v>42546</v>
      </c>
    </row>
    <row r="159" spans="1:9" x14ac:dyDescent="0.25">
      <c r="A159" s="10" t="s">
        <v>801</v>
      </c>
      <c r="B159" s="10">
        <v>4024</v>
      </c>
      <c r="C159" s="13">
        <v>42546.342581018522</v>
      </c>
      <c r="D159" s="13">
        <v>42546.344027777777</v>
      </c>
      <c r="E159" s="10" t="s">
        <v>50</v>
      </c>
      <c r="F159" s="26">
        <v>1.4467592554865405E-3</v>
      </c>
      <c r="G159" s="12" t="s">
        <v>56</v>
      </c>
      <c r="H159" t="str">
        <f t="shared" si="4"/>
        <v>25</v>
      </c>
      <c r="I159" s="54">
        <f t="shared" si="5"/>
        <v>42546</v>
      </c>
    </row>
    <row r="160" spans="1:9" x14ac:dyDescent="0.25">
      <c r="A160" s="10" t="s">
        <v>804</v>
      </c>
      <c r="B160" s="10">
        <v>4007</v>
      </c>
      <c r="C160" s="13">
        <v>42546.695532407408</v>
      </c>
      <c r="D160" s="13">
        <v>42546.696770833332</v>
      </c>
      <c r="E160" s="10" t="s">
        <v>34</v>
      </c>
      <c r="F160" s="26">
        <v>1.2384259243845008E-3</v>
      </c>
      <c r="G160" s="12" t="s">
        <v>56</v>
      </c>
      <c r="H160" t="str">
        <f t="shared" si="4"/>
        <v>25</v>
      </c>
      <c r="I160" s="54">
        <f t="shared" si="5"/>
        <v>42546</v>
      </c>
    </row>
    <row r="161" spans="1:9" x14ac:dyDescent="0.25">
      <c r="A161" s="27" t="s">
        <v>812</v>
      </c>
      <c r="B161" s="10">
        <v>4023</v>
      </c>
      <c r="C161" s="13">
        <v>42548.504050925927</v>
      </c>
      <c r="D161" s="13">
        <v>42548.505543981482</v>
      </c>
      <c r="E161" s="10" t="s">
        <v>50</v>
      </c>
      <c r="F161" s="26">
        <v>1.4930555553291924E-3</v>
      </c>
      <c r="G161" s="12" t="s">
        <v>56</v>
      </c>
      <c r="H161" t="str">
        <f t="shared" si="4"/>
        <v>27</v>
      </c>
      <c r="I161" s="54">
        <f t="shared" si="5"/>
        <v>42548</v>
      </c>
    </row>
    <row r="162" spans="1:9" x14ac:dyDescent="0.25">
      <c r="A162" s="27" t="s">
        <v>651</v>
      </c>
      <c r="B162" s="10">
        <v>4032</v>
      </c>
      <c r="C162" s="13">
        <v>42548.629861111112</v>
      </c>
      <c r="D162" s="13">
        <v>42548.630659722221</v>
      </c>
      <c r="E162" s="10" t="s">
        <v>39</v>
      </c>
      <c r="F162" s="26">
        <v>7.9861110862111673E-4</v>
      </c>
      <c r="G162" s="12" t="s">
        <v>10</v>
      </c>
      <c r="H162" t="str">
        <f t="shared" si="4"/>
        <v>27</v>
      </c>
      <c r="I162" s="54">
        <f t="shared" si="5"/>
        <v>42548</v>
      </c>
    </row>
    <row r="163" spans="1:9" x14ac:dyDescent="0.25">
      <c r="A163" s="27" t="s">
        <v>817</v>
      </c>
      <c r="B163" s="10">
        <v>4011</v>
      </c>
      <c r="C163" s="13">
        <v>42549.434004629627</v>
      </c>
      <c r="D163" s="13">
        <v>42549.435671296298</v>
      </c>
      <c r="E163" s="10" t="s">
        <v>41</v>
      </c>
      <c r="F163" s="26">
        <v>1.6666666706441902E-3</v>
      </c>
      <c r="G163" s="12" t="s">
        <v>56</v>
      </c>
      <c r="H163" t="str">
        <f t="shared" si="4"/>
        <v>28</v>
      </c>
      <c r="I163" s="54">
        <f t="shared" si="5"/>
        <v>42549</v>
      </c>
    </row>
    <row r="164" spans="1:9" x14ac:dyDescent="0.25">
      <c r="A164" s="27" t="s">
        <v>818</v>
      </c>
      <c r="B164" s="10">
        <v>4027</v>
      </c>
      <c r="C164" s="13">
        <v>42549.516284722224</v>
      </c>
      <c r="D164" s="13">
        <v>42549.517546296294</v>
      </c>
      <c r="E164" s="10" t="s">
        <v>37</v>
      </c>
      <c r="F164" s="26">
        <v>1.261574070667848E-3</v>
      </c>
      <c r="G164" s="12" t="s">
        <v>56</v>
      </c>
      <c r="H164" t="str">
        <f t="shared" si="4"/>
        <v>28</v>
      </c>
      <c r="I164" s="54">
        <f t="shared" si="5"/>
        <v>42549</v>
      </c>
    </row>
    <row r="165" spans="1:9" x14ac:dyDescent="0.25">
      <c r="A165" s="27" t="s">
        <v>662</v>
      </c>
      <c r="B165" s="10">
        <v>4042</v>
      </c>
      <c r="C165" s="13">
        <v>42549.624039351853</v>
      </c>
      <c r="D165" s="13">
        <v>42549.625671296293</v>
      </c>
      <c r="E165" s="10" t="s">
        <v>60</v>
      </c>
      <c r="F165" s="26">
        <v>1.631944440305233E-3</v>
      </c>
      <c r="G165" s="12" t="s">
        <v>56</v>
      </c>
      <c r="H165" t="str">
        <f t="shared" si="4"/>
        <v>28</v>
      </c>
      <c r="I165" s="54">
        <f t="shared" si="5"/>
        <v>42549</v>
      </c>
    </row>
    <row r="166" spans="1:9" x14ac:dyDescent="0.25">
      <c r="A166" s="10" t="s">
        <v>669</v>
      </c>
      <c r="B166" s="10">
        <v>4012</v>
      </c>
      <c r="C166" s="13">
        <v>42549.672858796293</v>
      </c>
      <c r="D166" s="13">
        <v>42549.674861111111</v>
      </c>
      <c r="E166" s="10" t="s">
        <v>41</v>
      </c>
      <c r="F166" s="26">
        <v>2.0023148172185756E-3</v>
      </c>
      <c r="G166" s="12" t="s">
        <v>56</v>
      </c>
      <c r="H166" t="str">
        <f t="shared" si="4"/>
        <v>28</v>
      </c>
      <c r="I166" s="54">
        <f t="shared" si="5"/>
        <v>42549</v>
      </c>
    </row>
    <row r="167" spans="1:9" x14ac:dyDescent="0.25">
      <c r="A167" s="27" t="s">
        <v>107</v>
      </c>
      <c r="B167" s="10">
        <v>4023</v>
      </c>
      <c r="C167" s="13">
        <v>42549.695509259262</v>
      </c>
      <c r="D167" s="13">
        <v>42549.696932870371</v>
      </c>
      <c r="E167" s="10" t="s">
        <v>50</v>
      </c>
      <c r="F167" s="26">
        <v>1.4236111092031933E-3</v>
      </c>
      <c r="G167" s="12" t="s">
        <v>12</v>
      </c>
      <c r="H167" t="str">
        <f t="shared" si="4"/>
        <v>28</v>
      </c>
      <c r="I167" s="54">
        <f t="shared" si="5"/>
        <v>42549</v>
      </c>
    </row>
    <row r="168" spans="1:9" x14ac:dyDescent="0.25">
      <c r="A168" s="10" t="s">
        <v>819</v>
      </c>
      <c r="B168" s="10">
        <v>4027</v>
      </c>
      <c r="C168" s="13">
        <v>42549.770601851851</v>
      </c>
      <c r="D168" s="13">
        <v>42549.771886574075</v>
      </c>
      <c r="E168" s="10" t="s">
        <v>37</v>
      </c>
      <c r="F168" s="26">
        <v>1.2847222242271528E-3</v>
      </c>
      <c r="G168" s="12" t="s">
        <v>12</v>
      </c>
      <c r="H168" t="str">
        <f t="shared" si="4"/>
        <v>28</v>
      </c>
      <c r="I168" s="54">
        <f t="shared" si="5"/>
        <v>42549</v>
      </c>
    </row>
    <row r="169" spans="1:9" x14ac:dyDescent="0.25">
      <c r="A169" s="10" t="s">
        <v>679</v>
      </c>
      <c r="B169" s="10">
        <v>4027</v>
      </c>
      <c r="C169" s="13">
        <v>42550.012291666666</v>
      </c>
      <c r="D169" s="13">
        <v>42550.016203703701</v>
      </c>
      <c r="E169" s="10" t="s">
        <v>37</v>
      </c>
      <c r="F169" s="26">
        <v>3.9120370347518474E-3</v>
      </c>
      <c r="G169" s="12" t="s">
        <v>56</v>
      </c>
      <c r="H169" t="str">
        <f t="shared" si="4"/>
        <v>28</v>
      </c>
      <c r="I169" s="54">
        <f t="shared" si="5"/>
        <v>42549</v>
      </c>
    </row>
    <row r="170" spans="1:9" x14ac:dyDescent="0.25">
      <c r="A170" s="27" t="s">
        <v>680</v>
      </c>
      <c r="B170" s="10">
        <v>4039</v>
      </c>
      <c r="C170" s="13">
        <v>42550.733263888891</v>
      </c>
      <c r="D170" s="13">
        <v>42550.734942129631</v>
      </c>
      <c r="E170" s="10" t="s">
        <v>48</v>
      </c>
      <c r="F170" s="26">
        <v>1.6782407401478849E-3</v>
      </c>
      <c r="G170" s="12" t="s">
        <v>56</v>
      </c>
      <c r="H170" t="str">
        <f t="shared" si="4"/>
        <v>29</v>
      </c>
      <c r="I170" s="54">
        <f t="shared" si="5"/>
        <v>42550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1190"/>
  <sheetViews>
    <sheetView workbookViewId="0">
      <selection activeCell="O2" sqref="O2:O33"/>
    </sheetView>
    <sheetView tabSelected="1" topLeftCell="D1" workbookViewId="1">
      <selection activeCell="P2" sqref="P2"/>
    </sheetView>
  </sheetViews>
  <sheetFormatPr defaultRowHeight="15" x14ac:dyDescent="0.25"/>
  <cols>
    <col min="1" max="1" width="18.28515625" bestFit="1" customWidth="1"/>
    <col min="3" max="3" width="13.140625" customWidth="1"/>
    <col min="4" max="4" width="25.140625" bestFit="1" customWidth="1"/>
    <col min="5" max="5" width="30.5703125" bestFit="1" customWidth="1"/>
    <col min="6" max="6" width="11.140625" customWidth="1"/>
    <col min="7" max="7" width="16.85546875" customWidth="1"/>
    <col min="8" max="8" width="17.28515625" customWidth="1"/>
    <col min="9" max="9" width="23.85546875" hidden="1" customWidth="1"/>
    <col min="10" max="10" width="14" customWidth="1"/>
    <col min="11" max="11" width="17.28515625" customWidth="1"/>
    <col min="14" max="14" width="57.140625" customWidth="1"/>
    <col min="15" max="15" width="5.7109375" customWidth="1"/>
    <col min="16" max="16" width="9.7109375" style="51" bestFit="1" customWidth="1"/>
    <col min="17" max="17" width="43.28515625" customWidth="1"/>
  </cols>
  <sheetData>
    <row r="1" spans="1:18" ht="75" x14ac:dyDescent="0.25">
      <c r="A1" s="24" t="s">
        <v>717</v>
      </c>
      <c r="B1" s="9" t="s">
        <v>705</v>
      </c>
      <c r="C1" s="9" t="s">
        <v>706</v>
      </c>
      <c r="D1" s="9" t="s">
        <v>707</v>
      </c>
      <c r="E1" s="9" t="s">
        <v>708</v>
      </c>
      <c r="F1" s="9" t="s">
        <v>709</v>
      </c>
      <c r="G1" s="9" t="s">
        <v>710</v>
      </c>
      <c r="H1" s="9" t="s">
        <v>711</v>
      </c>
      <c r="I1" s="9" t="s">
        <v>712</v>
      </c>
      <c r="J1" s="9" t="s">
        <v>713</v>
      </c>
      <c r="K1" s="9" t="s">
        <v>714</v>
      </c>
      <c r="L1" s="9" t="s">
        <v>715</v>
      </c>
      <c r="M1" s="9" t="s">
        <v>716</v>
      </c>
      <c r="N1" s="9" t="s">
        <v>30</v>
      </c>
      <c r="O1" s="49" t="s">
        <v>1420</v>
      </c>
      <c r="P1" s="50" t="s">
        <v>1419</v>
      </c>
    </row>
    <row r="2" spans="1:18" x14ac:dyDescent="0.25">
      <c r="A2" s="20">
        <v>42522.191944444443</v>
      </c>
      <c r="B2" s="21" t="s">
        <v>395</v>
      </c>
      <c r="C2" s="21" t="s">
        <v>834</v>
      </c>
      <c r="D2" s="21" t="s">
        <v>339</v>
      </c>
      <c r="E2" s="21" t="s">
        <v>345</v>
      </c>
      <c r="F2" s="21">
        <v>130</v>
      </c>
      <c r="G2" s="21">
        <v>156</v>
      </c>
      <c r="H2" s="21">
        <v>63575</v>
      </c>
      <c r="I2" s="21" t="s">
        <v>346</v>
      </c>
      <c r="J2" s="21">
        <v>63309</v>
      </c>
      <c r="K2" s="22" t="s">
        <v>342</v>
      </c>
      <c r="L2" s="22" t="str">
        <f>VLOOKUP(C2,'[3]Trips&amp;Operators'!$C$1:$E$9999,3,FALSE)</f>
        <v>COOLAHAN</v>
      </c>
      <c r="M2" s="23" t="s">
        <v>348</v>
      </c>
      <c r="N2" s="22"/>
      <c r="O2" s="53" t="str">
        <f>RIGHT(C2,2)</f>
        <v>01</v>
      </c>
      <c r="P2" s="51">
        <f>42522+O2-1</f>
        <v>42522</v>
      </c>
      <c r="Q2" s="22" t="s">
        <v>718</v>
      </c>
      <c r="R2" s="4">
        <f>COUNTIF($M$2:$M$1190,"=Y")</f>
        <v>166</v>
      </c>
    </row>
    <row r="3" spans="1:18" x14ac:dyDescent="0.25">
      <c r="A3" s="20">
        <v>42522.247893518521</v>
      </c>
      <c r="B3" s="21" t="s">
        <v>379</v>
      </c>
      <c r="C3" s="21" t="s">
        <v>835</v>
      </c>
      <c r="D3" s="21" t="s">
        <v>352</v>
      </c>
      <c r="E3" s="21" t="s">
        <v>345</v>
      </c>
      <c r="F3" s="21">
        <v>690</v>
      </c>
      <c r="G3" s="21">
        <v>742</v>
      </c>
      <c r="H3" s="21">
        <v>47898</v>
      </c>
      <c r="I3" s="21" t="s">
        <v>346</v>
      </c>
      <c r="J3" s="21">
        <v>47866</v>
      </c>
      <c r="K3" s="22" t="s">
        <v>347</v>
      </c>
      <c r="L3" s="22" t="str">
        <f>VLOOKUP(C3,'[3]Trips&amp;Operators'!$C$1:$E$9999,3,FALSE)</f>
        <v>STARKS</v>
      </c>
      <c r="M3" s="23" t="s">
        <v>348</v>
      </c>
      <c r="N3" s="22"/>
      <c r="O3" s="53" t="str">
        <f t="shared" ref="O3:O66" si="0">RIGHT(C3,2)</f>
        <v>01</v>
      </c>
      <c r="P3" s="51">
        <f t="shared" ref="P3:P66" si="1">42522+O3-1</f>
        <v>42522</v>
      </c>
      <c r="Q3" s="22" t="s">
        <v>719</v>
      </c>
      <c r="R3" s="4">
        <f>COUNTIF($M$2:$M$1190,"=N")</f>
        <v>1023</v>
      </c>
    </row>
    <row r="4" spans="1:18" x14ac:dyDescent="0.25">
      <c r="A4" s="20">
        <v>42522.181828703702</v>
      </c>
      <c r="B4" s="21" t="s">
        <v>387</v>
      </c>
      <c r="C4" s="21" t="s">
        <v>836</v>
      </c>
      <c r="D4" s="21" t="s">
        <v>339</v>
      </c>
      <c r="E4" s="21" t="s">
        <v>351</v>
      </c>
      <c r="F4" s="21">
        <v>150</v>
      </c>
      <c r="G4" s="21">
        <v>158</v>
      </c>
      <c r="H4" s="21">
        <v>231525</v>
      </c>
      <c r="I4" s="21" t="s">
        <v>341</v>
      </c>
      <c r="J4" s="21">
        <v>232107</v>
      </c>
      <c r="K4" s="22" t="s">
        <v>347</v>
      </c>
      <c r="L4" s="22" t="str">
        <f>VLOOKUP(C4,'[3]Trips&amp;Operators'!$C$1:$E$9999,3,FALSE)</f>
        <v>STARKS</v>
      </c>
      <c r="M4" s="23" t="s">
        <v>348</v>
      </c>
      <c r="N4" s="22"/>
      <c r="O4" s="53" t="str">
        <f t="shared" si="0"/>
        <v>01</v>
      </c>
      <c r="P4" s="51">
        <f t="shared" si="1"/>
        <v>42522</v>
      </c>
    </row>
    <row r="5" spans="1:18" x14ac:dyDescent="0.25">
      <c r="A5" s="20">
        <v>42522.214884259258</v>
      </c>
      <c r="B5" s="21" t="s">
        <v>372</v>
      </c>
      <c r="C5" s="21" t="s">
        <v>31</v>
      </c>
      <c r="D5" s="21" t="s">
        <v>339</v>
      </c>
      <c r="E5" s="21" t="s">
        <v>351</v>
      </c>
      <c r="F5" s="21">
        <v>200</v>
      </c>
      <c r="G5" s="21">
        <v>226</v>
      </c>
      <c r="H5" s="21">
        <v>27267</v>
      </c>
      <c r="I5" s="21" t="s">
        <v>341</v>
      </c>
      <c r="J5" s="21">
        <v>27333</v>
      </c>
      <c r="K5" s="22" t="s">
        <v>347</v>
      </c>
      <c r="L5" s="22" t="str">
        <f>VLOOKUP(C5,'[3]Trips&amp;Operators'!$C$1:$E$9999,3,FALSE)</f>
        <v>STRICKLAND</v>
      </c>
      <c r="M5" s="23" t="s">
        <v>348</v>
      </c>
      <c r="N5" s="22"/>
      <c r="O5" s="53" t="str">
        <f t="shared" si="0"/>
        <v>01</v>
      </c>
      <c r="P5" s="51">
        <f t="shared" si="1"/>
        <v>42522</v>
      </c>
    </row>
    <row r="6" spans="1:18" x14ac:dyDescent="0.25">
      <c r="A6" s="20">
        <v>42522.233969907407</v>
      </c>
      <c r="B6" s="21" t="s">
        <v>372</v>
      </c>
      <c r="C6" s="21" t="s">
        <v>31</v>
      </c>
      <c r="D6" s="21" t="s">
        <v>339</v>
      </c>
      <c r="E6" s="21" t="s">
        <v>351</v>
      </c>
      <c r="F6" s="21">
        <v>350</v>
      </c>
      <c r="G6" s="21">
        <v>374</v>
      </c>
      <c r="H6" s="21">
        <v>224555</v>
      </c>
      <c r="I6" s="21" t="s">
        <v>341</v>
      </c>
      <c r="J6" s="21">
        <v>224578</v>
      </c>
      <c r="K6" s="22" t="s">
        <v>347</v>
      </c>
      <c r="L6" s="22" t="str">
        <f>VLOOKUP(C6,'[3]Trips&amp;Operators'!$C$1:$E$9999,3,FALSE)</f>
        <v>STRICKLAND</v>
      </c>
      <c r="M6" s="23" t="s">
        <v>348</v>
      </c>
      <c r="N6" s="22"/>
      <c r="O6" s="53" t="str">
        <f t="shared" si="0"/>
        <v>01</v>
      </c>
      <c r="P6" s="51">
        <f t="shared" si="1"/>
        <v>42522</v>
      </c>
    </row>
    <row r="7" spans="1:18" x14ac:dyDescent="0.25">
      <c r="A7" s="20">
        <v>42522.302824074075</v>
      </c>
      <c r="B7" s="21" t="s">
        <v>372</v>
      </c>
      <c r="C7" s="21" t="s">
        <v>837</v>
      </c>
      <c r="D7" s="21" t="s">
        <v>339</v>
      </c>
      <c r="E7" s="21" t="s">
        <v>351</v>
      </c>
      <c r="F7" s="21">
        <v>600</v>
      </c>
      <c r="G7" s="21">
        <v>680</v>
      </c>
      <c r="H7" s="21">
        <v>182142</v>
      </c>
      <c r="I7" s="21" t="s">
        <v>341</v>
      </c>
      <c r="J7" s="21">
        <v>183829</v>
      </c>
      <c r="K7" s="22" t="s">
        <v>347</v>
      </c>
      <c r="L7" s="22" t="str">
        <f>VLOOKUP(C7,'[3]Trips&amp;Operators'!$C$1:$E$9999,3,FALSE)</f>
        <v>STRICKLAND</v>
      </c>
      <c r="M7" s="23" t="s">
        <v>348</v>
      </c>
      <c r="N7" s="23"/>
      <c r="O7" s="53" t="str">
        <f t="shared" si="0"/>
        <v>01</v>
      </c>
      <c r="P7" s="51">
        <f t="shared" si="1"/>
        <v>42522</v>
      </c>
    </row>
    <row r="8" spans="1:18" x14ac:dyDescent="0.25">
      <c r="A8" s="20">
        <v>42522.408587962964</v>
      </c>
      <c r="B8" s="21" t="s">
        <v>395</v>
      </c>
      <c r="C8" s="21" t="s">
        <v>838</v>
      </c>
      <c r="D8" s="21" t="s">
        <v>352</v>
      </c>
      <c r="E8" s="21" t="s">
        <v>351</v>
      </c>
      <c r="F8" s="21">
        <v>600</v>
      </c>
      <c r="G8" s="21">
        <v>654</v>
      </c>
      <c r="H8" s="21">
        <v>184317</v>
      </c>
      <c r="I8" s="21" t="s">
        <v>341</v>
      </c>
      <c r="J8" s="21">
        <v>190834</v>
      </c>
      <c r="K8" s="22" t="s">
        <v>342</v>
      </c>
      <c r="L8" s="22" t="str">
        <f>VLOOKUP(C8,'[3]Trips&amp;Operators'!$C$1:$E$9999,3,FALSE)</f>
        <v>COOLAHAN</v>
      </c>
      <c r="M8" s="23" t="s">
        <v>348</v>
      </c>
      <c r="N8" s="22"/>
      <c r="O8" s="53" t="str">
        <f t="shared" si="0"/>
        <v>01</v>
      </c>
      <c r="P8" s="51">
        <f t="shared" si="1"/>
        <v>42522</v>
      </c>
    </row>
    <row r="9" spans="1:18" x14ac:dyDescent="0.25">
      <c r="A9" s="20">
        <v>42522.813888888886</v>
      </c>
      <c r="B9" s="21" t="s">
        <v>451</v>
      </c>
      <c r="C9" s="21" t="s">
        <v>839</v>
      </c>
      <c r="D9" s="21" t="s">
        <v>352</v>
      </c>
      <c r="E9" s="21" t="s">
        <v>351</v>
      </c>
      <c r="F9" s="21">
        <v>150</v>
      </c>
      <c r="G9" s="21">
        <v>200</v>
      </c>
      <c r="H9" s="21">
        <v>3370</v>
      </c>
      <c r="I9" s="21" t="s">
        <v>341</v>
      </c>
      <c r="J9" s="21">
        <v>0</v>
      </c>
      <c r="K9" s="22" t="s">
        <v>347</v>
      </c>
      <c r="L9" s="22" t="str">
        <f>VLOOKUP(C9,'[3]Trips&amp;Operators'!$C$1:$E$9999,3,FALSE)</f>
        <v>LEVERE</v>
      </c>
      <c r="M9" s="23" t="s">
        <v>348</v>
      </c>
      <c r="N9" s="22"/>
      <c r="O9" s="53" t="str">
        <f t="shared" si="0"/>
        <v>01</v>
      </c>
      <c r="P9" s="51">
        <f t="shared" si="1"/>
        <v>42522</v>
      </c>
    </row>
    <row r="10" spans="1:18" x14ac:dyDescent="0.25">
      <c r="A10" s="20">
        <v>42522.822326388887</v>
      </c>
      <c r="B10" s="21" t="s">
        <v>373</v>
      </c>
      <c r="C10" s="21" t="s">
        <v>374</v>
      </c>
      <c r="D10" s="21" t="s">
        <v>339</v>
      </c>
      <c r="E10" s="21" t="s">
        <v>351</v>
      </c>
      <c r="F10" s="21">
        <v>450</v>
      </c>
      <c r="G10" s="21">
        <v>463</v>
      </c>
      <c r="H10" s="21">
        <v>17295</v>
      </c>
      <c r="I10" s="21" t="s">
        <v>341</v>
      </c>
      <c r="J10" s="21">
        <v>15167</v>
      </c>
      <c r="K10" s="22" t="s">
        <v>342</v>
      </c>
      <c r="L10" s="22" t="str">
        <f>VLOOKUP(C10,'[3]Trips&amp;Operators'!$C$1:$E$9999,3,FALSE)</f>
        <v>ADANE</v>
      </c>
      <c r="M10" s="23" t="s">
        <v>348</v>
      </c>
      <c r="N10" s="22"/>
      <c r="O10" s="53" t="str">
        <f t="shared" si="0"/>
        <v>01</v>
      </c>
      <c r="P10" s="51">
        <f t="shared" si="1"/>
        <v>42522</v>
      </c>
    </row>
    <row r="11" spans="1:18" x14ac:dyDescent="0.25">
      <c r="A11" s="20">
        <v>42523.062488425923</v>
      </c>
      <c r="B11" s="21" t="s">
        <v>373</v>
      </c>
      <c r="C11" s="21" t="s">
        <v>840</v>
      </c>
      <c r="D11" s="21" t="s">
        <v>339</v>
      </c>
      <c r="E11" s="21" t="s">
        <v>351</v>
      </c>
      <c r="F11" s="21">
        <v>400</v>
      </c>
      <c r="G11" s="21">
        <v>473</v>
      </c>
      <c r="H11" s="21">
        <v>8238</v>
      </c>
      <c r="I11" s="21" t="s">
        <v>341</v>
      </c>
      <c r="J11" s="21">
        <v>7302</v>
      </c>
      <c r="K11" s="22" t="s">
        <v>342</v>
      </c>
      <c r="L11" s="22" t="str">
        <f>VLOOKUP(C11,'[3]Trips&amp;Operators'!$C$1:$E$9999,3,FALSE)</f>
        <v>ADANE</v>
      </c>
      <c r="M11" s="23" t="s">
        <v>348</v>
      </c>
      <c r="N11" s="22"/>
      <c r="O11" s="53" t="str">
        <f t="shared" si="0"/>
        <v>01</v>
      </c>
      <c r="P11" s="51">
        <f t="shared" si="1"/>
        <v>42522</v>
      </c>
    </row>
    <row r="12" spans="1:18" x14ac:dyDescent="0.25">
      <c r="A12" s="20">
        <v>42522.339421296296</v>
      </c>
      <c r="B12" s="21" t="s">
        <v>344</v>
      </c>
      <c r="C12" s="21" t="s">
        <v>376</v>
      </c>
      <c r="D12" s="21" t="s">
        <v>339</v>
      </c>
      <c r="E12" s="21" t="s">
        <v>359</v>
      </c>
      <c r="F12" s="21">
        <v>0</v>
      </c>
      <c r="G12" s="21">
        <v>695</v>
      </c>
      <c r="H12" s="21">
        <v>134622</v>
      </c>
      <c r="I12" s="21" t="s">
        <v>360</v>
      </c>
      <c r="J12" s="21">
        <v>138837</v>
      </c>
      <c r="K12" s="22" t="s">
        <v>347</v>
      </c>
      <c r="L12" s="22" t="str">
        <f>VLOOKUP(C12,'[3]Trips&amp;Operators'!$C$1:$E$9999,3,FALSE)</f>
        <v>GEBRETEKLE</v>
      </c>
      <c r="M12" s="23" t="s">
        <v>343</v>
      </c>
      <c r="N12" s="22" t="s">
        <v>841</v>
      </c>
      <c r="O12" s="53" t="str">
        <f t="shared" si="0"/>
        <v>01</v>
      </c>
      <c r="P12" s="51">
        <f t="shared" si="1"/>
        <v>42522</v>
      </c>
    </row>
    <row r="13" spans="1:18" x14ac:dyDescent="0.25">
      <c r="A13" s="20">
        <v>42522.579837962963</v>
      </c>
      <c r="B13" s="21" t="s">
        <v>350</v>
      </c>
      <c r="C13" s="21" t="s">
        <v>842</v>
      </c>
      <c r="D13" s="21" t="s">
        <v>339</v>
      </c>
      <c r="E13" s="21" t="s">
        <v>359</v>
      </c>
      <c r="F13" s="21">
        <v>0</v>
      </c>
      <c r="G13" s="21">
        <v>786</v>
      </c>
      <c r="H13" s="21">
        <v>143605</v>
      </c>
      <c r="I13" s="21" t="s">
        <v>360</v>
      </c>
      <c r="J13" s="21">
        <v>144300</v>
      </c>
      <c r="K13" s="22" t="s">
        <v>347</v>
      </c>
      <c r="L13" s="22" t="str">
        <f>VLOOKUP(C13,'[3]Trips&amp;Operators'!$C$1:$E$9999,3,FALSE)</f>
        <v>REBOLETTI</v>
      </c>
      <c r="M13" s="23" t="s">
        <v>343</v>
      </c>
      <c r="N13" s="22" t="s">
        <v>843</v>
      </c>
      <c r="O13" s="53" t="str">
        <f t="shared" si="0"/>
        <v>01</v>
      </c>
      <c r="P13" s="51">
        <f t="shared" si="1"/>
        <v>42522</v>
      </c>
    </row>
    <row r="14" spans="1:18" x14ac:dyDescent="0.25">
      <c r="A14" s="20">
        <v>42522.621064814812</v>
      </c>
      <c r="B14" s="21" t="s">
        <v>355</v>
      </c>
      <c r="C14" s="21" t="s">
        <v>369</v>
      </c>
      <c r="D14" s="21" t="s">
        <v>339</v>
      </c>
      <c r="E14" s="21" t="s">
        <v>359</v>
      </c>
      <c r="F14" s="21">
        <v>0</v>
      </c>
      <c r="G14" s="21">
        <v>791</v>
      </c>
      <c r="H14" s="21">
        <v>134948</v>
      </c>
      <c r="I14" s="21" t="s">
        <v>360</v>
      </c>
      <c r="J14" s="21">
        <v>127587</v>
      </c>
      <c r="K14" s="22" t="s">
        <v>342</v>
      </c>
      <c r="L14" s="22" t="str">
        <f>VLOOKUP(C14,'[3]Trips&amp;Operators'!$C$1:$E$9999,3,FALSE)</f>
        <v>SPECTOR</v>
      </c>
      <c r="M14" s="23" t="s">
        <v>343</v>
      </c>
      <c r="N14" s="22" t="s">
        <v>152</v>
      </c>
      <c r="O14" s="53" t="str">
        <f t="shared" si="0"/>
        <v>01</v>
      </c>
      <c r="P14" s="51">
        <f t="shared" si="1"/>
        <v>42522</v>
      </c>
    </row>
    <row r="15" spans="1:18" x14ac:dyDescent="0.25">
      <c r="A15" s="20">
        <v>42522.656666666669</v>
      </c>
      <c r="B15" s="21" t="s">
        <v>350</v>
      </c>
      <c r="C15" s="21" t="s">
        <v>844</v>
      </c>
      <c r="D15" s="21" t="s">
        <v>339</v>
      </c>
      <c r="E15" s="21" t="s">
        <v>359</v>
      </c>
      <c r="F15" s="21">
        <v>0</v>
      </c>
      <c r="G15" s="21">
        <v>633</v>
      </c>
      <c r="H15" s="21">
        <v>192826</v>
      </c>
      <c r="I15" s="21" t="s">
        <v>360</v>
      </c>
      <c r="J15" s="21">
        <v>198242</v>
      </c>
      <c r="K15" s="22" t="s">
        <v>347</v>
      </c>
      <c r="L15" s="22" t="str">
        <f>VLOOKUP(C15,'[3]Trips&amp;Operators'!$C$1:$E$9999,3,FALSE)</f>
        <v>REBOLETTI</v>
      </c>
      <c r="M15" s="23" t="s">
        <v>343</v>
      </c>
      <c r="N15" s="22" t="s">
        <v>845</v>
      </c>
      <c r="O15" s="53" t="str">
        <f t="shared" si="0"/>
        <v>01</v>
      </c>
      <c r="P15" s="51">
        <f t="shared" si="1"/>
        <v>42522</v>
      </c>
    </row>
    <row r="16" spans="1:18" x14ac:dyDescent="0.25">
      <c r="A16" s="20">
        <v>42522.729641203703</v>
      </c>
      <c r="B16" s="21" t="s">
        <v>350</v>
      </c>
      <c r="C16" s="21" t="s">
        <v>363</v>
      </c>
      <c r="D16" s="21" t="s">
        <v>339</v>
      </c>
      <c r="E16" s="21" t="s">
        <v>359</v>
      </c>
      <c r="F16" s="21">
        <v>0</v>
      </c>
      <c r="G16" s="21">
        <v>670</v>
      </c>
      <c r="H16" s="21">
        <v>194665</v>
      </c>
      <c r="I16" s="21" t="s">
        <v>360</v>
      </c>
      <c r="J16" s="21">
        <v>198242</v>
      </c>
      <c r="K16" s="22" t="s">
        <v>347</v>
      </c>
      <c r="L16" s="22" t="str">
        <f>VLOOKUP(C16,'[3]Trips&amp;Operators'!$C$1:$E$9999,3,FALSE)</f>
        <v>REBOLETTI</v>
      </c>
      <c r="M16" s="23" t="s">
        <v>343</v>
      </c>
      <c r="N16" s="22" t="s">
        <v>845</v>
      </c>
      <c r="O16" s="53" t="str">
        <f t="shared" si="0"/>
        <v>01</v>
      </c>
      <c r="P16" s="51">
        <f t="shared" si="1"/>
        <v>42522</v>
      </c>
    </row>
    <row r="17" spans="1:16" x14ac:dyDescent="0.25">
      <c r="A17" s="20">
        <v>42522.202187499999</v>
      </c>
      <c r="B17" s="21" t="s">
        <v>344</v>
      </c>
      <c r="C17" s="21" t="s">
        <v>846</v>
      </c>
      <c r="D17" s="21" t="s">
        <v>339</v>
      </c>
      <c r="E17" s="21" t="s">
        <v>367</v>
      </c>
      <c r="F17" s="21">
        <v>0</v>
      </c>
      <c r="G17" s="21">
        <v>45</v>
      </c>
      <c r="H17" s="21">
        <v>233297</v>
      </c>
      <c r="I17" s="21" t="s">
        <v>368</v>
      </c>
      <c r="J17" s="21">
        <v>233491</v>
      </c>
      <c r="K17" s="22" t="s">
        <v>347</v>
      </c>
      <c r="L17" s="22" t="str">
        <f>VLOOKUP(C17,'[3]Trips&amp;Operators'!$C$1:$E$9999,3,FALSE)</f>
        <v>GEBRETEKLE</v>
      </c>
      <c r="M17" s="23" t="s">
        <v>348</v>
      </c>
      <c r="N17" s="22"/>
      <c r="O17" s="53" t="str">
        <f t="shared" si="0"/>
        <v>01</v>
      </c>
      <c r="P17" s="51">
        <f t="shared" si="1"/>
        <v>42522</v>
      </c>
    </row>
    <row r="18" spans="1:16" x14ac:dyDescent="0.25">
      <c r="A18" s="20">
        <v>42522.223449074074</v>
      </c>
      <c r="B18" s="21" t="s">
        <v>350</v>
      </c>
      <c r="C18" s="21" t="s">
        <v>847</v>
      </c>
      <c r="D18" s="21" t="s">
        <v>339</v>
      </c>
      <c r="E18" s="21" t="s">
        <v>367</v>
      </c>
      <c r="F18" s="21">
        <v>0</v>
      </c>
      <c r="G18" s="21">
        <v>42</v>
      </c>
      <c r="H18" s="21">
        <v>233366</v>
      </c>
      <c r="I18" s="21" t="s">
        <v>368</v>
      </c>
      <c r="J18" s="21">
        <v>233491</v>
      </c>
      <c r="K18" s="22" t="s">
        <v>347</v>
      </c>
      <c r="L18" s="22" t="str">
        <f>VLOOKUP(C18,'[3]Trips&amp;Operators'!$C$1:$E$9999,3,FALSE)</f>
        <v>ACKERMAN</v>
      </c>
      <c r="M18" s="23" t="s">
        <v>348</v>
      </c>
      <c r="N18" s="22"/>
      <c r="O18" s="53" t="str">
        <f t="shared" si="0"/>
        <v>01</v>
      </c>
      <c r="P18" s="51">
        <f t="shared" si="1"/>
        <v>42522</v>
      </c>
    </row>
    <row r="19" spans="1:16" x14ac:dyDescent="0.25">
      <c r="A19" s="20">
        <v>42522.253437500003</v>
      </c>
      <c r="B19" s="21" t="s">
        <v>387</v>
      </c>
      <c r="C19" s="21" t="s">
        <v>848</v>
      </c>
      <c r="D19" s="21" t="s">
        <v>339</v>
      </c>
      <c r="E19" s="21" t="s">
        <v>367</v>
      </c>
      <c r="F19" s="21">
        <v>0</v>
      </c>
      <c r="G19" s="21">
        <v>74</v>
      </c>
      <c r="H19" s="21">
        <v>233184</v>
      </c>
      <c r="I19" s="21" t="s">
        <v>368</v>
      </c>
      <c r="J19" s="21">
        <v>233491</v>
      </c>
      <c r="K19" s="22" t="s">
        <v>347</v>
      </c>
      <c r="L19" s="22" t="str">
        <f>VLOOKUP(C19,'[3]Trips&amp;Operators'!$C$1:$E$9999,3,FALSE)</f>
        <v>ROCHA</v>
      </c>
      <c r="M19" s="23" t="s">
        <v>348</v>
      </c>
      <c r="N19" s="23"/>
      <c r="O19" s="53" t="str">
        <f t="shared" si="0"/>
        <v>01</v>
      </c>
      <c r="P19" s="51">
        <f t="shared" si="1"/>
        <v>42522</v>
      </c>
    </row>
    <row r="20" spans="1:16" x14ac:dyDescent="0.25">
      <c r="A20" s="20">
        <v>42522.264861111114</v>
      </c>
      <c r="B20" s="21" t="s">
        <v>379</v>
      </c>
      <c r="C20" s="21" t="s">
        <v>835</v>
      </c>
      <c r="D20" s="21" t="s">
        <v>339</v>
      </c>
      <c r="E20" s="21" t="s">
        <v>367</v>
      </c>
      <c r="F20" s="21">
        <v>0</v>
      </c>
      <c r="G20" s="21">
        <v>32</v>
      </c>
      <c r="H20" s="21">
        <v>233370</v>
      </c>
      <c r="I20" s="21" t="s">
        <v>368</v>
      </c>
      <c r="J20" s="21">
        <v>233491</v>
      </c>
      <c r="K20" s="22" t="s">
        <v>347</v>
      </c>
      <c r="L20" s="22" t="str">
        <f>VLOOKUP(C20,'[3]Trips&amp;Operators'!$C$1:$E$9999,3,FALSE)</f>
        <v>STARKS</v>
      </c>
      <c r="M20" s="23" t="s">
        <v>348</v>
      </c>
      <c r="N20" s="23"/>
      <c r="O20" s="53" t="str">
        <f t="shared" si="0"/>
        <v>01</v>
      </c>
      <c r="P20" s="51">
        <f t="shared" si="1"/>
        <v>42522</v>
      </c>
    </row>
    <row r="21" spans="1:16" x14ac:dyDescent="0.25">
      <c r="A21" s="20">
        <v>42522.295682870368</v>
      </c>
      <c r="B21" s="21" t="s">
        <v>350</v>
      </c>
      <c r="C21" s="21" t="s">
        <v>849</v>
      </c>
      <c r="D21" s="21" t="s">
        <v>339</v>
      </c>
      <c r="E21" s="21" t="s">
        <v>367</v>
      </c>
      <c r="F21" s="21">
        <v>0</v>
      </c>
      <c r="G21" s="21">
        <v>30</v>
      </c>
      <c r="H21" s="21">
        <v>233385</v>
      </c>
      <c r="I21" s="21" t="s">
        <v>368</v>
      </c>
      <c r="J21" s="21">
        <v>233491</v>
      </c>
      <c r="K21" s="22" t="s">
        <v>347</v>
      </c>
      <c r="L21" s="22" t="str">
        <f>VLOOKUP(C21,'[3]Trips&amp;Operators'!$C$1:$E$9999,3,FALSE)</f>
        <v>ACKERMAN</v>
      </c>
      <c r="M21" s="23" t="s">
        <v>348</v>
      </c>
      <c r="N21" s="22"/>
      <c r="O21" s="53" t="str">
        <f t="shared" si="0"/>
        <v>01</v>
      </c>
      <c r="P21" s="51">
        <f t="shared" si="1"/>
        <v>42522</v>
      </c>
    </row>
    <row r="22" spans="1:16" x14ac:dyDescent="0.25">
      <c r="A22" s="20">
        <v>42522.305648148147</v>
      </c>
      <c r="B22" s="21" t="s">
        <v>381</v>
      </c>
      <c r="C22" s="21" t="s">
        <v>850</v>
      </c>
      <c r="D22" s="21" t="s">
        <v>339</v>
      </c>
      <c r="E22" s="21" t="s">
        <v>367</v>
      </c>
      <c r="F22" s="21">
        <v>0</v>
      </c>
      <c r="G22" s="21">
        <v>29</v>
      </c>
      <c r="H22" s="21">
        <v>67</v>
      </c>
      <c r="I22" s="21" t="s">
        <v>368</v>
      </c>
      <c r="J22" s="21">
        <v>1</v>
      </c>
      <c r="K22" s="22" t="s">
        <v>342</v>
      </c>
      <c r="L22" s="22" t="str">
        <f>VLOOKUP(C22,'[3]Trips&amp;Operators'!$C$1:$E$9999,3,FALSE)</f>
        <v>STARKS</v>
      </c>
      <c r="M22" s="23" t="s">
        <v>348</v>
      </c>
      <c r="N22" s="22"/>
      <c r="O22" s="53" t="str">
        <f t="shared" si="0"/>
        <v>01</v>
      </c>
      <c r="P22" s="51">
        <f t="shared" si="1"/>
        <v>42522</v>
      </c>
    </row>
    <row r="23" spans="1:16" x14ac:dyDescent="0.25">
      <c r="A23" s="20">
        <v>42522.368518518517</v>
      </c>
      <c r="B23" s="21" t="s">
        <v>350</v>
      </c>
      <c r="C23" s="21" t="s">
        <v>851</v>
      </c>
      <c r="D23" s="21" t="s">
        <v>339</v>
      </c>
      <c r="E23" s="21" t="s">
        <v>367</v>
      </c>
      <c r="F23" s="21">
        <v>0</v>
      </c>
      <c r="G23" s="21">
        <v>35</v>
      </c>
      <c r="H23" s="21">
        <v>233395</v>
      </c>
      <c r="I23" s="21" t="s">
        <v>368</v>
      </c>
      <c r="J23" s="21">
        <v>233491</v>
      </c>
      <c r="K23" s="22" t="s">
        <v>347</v>
      </c>
      <c r="L23" s="22" t="str">
        <f>VLOOKUP(C23,'[3]Trips&amp;Operators'!$C$1:$E$9999,3,FALSE)</f>
        <v>ACKERMAN</v>
      </c>
      <c r="M23" s="23" t="s">
        <v>348</v>
      </c>
      <c r="N23" s="22"/>
      <c r="O23" s="53" t="str">
        <f t="shared" si="0"/>
        <v>01</v>
      </c>
      <c r="P23" s="51">
        <f t="shared" si="1"/>
        <v>42522</v>
      </c>
    </row>
    <row r="24" spans="1:16" x14ac:dyDescent="0.25">
      <c r="A24" s="20">
        <v>42522.378391203703</v>
      </c>
      <c r="B24" s="21" t="s">
        <v>381</v>
      </c>
      <c r="C24" s="21" t="s">
        <v>852</v>
      </c>
      <c r="D24" s="21" t="s">
        <v>339</v>
      </c>
      <c r="E24" s="21" t="s">
        <v>367</v>
      </c>
      <c r="F24" s="21">
        <v>0</v>
      </c>
      <c r="G24" s="21">
        <v>39</v>
      </c>
      <c r="H24" s="21">
        <v>103</v>
      </c>
      <c r="I24" s="21" t="s">
        <v>368</v>
      </c>
      <c r="J24" s="21">
        <v>1</v>
      </c>
      <c r="K24" s="22" t="s">
        <v>342</v>
      </c>
      <c r="L24" s="22" t="str">
        <f>VLOOKUP(C24,'[3]Trips&amp;Operators'!$C$1:$E$9999,3,FALSE)</f>
        <v>STARKS</v>
      </c>
      <c r="M24" s="23" t="s">
        <v>348</v>
      </c>
      <c r="N24" s="22"/>
      <c r="O24" s="53" t="str">
        <f t="shared" si="0"/>
        <v>01</v>
      </c>
      <c r="P24" s="51">
        <f t="shared" si="1"/>
        <v>42522</v>
      </c>
    </row>
    <row r="25" spans="1:16" x14ac:dyDescent="0.25">
      <c r="A25" s="20">
        <v>42522.429722222223</v>
      </c>
      <c r="B25" s="21" t="s">
        <v>395</v>
      </c>
      <c r="C25" s="21" t="s">
        <v>838</v>
      </c>
      <c r="D25" s="21" t="s">
        <v>339</v>
      </c>
      <c r="E25" s="21" t="s">
        <v>367</v>
      </c>
      <c r="F25" s="21">
        <v>0</v>
      </c>
      <c r="G25" s="21">
        <v>56</v>
      </c>
      <c r="H25" s="21">
        <v>138</v>
      </c>
      <c r="I25" s="21" t="s">
        <v>368</v>
      </c>
      <c r="J25" s="21">
        <v>1</v>
      </c>
      <c r="K25" s="22" t="s">
        <v>342</v>
      </c>
      <c r="L25" s="22" t="str">
        <f>VLOOKUP(C25,'[3]Trips&amp;Operators'!$C$1:$E$9999,3,FALSE)</f>
        <v>COOLAHAN</v>
      </c>
      <c r="M25" s="23" t="s">
        <v>348</v>
      </c>
      <c r="N25" s="22"/>
      <c r="O25" s="53" t="str">
        <f t="shared" si="0"/>
        <v>01</v>
      </c>
      <c r="P25" s="51">
        <f t="shared" si="1"/>
        <v>42522</v>
      </c>
    </row>
    <row r="26" spans="1:16" x14ac:dyDescent="0.25">
      <c r="A26" s="20">
        <v>42522.493784722225</v>
      </c>
      <c r="B26" s="21" t="s">
        <v>344</v>
      </c>
      <c r="C26" s="21" t="s">
        <v>853</v>
      </c>
      <c r="D26" s="21" t="s">
        <v>339</v>
      </c>
      <c r="E26" s="21" t="s">
        <v>367</v>
      </c>
      <c r="F26" s="21">
        <v>0</v>
      </c>
      <c r="G26" s="21">
        <v>28</v>
      </c>
      <c r="H26" s="21">
        <v>233395</v>
      </c>
      <c r="I26" s="21" t="s">
        <v>368</v>
      </c>
      <c r="J26" s="21">
        <v>233491</v>
      </c>
      <c r="K26" s="22" t="s">
        <v>347</v>
      </c>
      <c r="L26" s="22" t="str">
        <f>VLOOKUP(C26,'[3]Trips&amp;Operators'!$C$1:$E$9999,3,FALSE)</f>
        <v>LOZA</v>
      </c>
      <c r="M26" s="23" t="s">
        <v>348</v>
      </c>
      <c r="N26" s="22"/>
      <c r="O26" s="53" t="str">
        <f t="shared" si="0"/>
        <v>01</v>
      </c>
      <c r="P26" s="51">
        <f t="shared" si="1"/>
        <v>42522</v>
      </c>
    </row>
    <row r="27" spans="1:16" x14ac:dyDescent="0.25">
      <c r="A27" s="20">
        <v>42522.513692129629</v>
      </c>
      <c r="B27" s="21" t="s">
        <v>350</v>
      </c>
      <c r="C27" s="21" t="s">
        <v>854</v>
      </c>
      <c r="D27" s="21" t="s">
        <v>339</v>
      </c>
      <c r="E27" s="21" t="s">
        <v>367</v>
      </c>
      <c r="F27" s="21">
        <v>0</v>
      </c>
      <c r="G27" s="21">
        <v>152</v>
      </c>
      <c r="H27" s="21">
        <v>232809</v>
      </c>
      <c r="I27" s="21" t="s">
        <v>368</v>
      </c>
      <c r="J27" s="21">
        <v>233491</v>
      </c>
      <c r="K27" s="22" t="s">
        <v>347</v>
      </c>
      <c r="L27" s="22" t="str">
        <f>VLOOKUP(C27,'[3]Trips&amp;Operators'!$C$1:$E$9999,3,FALSE)</f>
        <v>REBOLETTI</v>
      </c>
      <c r="M27" s="23" t="s">
        <v>348</v>
      </c>
      <c r="N27" s="22"/>
      <c r="O27" s="53" t="str">
        <f t="shared" si="0"/>
        <v>01</v>
      </c>
      <c r="P27" s="51">
        <f t="shared" si="1"/>
        <v>42522</v>
      </c>
    </row>
    <row r="28" spans="1:16" x14ac:dyDescent="0.25">
      <c r="A28" s="20">
        <v>42522.514374999999</v>
      </c>
      <c r="B28" s="21" t="s">
        <v>350</v>
      </c>
      <c r="C28" s="21" t="s">
        <v>854</v>
      </c>
      <c r="D28" s="21" t="s">
        <v>339</v>
      </c>
      <c r="E28" s="21" t="s">
        <v>367</v>
      </c>
      <c r="F28" s="21">
        <v>0</v>
      </c>
      <c r="G28" s="21">
        <v>50</v>
      </c>
      <c r="H28" s="21">
        <v>233318</v>
      </c>
      <c r="I28" s="21" t="s">
        <v>368</v>
      </c>
      <c r="J28" s="21">
        <v>233491</v>
      </c>
      <c r="K28" s="22" t="s">
        <v>347</v>
      </c>
      <c r="L28" s="22" t="str">
        <f>VLOOKUP(C28,'[3]Trips&amp;Operators'!$C$1:$E$9999,3,FALSE)</f>
        <v>REBOLETTI</v>
      </c>
      <c r="M28" s="23" t="s">
        <v>348</v>
      </c>
      <c r="N28" s="22"/>
      <c r="O28" s="53" t="str">
        <f t="shared" si="0"/>
        <v>01</v>
      </c>
      <c r="P28" s="51">
        <f t="shared" si="1"/>
        <v>42522</v>
      </c>
    </row>
    <row r="29" spans="1:16" x14ac:dyDescent="0.25">
      <c r="A29" s="20">
        <v>42522.577407407407</v>
      </c>
      <c r="B29" s="21" t="s">
        <v>364</v>
      </c>
      <c r="C29" s="21" t="s">
        <v>855</v>
      </c>
      <c r="D29" s="21" t="s">
        <v>339</v>
      </c>
      <c r="E29" s="21" t="s">
        <v>367</v>
      </c>
      <c r="F29" s="21">
        <v>0</v>
      </c>
      <c r="G29" s="21">
        <v>44</v>
      </c>
      <c r="H29" s="21">
        <v>233322</v>
      </c>
      <c r="I29" s="21" t="s">
        <v>368</v>
      </c>
      <c r="J29" s="21">
        <v>233491</v>
      </c>
      <c r="K29" s="22" t="s">
        <v>347</v>
      </c>
      <c r="L29" s="22" t="str">
        <f>VLOOKUP(C29,'[3]Trips&amp;Operators'!$C$1:$E$9999,3,FALSE)</f>
        <v>BONDS</v>
      </c>
      <c r="M29" s="23" t="s">
        <v>348</v>
      </c>
      <c r="N29" s="22"/>
      <c r="O29" s="53" t="str">
        <f t="shared" si="0"/>
        <v>01</v>
      </c>
      <c r="P29" s="51">
        <f t="shared" si="1"/>
        <v>42522</v>
      </c>
    </row>
    <row r="30" spans="1:16" x14ac:dyDescent="0.25">
      <c r="A30" s="20">
        <v>42522.648634259262</v>
      </c>
      <c r="B30" s="21" t="s">
        <v>395</v>
      </c>
      <c r="C30" s="21" t="s">
        <v>356</v>
      </c>
      <c r="D30" s="21" t="s">
        <v>339</v>
      </c>
      <c r="E30" s="21" t="s">
        <v>367</v>
      </c>
      <c r="F30" s="21">
        <v>0</v>
      </c>
      <c r="G30" s="21">
        <v>90</v>
      </c>
      <c r="H30" s="21">
        <v>356</v>
      </c>
      <c r="I30" s="21" t="s">
        <v>368</v>
      </c>
      <c r="J30" s="21">
        <v>1</v>
      </c>
      <c r="K30" s="22" t="s">
        <v>342</v>
      </c>
      <c r="L30" s="22" t="str">
        <f>VLOOKUP(C30,'[3]Trips&amp;Operators'!$C$1:$E$9999,3,FALSE)</f>
        <v>STEWART</v>
      </c>
      <c r="M30" s="23" t="s">
        <v>348</v>
      </c>
      <c r="N30" s="22"/>
      <c r="O30" s="53" t="str">
        <f t="shared" si="0"/>
        <v>01</v>
      </c>
      <c r="P30" s="51">
        <f t="shared" si="1"/>
        <v>42522</v>
      </c>
    </row>
    <row r="31" spans="1:16" x14ac:dyDescent="0.25">
      <c r="A31" s="20">
        <v>42522.784062500003</v>
      </c>
      <c r="B31" s="21" t="s">
        <v>355</v>
      </c>
      <c r="C31" s="21" t="s">
        <v>375</v>
      </c>
      <c r="D31" s="21" t="s">
        <v>339</v>
      </c>
      <c r="E31" s="21" t="s">
        <v>367</v>
      </c>
      <c r="F31" s="21">
        <v>0</v>
      </c>
      <c r="G31" s="21">
        <v>48</v>
      </c>
      <c r="H31" s="21">
        <v>163</v>
      </c>
      <c r="I31" s="21" t="s">
        <v>368</v>
      </c>
      <c r="J31" s="21">
        <v>1</v>
      </c>
      <c r="K31" s="22" t="s">
        <v>342</v>
      </c>
      <c r="L31" s="22" t="str">
        <f>VLOOKUP(C31,'[3]Trips&amp;Operators'!$C$1:$E$9999,3,FALSE)</f>
        <v>BARTLETT</v>
      </c>
      <c r="M31" s="23" t="s">
        <v>348</v>
      </c>
      <c r="N31" s="22"/>
      <c r="O31" s="53" t="str">
        <f t="shared" si="0"/>
        <v>01</v>
      </c>
      <c r="P31" s="51">
        <f t="shared" si="1"/>
        <v>42522</v>
      </c>
    </row>
    <row r="32" spans="1:16" x14ac:dyDescent="0.25">
      <c r="A32" s="20">
        <v>42522.817546296297</v>
      </c>
      <c r="B32" s="21" t="s">
        <v>372</v>
      </c>
      <c r="C32" s="21" t="s">
        <v>856</v>
      </c>
      <c r="D32" s="21" t="s">
        <v>339</v>
      </c>
      <c r="E32" s="21" t="s">
        <v>367</v>
      </c>
      <c r="F32" s="21">
        <v>0</v>
      </c>
      <c r="G32" s="21">
        <v>46</v>
      </c>
      <c r="H32" s="21">
        <v>233316</v>
      </c>
      <c r="I32" s="21" t="s">
        <v>368</v>
      </c>
      <c r="J32" s="21">
        <v>233491</v>
      </c>
      <c r="K32" s="22" t="s">
        <v>347</v>
      </c>
      <c r="L32" s="22" t="str">
        <f>VLOOKUP(C32,'[3]Trips&amp;Operators'!$C$1:$E$9999,3,FALSE)</f>
        <v>BARTLETT</v>
      </c>
      <c r="M32" s="23" t="s">
        <v>348</v>
      </c>
      <c r="N32" s="22"/>
      <c r="O32" s="53" t="str">
        <f t="shared" si="0"/>
        <v>01</v>
      </c>
      <c r="P32" s="51">
        <f t="shared" si="1"/>
        <v>42522</v>
      </c>
    </row>
    <row r="33" spans="1:16" x14ac:dyDescent="0.25">
      <c r="A33" s="20">
        <v>42522.881655092591</v>
      </c>
      <c r="B33" s="21" t="s">
        <v>361</v>
      </c>
      <c r="C33" s="21" t="s">
        <v>857</v>
      </c>
      <c r="D33" s="21" t="s">
        <v>339</v>
      </c>
      <c r="E33" s="21" t="s">
        <v>367</v>
      </c>
      <c r="F33" s="21">
        <v>0</v>
      </c>
      <c r="G33" s="21">
        <v>62</v>
      </c>
      <c r="H33" s="21">
        <v>192</v>
      </c>
      <c r="I33" s="21" t="s">
        <v>368</v>
      </c>
      <c r="J33" s="21">
        <v>1</v>
      </c>
      <c r="K33" s="22" t="s">
        <v>342</v>
      </c>
      <c r="L33" s="22" t="str">
        <f>VLOOKUP(C33,'[3]Trips&amp;Operators'!$C$1:$E$9999,3,FALSE)</f>
        <v>LEVERE</v>
      </c>
      <c r="M33" s="23" t="s">
        <v>348</v>
      </c>
      <c r="N33" s="22"/>
      <c r="O33" s="53" t="str">
        <f t="shared" si="0"/>
        <v>01</v>
      </c>
      <c r="P33" s="51">
        <f t="shared" si="1"/>
        <v>42522</v>
      </c>
    </row>
    <row r="34" spans="1:16" x14ac:dyDescent="0.25">
      <c r="A34" s="20">
        <v>42523.549537037034</v>
      </c>
      <c r="B34" s="21" t="s">
        <v>390</v>
      </c>
      <c r="C34" s="21" t="s">
        <v>393</v>
      </c>
      <c r="D34" s="21" t="s">
        <v>339</v>
      </c>
      <c r="E34" s="21" t="s">
        <v>345</v>
      </c>
      <c r="F34" s="21">
        <v>0</v>
      </c>
      <c r="G34" s="21">
        <v>35</v>
      </c>
      <c r="H34" s="21">
        <v>53387</v>
      </c>
      <c r="I34" s="21" t="s">
        <v>346</v>
      </c>
      <c r="J34" s="21">
        <v>53277</v>
      </c>
      <c r="K34" s="22" t="s">
        <v>342</v>
      </c>
      <c r="L34" s="22" t="str">
        <f>VLOOKUP(C34,'[4]Trips&amp;Operators'!$C$1:$E$9999,3,FALSE)</f>
        <v>MAYBERRY</v>
      </c>
      <c r="M34" s="23" t="s">
        <v>343</v>
      </c>
      <c r="N34" s="22" t="s">
        <v>522</v>
      </c>
      <c r="O34" s="53" t="str">
        <f t="shared" si="0"/>
        <v>02</v>
      </c>
      <c r="P34" s="51">
        <f t="shared" si="1"/>
        <v>42523</v>
      </c>
    </row>
    <row r="35" spans="1:16" x14ac:dyDescent="0.25">
      <c r="A35" s="20">
        <v>42523.674768518518</v>
      </c>
      <c r="B35" s="21" t="s">
        <v>401</v>
      </c>
      <c r="C35" s="21" t="s">
        <v>385</v>
      </c>
      <c r="D35" s="21" t="s">
        <v>339</v>
      </c>
      <c r="E35" s="21" t="s">
        <v>345</v>
      </c>
      <c r="F35" s="21">
        <v>0</v>
      </c>
      <c r="G35" s="21">
        <v>433</v>
      </c>
      <c r="H35" s="21">
        <v>50091</v>
      </c>
      <c r="I35" s="21" t="s">
        <v>346</v>
      </c>
      <c r="J35" s="21">
        <v>53155</v>
      </c>
      <c r="K35" s="22" t="s">
        <v>347</v>
      </c>
      <c r="L35" s="22" t="str">
        <f>VLOOKUP(C35,'[4]Trips&amp;Operators'!$C$1:$E$9999,3,FALSE)</f>
        <v>STEWART</v>
      </c>
      <c r="M35" s="23" t="s">
        <v>343</v>
      </c>
      <c r="N35" s="22" t="s">
        <v>522</v>
      </c>
      <c r="O35" s="53" t="str">
        <f t="shared" si="0"/>
        <v>02</v>
      </c>
      <c r="P35" s="51">
        <f t="shared" si="1"/>
        <v>42523</v>
      </c>
    </row>
    <row r="36" spans="1:16" x14ac:dyDescent="0.25">
      <c r="A36" s="20">
        <v>42523.71199074074</v>
      </c>
      <c r="B36" s="21" t="s">
        <v>395</v>
      </c>
      <c r="C36" s="21" t="s">
        <v>394</v>
      </c>
      <c r="D36" s="21" t="s">
        <v>352</v>
      </c>
      <c r="E36" s="21" t="s">
        <v>345</v>
      </c>
      <c r="F36" s="21">
        <v>150</v>
      </c>
      <c r="G36" s="21">
        <v>200</v>
      </c>
      <c r="H36" s="21">
        <v>108971</v>
      </c>
      <c r="I36" s="21" t="s">
        <v>346</v>
      </c>
      <c r="J36" s="21">
        <v>109135</v>
      </c>
      <c r="K36" s="22" t="s">
        <v>342</v>
      </c>
      <c r="L36" s="22" t="str">
        <f>VLOOKUP(C36,'[4]Trips&amp;Operators'!$C$1:$E$9999,3,FALSE)</f>
        <v>YOUNG</v>
      </c>
      <c r="M36" s="23" t="s">
        <v>348</v>
      </c>
      <c r="N36" s="22"/>
      <c r="O36" s="53" t="str">
        <f t="shared" si="0"/>
        <v>02</v>
      </c>
      <c r="P36" s="51">
        <f t="shared" si="1"/>
        <v>42523</v>
      </c>
    </row>
    <row r="37" spans="1:16" x14ac:dyDescent="0.25">
      <c r="A37" s="20">
        <v>42523.92628472222</v>
      </c>
      <c r="B37" s="21" t="s">
        <v>387</v>
      </c>
      <c r="C37" s="21" t="s">
        <v>858</v>
      </c>
      <c r="D37" s="21" t="s">
        <v>339</v>
      </c>
      <c r="E37" s="21" t="s">
        <v>345</v>
      </c>
      <c r="F37" s="21">
        <v>0</v>
      </c>
      <c r="G37" s="21">
        <v>33</v>
      </c>
      <c r="H37" s="21">
        <v>53084</v>
      </c>
      <c r="I37" s="21" t="s">
        <v>346</v>
      </c>
      <c r="J37" s="21">
        <v>53155</v>
      </c>
      <c r="K37" s="22" t="s">
        <v>347</v>
      </c>
      <c r="L37" s="22" t="str">
        <f>VLOOKUP(C37,'[4]Trips&amp;Operators'!$C$1:$E$9999,3,FALSE)</f>
        <v>NEWELL</v>
      </c>
      <c r="M37" s="23" t="s">
        <v>343</v>
      </c>
      <c r="N37" s="22" t="s">
        <v>522</v>
      </c>
      <c r="O37" s="53" t="str">
        <f t="shared" si="0"/>
        <v>02</v>
      </c>
      <c r="P37" s="51">
        <f t="shared" si="1"/>
        <v>42523</v>
      </c>
    </row>
    <row r="38" spans="1:16" x14ac:dyDescent="0.25">
      <c r="A38" s="20">
        <v>42523.973402777781</v>
      </c>
      <c r="B38" s="21" t="s">
        <v>386</v>
      </c>
      <c r="C38" s="21" t="s">
        <v>859</v>
      </c>
      <c r="D38" s="21" t="s">
        <v>339</v>
      </c>
      <c r="E38" s="21" t="s">
        <v>345</v>
      </c>
      <c r="F38" s="21">
        <v>0</v>
      </c>
      <c r="G38" s="21">
        <v>108</v>
      </c>
      <c r="H38" s="21">
        <v>53763</v>
      </c>
      <c r="I38" s="21" t="s">
        <v>346</v>
      </c>
      <c r="J38" s="21">
        <v>53277</v>
      </c>
      <c r="K38" s="22" t="s">
        <v>342</v>
      </c>
      <c r="L38" s="22" t="str">
        <f>VLOOKUP(C38,'[4]Trips&amp;Operators'!$C$1:$E$9999,3,FALSE)</f>
        <v>NEWELL</v>
      </c>
      <c r="M38" s="23" t="s">
        <v>343</v>
      </c>
      <c r="N38" s="22" t="s">
        <v>522</v>
      </c>
      <c r="O38" s="53" t="str">
        <f t="shared" si="0"/>
        <v>02</v>
      </c>
      <c r="P38" s="51">
        <f t="shared" si="1"/>
        <v>42523</v>
      </c>
    </row>
    <row r="39" spans="1:16" x14ac:dyDescent="0.25">
      <c r="A39" s="20">
        <v>42523.333113425928</v>
      </c>
      <c r="B39" s="21" t="s">
        <v>390</v>
      </c>
      <c r="C39" s="21" t="s">
        <v>860</v>
      </c>
      <c r="D39" s="21" t="s">
        <v>339</v>
      </c>
      <c r="E39" s="21" t="s">
        <v>351</v>
      </c>
      <c r="F39" s="21">
        <v>200</v>
      </c>
      <c r="G39" s="21">
        <v>244</v>
      </c>
      <c r="H39" s="21">
        <v>30644</v>
      </c>
      <c r="I39" s="21" t="s">
        <v>341</v>
      </c>
      <c r="J39" s="21">
        <v>30562</v>
      </c>
      <c r="K39" s="22" t="s">
        <v>342</v>
      </c>
      <c r="L39" s="22" t="str">
        <f>VLOOKUP(C39,'[4]Trips&amp;Operators'!$C$1:$E$9999,3,FALSE)</f>
        <v>STRICKLAND</v>
      </c>
      <c r="M39" s="23" t="s">
        <v>348</v>
      </c>
      <c r="N39" s="22"/>
      <c r="O39" s="53" t="str">
        <f t="shared" si="0"/>
        <v>02</v>
      </c>
      <c r="P39" s="51">
        <f t="shared" si="1"/>
        <v>42523</v>
      </c>
    </row>
    <row r="40" spans="1:16" x14ac:dyDescent="0.25">
      <c r="A40" s="20">
        <v>42523.411493055559</v>
      </c>
      <c r="B40" s="21" t="s">
        <v>379</v>
      </c>
      <c r="C40" s="21" t="s">
        <v>392</v>
      </c>
      <c r="D40" s="21" t="s">
        <v>339</v>
      </c>
      <c r="E40" s="21" t="s">
        <v>351</v>
      </c>
      <c r="F40" s="21">
        <v>150</v>
      </c>
      <c r="G40" s="21">
        <v>133</v>
      </c>
      <c r="H40" s="21">
        <v>229980</v>
      </c>
      <c r="I40" s="21" t="s">
        <v>341</v>
      </c>
      <c r="J40" s="21">
        <v>230436</v>
      </c>
      <c r="K40" s="22" t="s">
        <v>347</v>
      </c>
      <c r="L40" s="22" t="str">
        <f>VLOOKUP(C40,'[4]Trips&amp;Operators'!$C$1:$E$9999,3,FALSE)</f>
        <v>STARKS</v>
      </c>
      <c r="M40" s="23" t="s">
        <v>348</v>
      </c>
      <c r="N40" s="22"/>
      <c r="O40" s="53" t="str">
        <f t="shared" si="0"/>
        <v>02</v>
      </c>
      <c r="P40" s="51">
        <f t="shared" si="1"/>
        <v>42523</v>
      </c>
    </row>
    <row r="41" spans="1:16" x14ac:dyDescent="0.25">
      <c r="A41" s="20">
        <v>42523.416250000002</v>
      </c>
      <c r="B41" s="21" t="s">
        <v>386</v>
      </c>
      <c r="C41" s="21" t="s">
        <v>382</v>
      </c>
      <c r="D41" s="21" t="s">
        <v>352</v>
      </c>
      <c r="E41" s="21" t="s">
        <v>351</v>
      </c>
      <c r="F41" s="21">
        <v>550</v>
      </c>
      <c r="G41" s="21">
        <v>600</v>
      </c>
      <c r="H41" s="21">
        <v>222313</v>
      </c>
      <c r="I41" s="21" t="s">
        <v>341</v>
      </c>
      <c r="J41" s="21">
        <v>224581</v>
      </c>
      <c r="K41" s="22" t="s">
        <v>342</v>
      </c>
      <c r="L41" s="22" t="str">
        <f>VLOOKUP(C41,'[4]Trips&amp;Operators'!$C$1:$E$9999,3,FALSE)</f>
        <v>MALAVE</v>
      </c>
      <c r="M41" s="23" t="s">
        <v>348</v>
      </c>
      <c r="N41" s="22"/>
      <c r="O41" s="53" t="str">
        <f t="shared" si="0"/>
        <v>02</v>
      </c>
      <c r="P41" s="51">
        <f t="shared" si="1"/>
        <v>42523</v>
      </c>
    </row>
    <row r="42" spans="1:16" x14ac:dyDescent="0.25">
      <c r="A42" s="20">
        <v>42523.425821759258</v>
      </c>
      <c r="B42" s="21" t="s">
        <v>381</v>
      </c>
      <c r="C42" s="21" t="s">
        <v>861</v>
      </c>
      <c r="D42" s="21" t="s">
        <v>352</v>
      </c>
      <c r="E42" s="21" t="s">
        <v>351</v>
      </c>
      <c r="F42" s="21">
        <v>350</v>
      </c>
      <c r="G42" s="21">
        <v>405</v>
      </c>
      <c r="H42" s="21">
        <v>228779</v>
      </c>
      <c r="I42" s="21" t="s">
        <v>341</v>
      </c>
      <c r="J42" s="21">
        <v>232107</v>
      </c>
      <c r="K42" s="22" t="s">
        <v>342</v>
      </c>
      <c r="L42" s="22" t="str">
        <f>VLOOKUP(C42,'[4]Trips&amp;Operators'!$C$1:$E$9999,3,FALSE)</f>
        <v>STARKS</v>
      </c>
      <c r="M42" s="23" t="s">
        <v>348</v>
      </c>
      <c r="N42" s="22"/>
      <c r="O42" s="53" t="str">
        <f t="shared" si="0"/>
        <v>02</v>
      </c>
      <c r="P42" s="51">
        <f t="shared" si="1"/>
        <v>42523</v>
      </c>
    </row>
    <row r="43" spans="1:16" x14ac:dyDescent="0.25">
      <c r="A43" s="20">
        <v>42523.606828703705</v>
      </c>
      <c r="B43" s="21" t="s">
        <v>379</v>
      </c>
      <c r="C43" s="21" t="s">
        <v>383</v>
      </c>
      <c r="D43" s="21" t="s">
        <v>352</v>
      </c>
      <c r="E43" s="21" t="s">
        <v>351</v>
      </c>
      <c r="F43" s="21">
        <v>200</v>
      </c>
      <c r="G43" s="21">
        <v>252</v>
      </c>
      <c r="H43" s="21">
        <v>5272</v>
      </c>
      <c r="I43" s="21" t="s">
        <v>341</v>
      </c>
      <c r="J43" s="21">
        <v>4677</v>
      </c>
      <c r="K43" s="22" t="s">
        <v>347</v>
      </c>
      <c r="L43" s="22" t="str">
        <f>VLOOKUP(C43,'[4]Trips&amp;Operators'!$C$1:$E$9999,3,FALSE)</f>
        <v>BARTLETT</v>
      </c>
      <c r="M43" s="23" t="s">
        <v>348</v>
      </c>
      <c r="N43" s="22"/>
      <c r="O43" s="53" t="str">
        <f t="shared" si="0"/>
        <v>02</v>
      </c>
      <c r="P43" s="51">
        <f t="shared" si="1"/>
        <v>42523</v>
      </c>
    </row>
    <row r="44" spans="1:16" x14ac:dyDescent="0.25">
      <c r="A44" s="20">
        <v>42523.637083333335</v>
      </c>
      <c r="B44" s="21" t="s">
        <v>396</v>
      </c>
      <c r="C44" s="21" t="s">
        <v>384</v>
      </c>
      <c r="D44" s="21" t="s">
        <v>352</v>
      </c>
      <c r="E44" s="21" t="s">
        <v>351</v>
      </c>
      <c r="F44" s="21">
        <v>150</v>
      </c>
      <c r="G44" s="21">
        <v>201</v>
      </c>
      <c r="H44" s="21">
        <v>2699</v>
      </c>
      <c r="I44" s="21" t="s">
        <v>341</v>
      </c>
      <c r="J44" s="21">
        <v>0</v>
      </c>
      <c r="K44" s="22" t="s">
        <v>347</v>
      </c>
      <c r="L44" s="22" t="str">
        <f>VLOOKUP(C44,'[4]Trips&amp;Operators'!$C$1:$E$9999,3,FALSE)</f>
        <v>MAYBERRY</v>
      </c>
      <c r="M44" s="23" t="s">
        <v>348</v>
      </c>
      <c r="N44" s="22"/>
      <c r="O44" s="53" t="str">
        <f t="shared" si="0"/>
        <v>02</v>
      </c>
      <c r="P44" s="51">
        <f t="shared" si="1"/>
        <v>42523</v>
      </c>
    </row>
    <row r="45" spans="1:16" x14ac:dyDescent="0.25">
      <c r="A45" s="20">
        <v>42523.66101851852</v>
      </c>
      <c r="B45" s="21" t="s">
        <v>396</v>
      </c>
      <c r="C45" s="21" t="s">
        <v>384</v>
      </c>
      <c r="D45" s="21" t="s">
        <v>339</v>
      </c>
      <c r="E45" s="21" t="s">
        <v>351</v>
      </c>
      <c r="F45" s="21">
        <v>150</v>
      </c>
      <c r="G45" s="21">
        <v>392</v>
      </c>
      <c r="H45" s="21">
        <v>228537</v>
      </c>
      <c r="I45" s="21" t="s">
        <v>341</v>
      </c>
      <c r="J45" s="21">
        <v>230436</v>
      </c>
      <c r="K45" s="22" t="s">
        <v>347</v>
      </c>
      <c r="L45" s="22" t="str">
        <f>VLOOKUP(C45,'[4]Trips&amp;Operators'!$C$1:$E$9999,3,FALSE)</f>
        <v>MAYBERRY</v>
      </c>
      <c r="M45" s="23" t="s">
        <v>348</v>
      </c>
      <c r="N45" s="22"/>
      <c r="O45" s="53" t="str">
        <f t="shared" si="0"/>
        <v>02</v>
      </c>
      <c r="P45" s="51">
        <f t="shared" si="1"/>
        <v>42523</v>
      </c>
    </row>
    <row r="46" spans="1:16" x14ac:dyDescent="0.25">
      <c r="A46" s="20">
        <v>42523.817488425928</v>
      </c>
      <c r="B46" s="21" t="s">
        <v>362</v>
      </c>
      <c r="C46" s="21" t="s">
        <v>862</v>
      </c>
      <c r="D46" s="21" t="s">
        <v>339</v>
      </c>
      <c r="E46" s="21" t="s">
        <v>351</v>
      </c>
      <c r="F46" s="21">
        <v>150</v>
      </c>
      <c r="G46" s="21">
        <v>132</v>
      </c>
      <c r="H46" s="21">
        <v>231510</v>
      </c>
      <c r="I46" s="21" t="s">
        <v>341</v>
      </c>
      <c r="J46" s="21">
        <v>232107</v>
      </c>
      <c r="K46" s="22" t="s">
        <v>347</v>
      </c>
      <c r="L46" s="22" t="str">
        <f>VLOOKUP(C46,'[4]Trips&amp;Operators'!$C$1:$E$9999,3,FALSE)</f>
        <v>BRUDER</v>
      </c>
      <c r="M46" s="23" t="s">
        <v>348</v>
      </c>
      <c r="N46" s="22"/>
      <c r="O46" s="53" t="str">
        <f t="shared" si="0"/>
        <v>02</v>
      </c>
      <c r="P46" s="51">
        <f t="shared" si="1"/>
        <v>42523</v>
      </c>
    </row>
    <row r="47" spans="1:16" x14ac:dyDescent="0.25">
      <c r="A47" s="20">
        <v>42523.843009259261</v>
      </c>
      <c r="B47" s="21" t="s">
        <v>357</v>
      </c>
      <c r="C47" s="21" t="s">
        <v>191</v>
      </c>
      <c r="D47" s="21" t="s">
        <v>352</v>
      </c>
      <c r="E47" s="21" t="s">
        <v>351</v>
      </c>
      <c r="F47" s="21">
        <v>150</v>
      </c>
      <c r="G47" s="21">
        <v>207</v>
      </c>
      <c r="H47" s="21">
        <v>3762</v>
      </c>
      <c r="I47" s="21" t="s">
        <v>341</v>
      </c>
      <c r="J47" s="21">
        <v>0</v>
      </c>
      <c r="K47" s="22" t="s">
        <v>347</v>
      </c>
      <c r="L47" s="22" t="str">
        <f>VLOOKUP(C47,'[4]Trips&amp;Operators'!$C$1:$E$9999,3,FALSE)</f>
        <v>ADANE</v>
      </c>
      <c r="M47" s="23" t="s">
        <v>348</v>
      </c>
      <c r="N47" s="22"/>
      <c r="O47" s="53" t="str">
        <f t="shared" si="0"/>
        <v>02</v>
      </c>
      <c r="P47" s="51">
        <f t="shared" si="1"/>
        <v>42523</v>
      </c>
    </row>
    <row r="48" spans="1:16" x14ac:dyDescent="0.25">
      <c r="A48" s="20">
        <v>42524.002511574072</v>
      </c>
      <c r="B48" s="21" t="s">
        <v>388</v>
      </c>
      <c r="C48" s="21" t="s">
        <v>863</v>
      </c>
      <c r="D48" s="21" t="s">
        <v>339</v>
      </c>
      <c r="E48" s="21" t="s">
        <v>351</v>
      </c>
      <c r="F48" s="21">
        <v>150</v>
      </c>
      <c r="G48" s="21">
        <v>127</v>
      </c>
      <c r="H48" s="21">
        <v>4710</v>
      </c>
      <c r="I48" s="21" t="s">
        <v>341</v>
      </c>
      <c r="J48" s="21">
        <v>4677</v>
      </c>
      <c r="K48" s="22" t="s">
        <v>342</v>
      </c>
      <c r="L48" s="22" t="str">
        <f>VLOOKUP(C48,'[4]Trips&amp;Operators'!$C$1:$E$9999,3,FALSE)</f>
        <v>GRASTON</v>
      </c>
      <c r="M48" s="23" t="s">
        <v>348</v>
      </c>
      <c r="N48" s="22"/>
      <c r="O48" s="53" t="str">
        <f t="shared" si="0"/>
        <v>02</v>
      </c>
      <c r="P48" s="51">
        <f t="shared" si="1"/>
        <v>42523</v>
      </c>
    </row>
    <row r="49" spans="1:16" x14ac:dyDescent="0.25">
      <c r="A49" s="20">
        <v>42523.24082175926</v>
      </c>
      <c r="B49" s="21" t="s">
        <v>350</v>
      </c>
      <c r="C49" s="21" t="s">
        <v>389</v>
      </c>
      <c r="D49" s="21" t="s">
        <v>339</v>
      </c>
      <c r="E49" s="21" t="s">
        <v>359</v>
      </c>
      <c r="F49" s="21">
        <v>0</v>
      </c>
      <c r="G49" s="21">
        <v>661</v>
      </c>
      <c r="H49" s="21">
        <v>192598</v>
      </c>
      <c r="I49" s="21" t="s">
        <v>360</v>
      </c>
      <c r="J49" s="21">
        <v>198242</v>
      </c>
      <c r="K49" s="22" t="s">
        <v>347</v>
      </c>
      <c r="L49" s="22" t="str">
        <f>VLOOKUP(C49,'[4]Trips&amp;Operators'!$C$1:$E$9999,3,FALSE)</f>
        <v>COOLAHAN</v>
      </c>
      <c r="M49" s="23" t="s">
        <v>343</v>
      </c>
      <c r="N49" s="22" t="s">
        <v>667</v>
      </c>
      <c r="O49" s="53" t="str">
        <f t="shared" si="0"/>
        <v>02</v>
      </c>
      <c r="P49" s="51">
        <f t="shared" si="1"/>
        <v>42523</v>
      </c>
    </row>
    <row r="50" spans="1:16" x14ac:dyDescent="0.25">
      <c r="A50" s="20">
        <v>42523.315208333333</v>
      </c>
      <c r="B50" s="21" t="s">
        <v>350</v>
      </c>
      <c r="C50" s="21" t="s">
        <v>186</v>
      </c>
      <c r="D50" s="21" t="s">
        <v>339</v>
      </c>
      <c r="E50" s="21" t="s">
        <v>359</v>
      </c>
      <c r="F50" s="21">
        <v>0</v>
      </c>
      <c r="G50" s="21">
        <v>659</v>
      </c>
      <c r="H50" s="21">
        <v>192532</v>
      </c>
      <c r="I50" s="21" t="s">
        <v>360</v>
      </c>
      <c r="J50" s="21">
        <v>198242</v>
      </c>
      <c r="K50" s="22" t="s">
        <v>347</v>
      </c>
      <c r="L50" s="22" t="str">
        <f>VLOOKUP(C50,'[4]Trips&amp;Operators'!$C$1:$E$9999,3,FALSE)</f>
        <v>COOLAHAN</v>
      </c>
      <c r="M50" s="23" t="s">
        <v>343</v>
      </c>
      <c r="N50" s="22" t="s">
        <v>667</v>
      </c>
      <c r="O50" s="53" t="str">
        <f t="shared" si="0"/>
        <v>02</v>
      </c>
      <c r="P50" s="51">
        <f t="shared" si="1"/>
        <v>42523</v>
      </c>
    </row>
    <row r="51" spans="1:16" x14ac:dyDescent="0.25">
      <c r="A51" s="20">
        <v>42523.377395833333</v>
      </c>
      <c r="B51" s="21" t="s">
        <v>388</v>
      </c>
      <c r="C51" s="21" t="s">
        <v>864</v>
      </c>
      <c r="D51" s="21" t="s">
        <v>339</v>
      </c>
      <c r="E51" s="21" t="s">
        <v>359</v>
      </c>
      <c r="F51" s="21">
        <v>0</v>
      </c>
      <c r="G51" s="21">
        <v>602</v>
      </c>
      <c r="H51" s="21">
        <v>185294</v>
      </c>
      <c r="I51" s="21" t="s">
        <v>360</v>
      </c>
      <c r="J51" s="21">
        <v>182920</v>
      </c>
      <c r="K51" s="22" t="s">
        <v>342</v>
      </c>
      <c r="L51" s="22" t="str">
        <f>VLOOKUP(C51,'[4]Trips&amp;Operators'!$C$1:$E$9999,3,FALSE)</f>
        <v>SANTIZO</v>
      </c>
      <c r="M51" s="23" t="s">
        <v>343</v>
      </c>
      <c r="N51" s="22" t="s">
        <v>187</v>
      </c>
      <c r="O51" s="53" t="str">
        <f t="shared" si="0"/>
        <v>02</v>
      </c>
      <c r="P51" s="51">
        <f t="shared" si="1"/>
        <v>42523</v>
      </c>
    </row>
    <row r="52" spans="1:16" x14ac:dyDescent="0.25">
      <c r="A52" s="20">
        <v>42523.537569444445</v>
      </c>
      <c r="B52" s="21" t="s">
        <v>390</v>
      </c>
      <c r="C52" s="21" t="s">
        <v>393</v>
      </c>
      <c r="D52" s="21" t="s">
        <v>339</v>
      </c>
      <c r="E52" s="21" t="s">
        <v>359</v>
      </c>
      <c r="F52" s="21">
        <v>0</v>
      </c>
      <c r="G52" s="21">
        <v>511</v>
      </c>
      <c r="H52" s="21">
        <v>130337</v>
      </c>
      <c r="I52" s="21" t="s">
        <v>360</v>
      </c>
      <c r="J52" s="21">
        <v>127587</v>
      </c>
      <c r="K52" s="22" t="s">
        <v>342</v>
      </c>
      <c r="L52" s="22" t="str">
        <f>VLOOKUP(C52,'[4]Trips&amp;Operators'!$C$1:$E$9999,3,FALSE)</f>
        <v>MAYBERRY</v>
      </c>
      <c r="M52" s="23" t="s">
        <v>348</v>
      </c>
      <c r="N52" s="22" t="s">
        <v>865</v>
      </c>
      <c r="O52" s="53" t="str">
        <f t="shared" si="0"/>
        <v>02</v>
      </c>
      <c r="P52" s="51">
        <f t="shared" si="1"/>
        <v>42523</v>
      </c>
    </row>
    <row r="53" spans="1:16" x14ac:dyDescent="0.25">
      <c r="A53" s="20">
        <v>42523.636157407411</v>
      </c>
      <c r="B53" s="21" t="s">
        <v>396</v>
      </c>
      <c r="C53" s="21" t="s">
        <v>384</v>
      </c>
      <c r="D53" s="21" t="s">
        <v>339</v>
      </c>
      <c r="E53" s="21" t="s">
        <v>359</v>
      </c>
      <c r="F53" s="21">
        <v>0</v>
      </c>
      <c r="G53" s="21">
        <v>137</v>
      </c>
      <c r="H53" s="21">
        <v>923</v>
      </c>
      <c r="I53" s="21" t="s">
        <v>360</v>
      </c>
      <c r="J53" s="21">
        <v>1692</v>
      </c>
      <c r="K53" s="22" t="s">
        <v>347</v>
      </c>
      <c r="L53" s="22" t="str">
        <f>VLOOKUP(C53,'[4]Trips&amp;Operators'!$C$1:$E$9999,3,FALSE)</f>
        <v>MAYBERRY</v>
      </c>
      <c r="M53" s="23" t="s">
        <v>348</v>
      </c>
      <c r="N53" s="22" t="s">
        <v>865</v>
      </c>
      <c r="O53" s="53" t="str">
        <f t="shared" si="0"/>
        <v>02</v>
      </c>
      <c r="P53" s="51">
        <f t="shared" si="1"/>
        <v>42523</v>
      </c>
    </row>
    <row r="54" spans="1:16" x14ac:dyDescent="0.25">
      <c r="A54" s="20">
        <v>42523.245196759257</v>
      </c>
      <c r="B54" s="21" t="s">
        <v>350</v>
      </c>
      <c r="C54" s="21" t="s">
        <v>389</v>
      </c>
      <c r="D54" s="21" t="s">
        <v>339</v>
      </c>
      <c r="E54" s="21" t="s">
        <v>367</v>
      </c>
      <c r="F54" s="21">
        <v>0</v>
      </c>
      <c r="G54" s="21">
        <v>27</v>
      </c>
      <c r="H54" s="21">
        <v>233438</v>
      </c>
      <c r="I54" s="21" t="s">
        <v>368</v>
      </c>
      <c r="J54" s="21">
        <v>233491</v>
      </c>
      <c r="K54" s="22" t="s">
        <v>347</v>
      </c>
      <c r="L54" s="22" t="str">
        <f>VLOOKUP(C54,'[4]Trips&amp;Operators'!$C$1:$E$9999,3,FALSE)</f>
        <v>COOLAHAN</v>
      </c>
      <c r="M54" s="23" t="s">
        <v>348</v>
      </c>
      <c r="N54" s="22"/>
      <c r="O54" s="53" t="str">
        <f t="shared" si="0"/>
        <v>02</v>
      </c>
      <c r="P54" s="51">
        <f t="shared" si="1"/>
        <v>42523</v>
      </c>
    </row>
    <row r="55" spans="1:16" x14ac:dyDescent="0.25">
      <c r="A55" s="20">
        <v>42523.306574074071</v>
      </c>
      <c r="B55" s="21" t="s">
        <v>381</v>
      </c>
      <c r="C55" s="21" t="s">
        <v>866</v>
      </c>
      <c r="D55" s="21" t="s">
        <v>339</v>
      </c>
      <c r="E55" s="21" t="s">
        <v>367</v>
      </c>
      <c r="F55" s="21">
        <v>0</v>
      </c>
      <c r="G55" s="21">
        <v>55</v>
      </c>
      <c r="H55" s="21">
        <v>172</v>
      </c>
      <c r="I55" s="21" t="s">
        <v>368</v>
      </c>
      <c r="J55" s="21">
        <v>1</v>
      </c>
      <c r="K55" s="22" t="s">
        <v>342</v>
      </c>
      <c r="L55" s="22" t="str">
        <f>VLOOKUP(C55,'[4]Trips&amp;Operators'!$C$1:$E$9999,3,FALSE)</f>
        <v>BEAM</v>
      </c>
      <c r="M55" s="23" t="s">
        <v>348</v>
      </c>
      <c r="N55" s="22"/>
      <c r="O55" s="53" t="str">
        <f t="shared" si="0"/>
        <v>02</v>
      </c>
      <c r="P55" s="51">
        <f t="shared" si="1"/>
        <v>42523</v>
      </c>
    </row>
    <row r="56" spans="1:16" x14ac:dyDescent="0.25">
      <c r="A56" s="20">
        <v>42523.340729166666</v>
      </c>
      <c r="B56" s="21" t="s">
        <v>379</v>
      </c>
      <c r="C56" s="21" t="s">
        <v>391</v>
      </c>
      <c r="D56" s="21" t="s">
        <v>339</v>
      </c>
      <c r="E56" s="21" t="s">
        <v>367</v>
      </c>
      <c r="F56" s="21">
        <v>0</v>
      </c>
      <c r="G56" s="21">
        <v>29</v>
      </c>
      <c r="H56" s="21">
        <v>233418</v>
      </c>
      <c r="I56" s="21" t="s">
        <v>368</v>
      </c>
      <c r="J56" s="21">
        <v>233491</v>
      </c>
      <c r="K56" s="22" t="s">
        <v>347</v>
      </c>
      <c r="L56" s="22" t="str">
        <f>VLOOKUP(C56,'[4]Trips&amp;Operators'!$C$1:$E$9999,3,FALSE)</f>
        <v>STARKS</v>
      </c>
      <c r="M56" s="23" t="s">
        <v>348</v>
      </c>
      <c r="N56" s="22"/>
      <c r="O56" s="53" t="str">
        <f t="shared" si="0"/>
        <v>02</v>
      </c>
      <c r="P56" s="51">
        <f t="shared" si="1"/>
        <v>42523</v>
      </c>
    </row>
    <row r="57" spans="1:16" x14ac:dyDescent="0.25">
      <c r="A57" s="20">
        <v>42523.360393518517</v>
      </c>
      <c r="B57" s="21" t="s">
        <v>338</v>
      </c>
      <c r="C57" s="21" t="s">
        <v>867</v>
      </c>
      <c r="D57" s="21" t="s">
        <v>339</v>
      </c>
      <c r="E57" s="21" t="s">
        <v>367</v>
      </c>
      <c r="F57" s="21">
        <v>0</v>
      </c>
      <c r="G57" s="21">
        <v>42</v>
      </c>
      <c r="H57" s="21">
        <v>92</v>
      </c>
      <c r="I57" s="21" t="s">
        <v>368</v>
      </c>
      <c r="J57" s="21">
        <v>1</v>
      </c>
      <c r="K57" s="22" t="s">
        <v>342</v>
      </c>
      <c r="L57" s="22" t="str">
        <f>VLOOKUP(C57,'[4]Trips&amp;Operators'!$C$1:$E$9999,3,FALSE)</f>
        <v>COOLAHAN</v>
      </c>
      <c r="M57" s="23" t="s">
        <v>348</v>
      </c>
      <c r="N57" s="22"/>
      <c r="O57" s="53" t="str">
        <f t="shared" si="0"/>
        <v>02</v>
      </c>
      <c r="P57" s="51">
        <f t="shared" si="1"/>
        <v>42523</v>
      </c>
    </row>
    <row r="58" spans="1:16" x14ac:dyDescent="0.25">
      <c r="A58" s="20">
        <v>42523.382488425923</v>
      </c>
      <c r="B58" s="21" t="s">
        <v>381</v>
      </c>
      <c r="C58" s="21" t="s">
        <v>868</v>
      </c>
      <c r="D58" s="21" t="s">
        <v>339</v>
      </c>
      <c r="E58" s="21" t="s">
        <v>367</v>
      </c>
      <c r="F58" s="21">
        <v>0</v>
      </c>
      <c r="G58" s="21">
        <v>41</v>
      </c>
      <c r="H58" s="21">
        <v>143</v>
      </c>
      <c r="I58" s="21" t="s">
        <v>368</v>
      </c>
      <c r="J58" s="21">
        <v>1</v>
      </c>
      <c r="K58" s="22" t="s">
        <v>342</v>
      </c>
      <c r="L58" s="22" t="str">
        <f>VLOOKUP(C58,'[4]Trips&amp;Operators'!$C$1:$E$9999,3,FALSE)</f>
        <v>STARKS</v>
      </c>
      <c r="M58" s="23" t="s">
        <v>348</v>
      </c>
      <c r="N58" s="22"/>
      <c r="O58" s="53" t="str">
        <f t="shared" si="0"/>
        <v>02</v>
      </c>
      <c r="P58" s="51">
        <f t="shared" si="1"/>
        <v>42523</v>
      </c>
    </row>
    <row r="59" spans="1:16" x14ac:dyDescent="0.25">
      <c r="A59" s="20">
        <v>42523.413391203707</v>
      </c>
      <c r="B59" s="21" t="s">
        <v>379</v>
      </c>
      <c r="C59" s="21" t="s">
        <v>392</v>
      </c>
      <c r="D59" s="21" t="s">
        <v>339</v>
      </c>
      <c r="E59" s="21" t="s">
        <v>367</v>
      </c>
      <c r="F59" s="21">
        <v>0</v>
      </c>
      <c r="G59" s="21">
        <v>35</v>
      </c>
      <c r="H59" s="21">
        <v>233342</v>
      </c>
      <c r="I59" s="21" t="s">
        <v>368</v>
      </c>
      <c r="J59" s="21">
        <v>233491</v>
      </c>
      <c r="K59" s="22" t="s">
        <v>347</v>
      </c>
      <c r="L59" s="22" t="str">
        <f>VLOOKUP(C59,'[4]Trips&amp;Operators'!$C$1:$E$9999,3,FALSE)</f>
        <v>STARKS</v>
      </c>
      <c r="M59" s="23" t="s">
        <v>348</v>
      </c>
      <c r="N59" s="22"/>
      <c r="O59" s="53" t="str">
        <f t="shared" si="0"/>
        <v>02</v>
      </c>
      <c r="P59" s="51">
        <f t="shared" si="1"/>
        <v>42523</v>
      </c>
    </row>
    <row r="60" spans="1:16" x14ac:dyDescent="0.25">
      <c r="A60" s="20">
        <v>42524.256493055553</v>
      </c>
      <c r="B60" s="21" t="s">
        <v>399</v>
      </c>
      <c r="C60" s="21" t="s">
        <v>306</v>
      </c>
      <c r="D60" s="21" t="s">
        <v>339</v>
      </c>
      <c r="E60" s="21" t="s">
        <v>345</v>
      </c>
      <c r="F60" s="21">
        <v>0</v>
      </c>
      <c r="G60" s="21">
        <v>145</v>
      </c>
      <c r="H60" s="21">
        <v>78944</v>
      </c>
      <c r="I60" s="21" t="s">
        <v>346</v>
      </c>
      <c r="J60" s="21">
        <v>78469</v>
      </c>
      <c r="K60" s="22" t="s">
        <v>342</v>
      </c>
      <c r="L60" s="22" t="str">
        <f>VLOOKUP(C60,'[5]Trips&amp;Operators'!$C$1:$E$9999,3,FALSE)</f>
        <v>MALAVE</v>
      </c>
      <c r="M60" s="23" t="s">
        <v>348</v>
      </c>
      <c r="N60" s="22" t="s">
        <v>869</v>
      </c>
      <c r="O60" s="53" t="str">
        <f t="shared" si="0"/>
        <v>03</v>
      </c>
      <c r="P60" s="51">
        <f t="shared" si="1"/>
        <v>42524</v>
      </c>
    </row>
    <row r="61" spans="1:16" x14ac:dyDescent="0.25">
      <c r="A61" s="20">
        <v>42524.325648148151</v>
      </c>
      <c r="B61" s="21" t="s">
        <v>399</v>
      </c>
      <c r="C61" s="21" t="s">
        <v>308</v>
      </c>
      <c r="D61" s="21" t="s">
        <v>339</v>
      </c>
      <c r="E61" s="21" t="s">
        <v>345</v>
      </c>
      <c r="F61" s="21">
        <v>0</v>
      </c>
      <c r="G61" s="21">
        <v>128</v>
      </c>
      <c r="H61" s="21">
        <v>86176</v>
      </c>
      <c r="I61" s="21" t="s">
        <v>346</v>
      </c>
      <c r="J61" s="21">
        <v>53277</v>
      </c>
      <c r="K61" s="22" t="s">
        <v>342</v>
      </c>
      <c r="L61" s="22" t="str">
        <f>VLOOKUP(C61,'[5]Trips&amp;Operators'!$C$1:$E$9999,3,FALSE)</f>
        <v>MALAVE</v>
      </c>
      <c r="M61" s="23" t="s">
        <v>348</v>
      </c>
      <c r="N61" s="22" t="s">
        <v>869</v>
      </c>
      <c r="O61" s="53" t="str">
        <f t="shared" si="0"/>
        <v>03</v>
      </c>
      <c r="P61" s="51">
        <f t="shared" si="1"/>
        <v>42524</v>
      </c>
    </row>
    <row r="62" spans="1:16" x14ac:dyDescent="0.25">
      <c r="A62" s="20">
        <v>42524.338831018518</v>
      </c>
      <c r="B62" s="21" t="s">
        <v>390</v>
      </c>
      <c r="C62" s="21" t="s">
        <v>406</v>
      </c>
      <c r="D62" s="21" t="s">
        <v>339</v>
      </c>
      <c r="E62" s="21" t="s">
        <v>345</v>
      </c>
      <c r="F62" s="21">
        <v>0</v>
      </c>
      <c r="G62" s="21">
        <v>48</v>
      </c>
      <c r="H62" s="21">
        <v>53357</v>
      </c>
      <c r="I62" s="21" t="s">
        <v>346</v>
      </c>
      <c r="J62" s="21">
        <v>53277</v>
      </c>
      <c r="K62" s="22" t="s">
        <v>342</v>
      </c>
      <c r="L62" s="22" t="str">
        <f>VLOOKUP(C62,'[5]Trips&amp;Operators'!$C$1:$E$9999,3,FALSE)</f>
        <v>GEBRETEKLE</v>
      </c>
      <c r="M62" s="23" t="s">
        <v>348</v>
      </c>
      <c r="N62" s="22" t="s">
        <v>869</v>
      </c>
      <c r="O62" s="53" t="str">
        <f t="shared" si="0"/>
        <v>03</v>
      </c>
      <c r="P62" s="51">
        <f t="shared" si="1"/>
        <v>42524</v>
      </c>
    </row>
    <row r="63" spans="1:16" x14ac:dyDescent="0.25">
      <c r="A63" s="20">
        <v>42524.360520833332</v>
      </c>
      <c r="B63" s="21" t="s">
        <v>353</v>
      </c>
      <c r="C63" s="21" t="s">
        <v>309</v>
      </c>
      <c r="D63" s="21" t="s">
        <v>339</v>
      </c>
      <c r="E63" s="21" t="s">
        <v>345</v>
      </c>
      <c r="F63" s="21">
        <v>0</v>
      </c>
      <c r="G63" s="21">
        <v>163</v>
      </c>
      <c r="H63" s="21">
        <v>53902</v>
      </c>
      <c r="I63" s="21" t="s">
        <v>346</v>
      </c>
      <c r="J63" s="21">
        <v>53277</v>
      </c>
      <c r="K63" s="22" t="s">
        <v>342</v>
      </c>
      <c r="L63" s="22" t="str">
        <f>VLOOKUP(C63,'[5]Trips&amp;Operators'!$C$1:$E$9999,3,FALSE)</f>
        <v>SANTIZO</v>
      </c>
      <c r="M63" s="23" t="s">
        <v>348</v>
      </c>
      <c r="N63" s="22" t="s">
        <v>869</v>
      </c>
      <c r="O63" s="53" t="str">
        <f t="shared" si="0"/>
        <v>03</v>
      </c>
      <c r="P63" s="51">
        <f t="shared" si="1"/>
        <v>42524</v>
      </c>
    </row>
    <row r="64" spans="1:16" x14ac:dyDescent="0.25">
      <c r="A64" s="20">
        <v>42524.444050925929</v>
      </c>
      <c r="B64" s="21" t="s">
        <v>395</v>
      </c>
      <c r="C64" s="21" t="s">
        <v>870</v>
      </c>
      <c r="D64" s="21" t="s">
        <v>352</v>
      </c>
      <c r="E64" s="21" t="s">
        <v>345</v>
      </c>
      <c r="F64" s="21">
        <v>150</v>
      </c>
      <c r="G64" s="21">
        <v>206</v>
      </c>
      <c r="H64" s="21">
        <v>53194</v>
      </c>
      <c r="I64" s="21" t="s">
        <v>346</v>
      </c>
      <c r="J64" s="21">
        <v>53277</v>
      </c>
      <c r="K64" s="22" t="s">
        <v>342</v>
      </c>
      <c r="L64" s="22" t="str">
        <f>VLOOKUP(C64,'[5]Trips&amp;Operators'!$C$1:$E$9999,3,FALSE)</f>
        <v>CUSHING</v>
      </c>
      <c r="M64" s="23" t="s">
        <v>348</v>
      </c>
      <c r="N64" s="22"/>
      <c r="O64" s="53" t="str">
        <f t="shared" si="0"/>
        <v>03</v>
      </c>
      <c r="P64" s="51">
        <f t="shared" si="1"/>
        <v>42524</v>
      </c>
    </row>
    <row r="65" spans="1:16" x14ac:dyDescent="0.25">
      <c r="A65" s="20">
        <v>42524.587592592594</v>
      </c>
      <c r="B65" s="21" t="s">
        <v>364</v>
      </c>
      <c r="C65" s="21" t="s">
        <v>871</v>
      </c>
      <c r="D65" s="21" t="s">
        <v>339</v>
      </c>
      <c r="E65" s="21" t="s">
        <v>345</v>
      </c>
      <c r="F65" s="21">
        <v>620</v>
      </c>
      <c r="G65" s="21">
        <v>678</v>
      </c>
      <c r="H65" s="21">
        <v>79552</v>
      </c>
      <c r="I65" s="21" t="s">
        <v>346</v>
      </c>
      <c r="J65" s="21">
        <v>78469</v>
      </c>
      <c r="K65" s="22" t="s">
        <v>342</v>
      </c>
      <c r="L65" s="22" t="str">
        <f>VLOOKUP(C65,'[5]Trips&amp;Operators'!$C$1:$E$9999,3,FALSE)</f>
        <v>STORY</v>
      </c>
      <c r="M65" s="23" t="s">
        <v>348</v>
      </c>
      <c r="N65" s="22"/>
      <c r="O65" s="53" t="str">
        <f t="shared" si="0"/>
        <v>03</v>
      </c>
      <c r="P65" s="51">
        <f t="shared" si="1"/>
        <v>42524</v>
      </c>
    </row>
    <row r="66" spans="1:16" x14ac:dyDescent="0.25">
      <c r="A66" s="20">
        <v>42524.589872685188</v>
      </c>
      <c r="B66" s="21" t="s">
        <v>364</v>
      </c>
      <c r="C66" s="21" t="s">
        <v>871</v>
      </c>
      <c r="D66" s="21" t="s">
        <v>339</v>
      </c>
      <c r="E66" s="21" t="s">
        <v>345</v>
      </c>
      <c r="F66" s="21">
        <v>0</v>
      </c>
      <c r="G66" s="21">
        <v>91</v>
      </c>
      <c r="H66" s="21">
        <v>53881</v>
      </c>
      <c r="I66" s="21" t="s">
        <v>346</v>
      </c>
      <c r="J66" s="21">
        <v>53277</v>
      </c>
      <c r="K66" s="22" t="s">
        <v>342</v>
      </c>
      <c r="L66" s="22" t="str">
        <f>VLOOKUP(C66,'[5]Trips&amp;Operators'!$C$1:$E$9999,3,FALSE)</f>
        <v>STORY</v>
      </c>
      <c r="M66" s="23" t="s">
        <v>348</v>
      </c>
      <c r="N66" s="22" t="s">
        <v>869</v>
      </c>
      <c r="O66" s="53" t="str">
        <f t="shared" si="0"/>
        <v>03</v>
      </c>
      <c r="P66" s="51">
        <f t="shared" si="1"/>
        <v>42524</v>
      </c>
    </row>
    <row r="67" spans="1:16" x14ac:dyDescent="0.25">
      <c r="A67" s="20">
        <v>42524.591782407406</v>
      </c>
      <c r="B67" s="21" t="s">
        <v>364</v>
      </c>
      <c r="C67" s="21" t="s">
        <v>871</v>
      </c>
      <c r="D67" s="21" t="s">
        <v>352</v>
      </c>
      <c r="E67" s="21" t="s">
        <v>345</v>
      </c>
      <c r="F67" s="21">
        <v>0</v>
      </c>
      <c r="G67" s="21">
        <v>13</v>
      </c>
      <c r="H67" s="21">
        <v>53274</v>
      </c>
      <c r="I67" s="21" t="s">
        <v>346</v>
      </c>
      <c r="J67" s="21">
        <v>53277</v>
      </c>
      <c r="K67" s="22" t="s">
        <v>342</v>
      </c>
      <c r="L67" s="22" t="str">
        <f>VLOOKUP(C67,'[5]Trips&amp;Operators'!$C$1:$E$9999,3,FALSE)</f>
        <v>STORY</v>
      </c>
      <c r="M67" s="23" t="s">
        <v>348</v>
      </c>
      <c r="N67" s="22" t="s">
        <v>869</v>
      </c>
      <c r="O67" s="53" t="str">
        <f t="shared" ref="O67:O130" si="2">RIGHT(C67,2)</f>
        <v>03</v>
      </c>
      <c r="P67" s="51">
        <f t="shared" ref="P67:P130" si="3">42522+O67-1</f>
        <v>42524</v>
      </c>
    </row>
    <row r="68" spans="1:16" x14ac:dyDescent="0.25">
      <c r="A68" s="20">
        <v>42524.594236111108</v>
      </c>
      <c r="B68" s="21" t="s">
        <v>364</v>
      </c>
      <c r="C68" s="21" t="s">
        <v>871</v>
      </c>
      <c r="D68" s="21" t="s">
        <v>339</v>
      </c>
      <c r="E68" s="21" t="s">
        <v>345</v>
      </c>
      <c r="F68" s="21">
        <v>0</v>
      </c>
      <c r="G68" s="21">
        <v>54</v>
      </c>
      <c r="H68" s="21">
        <v>27558</v>
      </c>
      <c r="I68" s="21" t="s">
        <v>346</v>
      </c>
      <c r="J68" s="21">
        <v>27350</v>
      </c>
      <c r="K68" s="22" t="s">
        <v>342</v>
      </c>
      <c r="L68" s="22" t="str">
        <f>VLOOKUP(C68,'[5]Trips&amp;Operators'!$C$1:$E$9999,3,FALSE)</f>
        <v>STORY</v>
      </c>
      <c r="M68" s="23" t="s">
        <v>348</v>
      </c>
      <c r="N68" s="22" t="s">
        <v>869</v>
      </c>
      <c r="O68" s="53" t="str">
        <f t="shared" si="2"/>
        <v>03</v>
      </c>
      <c r="P68" s="51">
        <f t="shared" si="3"/>
        <v>42524</v>
      </c>
    </row>
    <row r="69" spans="1:16" x14ac:dyDescent="0.25">
      <c r="A69" s="20">
        <v>42524.595034722224</v>
      </c>
      <c r="B69" s="21" t="s">
        <v>451</v>
      </c>
      <c r="C69" s="21" t="s">
        <v>872</v>
      </c>
      <c r="D69" s="21" t="s">
        <v>339</v>
      </c>
      <c r="E69" s="21" t="s">
        <v>345</v>
      </c>
      <c r="F69" s="21">
        <v>0</v>
      </c>
      <c r="G69" s="21">
        <v>425</v>
      </c>
      <c r="H69" s="21">
        <v>50300</v>
      </c>
      <c r="I69" s="21" t="s">
        <v>346</v>
      </c>
      <c r="J69" s="21">
        <v>53155</v>
      </c>
      <c r="K69" s="22" t="s">
        <v>347</v>
      </c>
      <c r="L69" s="22" t="str">
        <f>VLOOKUP(C69,'[5]Trips&amp;Operators'!$C$1:$E$9999,3,FALSE)</f>
        <v>STEWART</v>
      </c>
      <c r="M69" s="23" t="s">
        <v>348</v>
      </c>
      <c r="N69" s="22" t="s">
        <v>869</v>
      </c>
      <c r="O69" s="53" t="str">
        <f t="shared" si="2"/>
        <v>03</v>
      </c>
      <c r="P69" s="51">
        <f t="shared" si="3"/>
        <v>42524</v>
      </c>
    </row>
    <row r="70" spans="1:16" x14ac:dyDescent="0.25">
      <c r="A70" s="20">
        <v>42524.595960648148</v>
      </c>
      <c r="B70" s="21" t="s">
        <v>364</v>
      </c>
      <c r="C70" s="21" t="s">
        <v>871</v>
      </c>
      <c r="D70" s="21" t="s">
        <v>352</v>
      </c>
      <c r="E70" s="21" t="s">
        <v>345</v>
      </c>
      <c r="F70" s="21">
        <v>0</v>
      </c>
      <c r="G70" s="21">
        <v>3</v>
      </c>
      <c r="H70" s="21">
        <v>27322</v>
      </c>
      <c r="I70" s="21" t="s">
        <v>346</v>
      </c>
      <c r="J70" s="21">
        <v>27350</v>
      </c>
      <c r="K70" s="22" t="s">
        <v>342</v>
      </c>
      <c r="L70" s="22" t="str">
        <f>VLOOKUP(C70,'[5]Trips&amp;Operators'!$C$1:$E$9999,3,FALSE)</f>
        <v>STORY</v>
      </c>
      <c r="M70" s="23" t="s">
        <v>348</v>
      </c>
      <c r="N70" s="22" t="s">
        <v>869</v>
      </c>
      <c r="O70" s="53" t="str">
        <f t="shared" si="2"/>
        <v>03</v>
      </c>
      <c r="P70" s="51">
        <f t="shared" si="3"/>
        <v>42524</v>
      </c>
    </row>
    <row r="71" spans="1:16" x14ac:dyDescent="0.25">
      <c r="A71" s="20">
        <v>42524.598796296297</v>
      </c>
      <c r="B71" s="21" t="s">
        <v>381</v>
      </c>
      <c r="C71" s="21" t="s">
        <v>414</v>
      </c>
      <c r="D71" s="21" t="s">
        <v>339</v>
      </c>
      <c r="E71" s="21" t="s">
        <v>345</v>
      </c>
      <c r="F71" s="21">
        <v>0</v>
      </c>
      <c r="G71" s="21">
        <v>210</v>
      </c>
      <c r="H71" s="21">
        <v>54001</v>
      </c>
      <c r="I71" s="21" t="s">
        <v>346</v>
      </c>
      <c r="J71" s="21">
        <v>53277</v>
      </c>
      <c r="K71" s="22" t="s">
        <v>342</v>
      </c>
      <c r="L71" s="22" t="str">
        <f>VLOOKUP(C71,'[5]Trips&amp;Operators'!$C$1:$E$9999,3,FALSE)</f>
        <v>SPECTOR</v>
      </c>
      <c r="M71" s="23" t="s">
        <v>348</v>
      </c>
      <c r="N71" s="22" t="s">
        <v>869</v>
      </c>
      <c r="O71" s="53" t="str">
        <f t="shared" si="2"/>
        <v>03</v>
      </c>
      <c r="P71" s="51">
        <f t="shared" si="3"/>
        <v>42524</v>
      </c>
    </row>
    <row r="72" spans="1:16" x14ac:dyDescent="0.25">
      <c r="A72" s="20">
        <v>42524.616979166669</v>
      </c>
      <c r="B72" s="21" t="s">
        <v>353</v>
      </c>
      <c r="C72" s="21" t="s">
        <v>400</v>
      </c>
      <c r="D72" s="21" t="s">
        <v>339</v>
      </c>
      <c r="E72" s="21" t="s">
        <v>345</v>
      </c>
      <c r="F72" s="21">
        <v>0</v>
      </c>
      <c r="G72" s="21">
        <v>106</v>
      </c>
      <c r="H72" s="21">
        <v>52381</v>
      </c>
      <c r="I72" s="21" t="s">
        <v>346</v>
      </c>
      <c r="J72" s="21">
        <v>53155</v>
      </c>
      <c r="K72" s="22" t="s">
        <v>347</v>
      </c>
      <c r="L72" s="22" t="str">
        <f>VLOOKUP(C72,'[5]Trips&amp;Operators'!$C$1:$E$9999,3,FALSE)</f>
        <v>STORY</v>
      </c>
      <c r="M72" s="23" t="s">
        <v>348</v>
      </c>
      <c r="N72" s="22" t="s">
        <v>869</v>
      </c>
      <c r="O72" s="53" t="str">
        <f t="shared" si="2"/>
        <v>03</v>
      </c>
      <c r="P72" s="51">
        <f t="shared" si="3"/>
        <v>42524</v>
      </c>
    </row>
    <row r="73" spans="1:16" x14ac:dyDescent="0.25">
      <c r="A73" s="20">
        <v>42524.618969907409</v>
      </c>
      <c r="B73" s="21" t="s">
        <v>353</v>
      </c>
      <c r="C73" s="21" t="s">
        <v>400</v>
      </c>
      <c r="D73" s="21" t="s">
        <v>352</v>
      </c>
      <c r="E73" s="21" t="s">
        <v>345</v>
      </c>
      <c r="F73" s="21">
        <v>0</v>
      </c>
      <c r="G73" s="21">
        <v>9</v>
      </c>
      <c r="H73" s="21">
        <v>53156</v>
      </c>
      <c r="I73" s="21" t="s">
        <v>346</v>
      </c>
      <c r="J73" s="21">
        <v>53155</v>
      </c>
      <c r="K73" s="22" t="s">
        <v>347</v>
      </c>
      <c r="L73" s="22" t="str">
        <f>VLOOKUP(C73,'[5]Trips&amp;Operators'!$C$1:$E$9999,3,FALSE)</f>
        <v>STORY</v>
      </c>
      <c r="M73" s="23" t="s">
        <v>348</v>
      </c>
      <c r="N73" s="22" t="s">
        <v>869</v>
      </c>
      <c r="O73" s="53" t="str">
        <f t="shared" si="2"/>
        <v>03</v>
      </c>
      <c r="P73" s="51">
        <f t="shared" si="3"/>
        <v>42524</v>
      </c>
    </row>
    <row r="74" spans="1:16" x14ac:dyDescent="0.25">
      <c r="A74" s="20">
        <v>42524.620462962965</v>
      </c>
      <c r="B74" s="21" t="s">
        <v>338</v>
      </c>
      <c r="C74" s="21" t="s">
        <v>873</v>
      </c>
      <c r="D74" s="21" t="s">
        <v>339</v>
      </c>
      <c r="E74" s="21" t="s">
        <v>345</v>
      </c>
      <c r="F74" s="21">
        <v>460</v>
      </c>
      <c r="G74" s="21">
        <v>521</v>
      </c>
      <c r="H74" s="21">
        <v>78799</v>
      </c>
      <c r="I74" s="21" t="s">
        <v>346</v>
      </c>
      <c r="J74" s="21">
        <v>78469</v>
      </c>
      <c r="K74" s="22" t="s">
        <v>342</v>
      </c>
      <c r="L74" s="22" t="str">
        <f>VLOOKUP(C74,'[5]Trips&amp;Operators'!$C$1:$E$9999,3,FALSE)</f>
        <v>LOCKLEAR</v>
      </c>
      <c r="M74" s="23" t="s">
        <v>348</v>
      </c>
      <c r="N74" s="22"/>
      <c r="O74" s="53" t="str">
        <f t="shared" si="2"/>
        <v>03</v>
      </c>
      <c r="P74" s="51">
        <f t="shared" si="3"/>
        <v>42524</v>
      </c>
    </row>
    <row r="75" spans="1:16" x14ac:dyDescent="0.25">
      <c r="A75" s="20">
        <v>42524.624780092592</v>
      </c>
      <c r="B75" s="21" t="s">
        <v>353</v>
      </c>
      <c r="C75" s="21" t="s">
        <v>400</v>
      </c>
      <c r="D75" s="21" t="s">
        <v>339</v>
      </c>
      <c r="E75" s="21" t="s">
        <v>345</v>
      </c>
      <c r="F75" s="21">
        <v>610</v>
      </c>
      <c r="G75" s="21">
        <v>772</v>
      </c>
      <c r="H75" s="21">
        <v>105689</v>
      </c>
      <c r="I75" s="21" t="s">
        <v>346</v>
      </c>
      <c r="J75" s="21">
        <v>108954</v>
      </c>
      <c r="K75" s="22" t="s">
        <v>347</v>
      </c>
      <c r="L75" s="22" t="str">
        <f>VLOOKUP(C75,'[5]Trips&amp;Operators'!$C$1:$E$9999,3,FALSE)</f>
        <v>STORY</v>
      </c>
      <c r="M75" s="23" t="s">
        <v>348</v>
      </c>
      <c r="N75" s="22"/>
      <c r="O75" s="53" t="str">
        <f t="shared" si="2"/>
        <v>03</v>
      </c>
      <c r="P75" s="51">
        <f t="shared" si="3"/>
        <v>42524</v>
      </c>
    </row>
    <row r="76" spans="1:16" x14ac:dyDescent="0.25">
      <c r="A76" s="20">
        <v>42524.643136574072</v>
      </c>
      <c r="B76" s="21" t="s">
        <v>350</v>
      </c>
      <c r="C76" s="21" t="s">
        <v>402</v>
      </c>
      <c r="D76" s="21" t="s">
        <v>339</v>
      </c>
      <c r="E76" s="21" t="s">
        <v>345</v>
      </c>
      <c r="F76" s="21">
        <v>0</v>
      </c>
      <c r="G76" s="21">
        <v>447</v>
      </c>
      <c r="H76" s="21">
        <v>50882</v>
      </c>
      <c r="I76" s="21" t="s">
        <v>346</v>
      </c>
      <c r="J76" s="21">
        <v>53155</v>
      </c>
      <c r="K76" s="22" t="s">
        <v>347</v>
      </c>
      <c r="L76" s="22" t="str">
        <f>VLOOKUP(C76,'[5]Trips&amp;Operators'!$C$1:$E$9999,3,FALSE)</f>
        <v>LOCKLEAR</v>
      </c>
      <c r="M76" s="23" t="s">
        <v>348</v>
      </c>
      <c r="N76" s="22" t="s">
        <v>869</v>
      </c>
      <c r="O76" s="53" t="str">
        <f t="shared" si="2"/>
        <v>03</v>
      </c>
      <c r="P76" s="51">
        <f t="shared" si="3"/>
        <v>42524</v>
      </c>
    </row>
    <row r="77" spans="1:16" x14ac:dyDescent="0.25">
      <c r="A77" s="20">
        <v>42524.869699074072</v>
      </c>
      <c r="B77" s="21" t="s">
        <v>399</v>
      </c>
      <c r="C77" s="21" t="s">
        <v>874</v>
      </c>
      <c r="D77" s="21" t="s">
        <v>339</v>
      </c>
      <c r="E77" s="21" t="s">
        <v>345</v>
      </c>
      <c r="F77" s="21">
        <v>0</v>
      </c>
      <c r="G77" s="21">
        <v>224</v>
      </c>
      <c r="H77" s="21">
        <v>54026</v>
      </c>
      <c r="I77" s="21" t="s">
        <v>346</v>
      </c>
      <c r="J77" s="21">
        <v>53277</v>
      </c>
      <c r="K77" s="22" t="s">
        <v>342</v>
      </c>
      <c r="L77" s="22" t="str">
        <f>VLOOKUP(C77,'[5]Trips&amp;Operators'!$C$1:$E$9999,3,FALSE)</f>
        <v>CHANDLER</v>
      </c>
      <c r="M77" s="23" t="s">
        <v>348</v>
      </c>
      <c r="N77" s="22" t="s">
        <v>869</v>
      </c>
      <c r="O77" s="53" t="str">
        <f t="shared" si="2"/>
        <v>03</v>
      </c>
      <c r="P77" s="51">
        <f t="shared" si="3"/>
        <v>42524</v>
      </c>
    </row>
    <row r="78" spans="1:16" x14ac:dyDescent="0.25">
      <c r="A78" s="20">
        <v>42524.905509259261</v>
      </c>
      <c r="B78" s="21" t="s">
        <v>401</v>
      </c>
      <c r="C78" s="21" t="s">
        <v>875</v>
      </c>
      <c r="D78" s="21" t="s">
        <v>339</v>
      </c>
      <c r="E78" s="21" t="s">
        <v>345</v>
      </c>
      <c r="F78" s="21">
        <v>0</v>
      </c>
      <c r="G78" s="21">
        <v>74</v>
      </c>
      <c r="H78" s="21">
        <v>52906</v>
      </c>
      <c r="I78" s="21" t="s">
        <v>346</v>
      </c>
      <c r="J78" s="21">
        <v>53155</v>
      </c>
      <c r="K78" s="22" t="s">
        <v>347</v>
      </c>
      <c r="L78" s="22" t="str">
        <f>VLOOKUP(C78,'[5]Trips&amp;Operators'!$C$1:$E$9999,3,FALSE)</f>
        <v>CHANDLER</v>
      </c>
      <c r="M78" s="23" t="s">
        <v>348</v>
      </c>
      <c r="N78" s="22" t="s">
        <v>869</v>
      </c>
      <c r="O78" s="53" t="str">
        <f t="shared" si="2"/>
        <v>03</v>
      </c>
      <c r="P78" s="51">
        <f t="shared" si="3"/>
        <v>42524</v>
      </c>
    </row>
    <row r="79" spans="1:16" x14ac:dyDescent="0.25">
      <c r="A79" s="20">
        <v>42524.37972222222</v>
      </c>
      <c r="B79" s="21" t="s">
        <v>396</v>
      </c>
      <c r="C79" s="21" t="s">
        <v>408</v>
      </c>
      <c r="D79" s="21" t="s">
        <v>339</v>
      </c>
      <c r="E79" s="21" t="s">
        <v>351</v>
      </c>
      <c r="F79" s="21">
        <v>150</v>
      </c>
      <c r="G79" s="21">
        <v>145</v>
      </c>
      <c r="H79" s="21">
        <v>231583</v>
      </c>
      <c r="I79" s="21" t="s">
        <v>341</v>
      </c>
      <c r="J79" s="21">
        <v>232080</v>
      </c>
      <c r="K79" s="22" t="s">
        <v>347</v>
      </c>
      <c r="L79" s="22" t="str">
        <f>VLOOKUP(C79,'[5]Trips&amp;Operators'!$C$1:$E$9999,3,FALSE)</f>
        <v>GEBRETEKLE</v>
      </c>
      <c r="M79" s="23" t="s">
        <v>348</v>
      </c>
      <c r="N79" s="22"/>
      <c r="O79" s="53" t="str">
        <f t="shared" si="2"/>
        <v>03</v>
      </c>
      <c r="P79" s="51">
        <f t="shared" si="3"/>
        <v>42524</v>
      </c>
    </row>
    <row r="80" spans="1:16" x14ac:dyDescent="0.25">
      <c r="A80" s="20">
        <v>42524.48369212963</v>
      </c>
      <c r="B80" s="21" t="s">
        <v>364</v>
      </c>
      <c r="C80" s="21" t="s">
        <v>398</v>
      </c>
      <c r="D80" s="21" t="s">
        <v>339</v>
      </c>
      <c r="E80" s="21" t="s">
        <v>351</v>
      </c>
      <c r="F80" s="21">
        <v>150</v>
      </c>
      <c r="G80" s="21">
        <v>155</v>
      </c>
      <c r="H80" s="21">
        <v>228070</v>
      </c>
      <c r="I80" s="21" t="s">
        <v>341</v>
      </c>
      <c r="J80" s="21">
        <v>228668</v>
      </c>
      <c r="K80" s="22" t="s">
        <v>347</v>
      </c>
      <c r="L80" s="22" t="str">
        <f>VLOOKUP(C80,'[5]Trips&amp;Operators'!$C$1:$E$9999,3,FALSE)</f>
        <v>SANTIZO</v>
      </c>
      <c r="M80" s="23" t="s">
        <v>348</v>
      </c>
      <c r="N80" s="22"/>
      <c r="O80" s="53" t="str">
        <f t="shared" si="2"/>
        <v>03</v>
      </c>
      <c r="P80" s="51">
        <f t="shared" si="3"/>
        <v>42524</v>
      </c>
    </row>
    <row r="81" spans="1:16" x14ac:dyDescent="0.25">
      <c r="A81" s="20">
        <v>42524.579212962963</v>
      </c>
      <c r="B81" s="21" t="s">
        <v>361</v>
      </c>
      <c r="C81" s="21" t="s">
        <v>412</v>
      </c>
      <c r="D81" s="21" t="s">
        <v>339</v>
      </c>
      <c r="E81" s="21" t="s">
        <v>351</v>
      </c>
      <c r="F81" s="21">
        <v>150</v>
      </c>
      <c r="G81" s="21">
        <v>181</v>
      </c>
      <c r="H81" s="21">
        <v>5375</v>
      </c>
      <c r="I81" s="21" t="s">
        <v>341</v>
      </c>
      <c r="J81" s="21">
        <v>4677</v>
      </c>
      <c r="K81" s="22" t="s">
        <v>342</v>
      </c>
      <c r="L81" s="22" t="str">
        <f>VLOOKUP(C81,'[5]Trips&amp;Operators'!$C$1:$E$9999,3,FALSE)</f>
        <v>STEWART</v>
      </c>
      <c r="M81" s="23" t="s">
        <v>348</v>
      </c>
      <c r="N81" s="22"/>
      <c r="O81" s="53" t="str">
        <f t="shared" si="2"/>
        <v>03</v>
      </c>
      <c r="P81" s="51">
        <f t="shared" si="3"/>
        <v>42524</v>
      </c>
    </row>
    <row r="82" spans="1:16" x14ac:dyDescent="0.25">
      <c r="A82" s="20">
        <v>42524.579722222225</v>
      </c>
      <c r="B82" s="21" t="s">
        <v>361</v>
      </c>
      <c r="C82" s="21" t="s">
        <v>412</v>
      </c>
      <c r="D82" s="21" t="s">
        <v>339</v>
      </c>
      <c r="E82" s="21" t="s">
        <v>351</v>
      </c>
      <c r="F82" s="21">
        <v>150</v>
      </c>
      <c r="G82" s="21">
        <v>143</v>
      </c>
      <c r="H82" s="21">
        <v>4689</v>
      </c>
      <c r="I82" s="21" t="s">
        <v>341</v>
      </c>
      <c r="J82" s="21">
        <v>4677</v>
      </c>
      <c r="K82" s="22" t="s">
        <v>342</v>
      </c>
      <c r="L82" s="22" t="str">
        <f>VLOOKUP(C82,'[5]Trips&amp;Operators'!$C$1:$E$9999,3,FALSE)</f>
        <v>STEWART</v>
      </c>
      <c r="M82" s="23" t="s">
        <v>348</v>
      </c>
      <c r="N82" s="22"/>
      <c r="O82" s="53" t="str">
        <f t="shared" si="2"/>
        <v>03</v>
      </c>
      <c r="P82" s="51">
        <f t="shared" si="3"/>
        <v>42524</v>
      </c>
    </row>
    <row r="83" spans="1:16" x14ac:dyDescent="0.25">
      <c r="A83" s="20">
        <v>42524.609293981484</v>
      </c>
      <c r="B83" s="21" t="s">
        <v>353</v>
      </c>
      <c r="C83" s="21" t="s">
        <v>400</v>
      </c>
      <c r="D83" s="21" t="s">
        <v>339</v>
      </c>
      <c r="E83" s="21" t="s">
        <v>351</v>
      </c>
      <c r="F83" s="21">
        <v>400</v>
      </c>
      <c r="G83" s="21">
        <v>455</v>
      </c>
      <c r="H83" s="21">
        <v>17212</v>
      </c>
      <c r="I83" s="21" t="s">
        <v>341</v>
      </c>
      <c r="J83" s="21">
        <v>17867</v>
      </c>
      <c r="K83" s="22" t="s">
        <v>347</v>
      </c>
      <c r="L83" s="22" t="str">
        <f>VLOOKUP(C83,'[5]Trips&amp;Operators'!$C$1:$E$9999,3,FALSE)</f>
        <v>STORY</v>
      </c>
      <c r="M83" s="23" t="s">
        <v>348</v>
      </c>
      <c r="N83" s="22"/>
      <c r="O83" s="53" t="str">
        <f t="shared" si="2"/>
        <v>03</v>
      </c>
      <c r="P83" s="51">
        <f t="shared" si="3"/>
        <v>42524</v>
      </c>
    </row>
    <row r="84" spans="1:16" x14ac:dyDescent="0.25">
      <c r="A84" s="20">
        <v>42524.614085648151</v>
      </c>
      <c r="B84" s="21" t="s">
        <v>353</v>
      </c>
      <c r="C84" s="21" t="s">
        <v>400</v>
      </c>
      <c r="D84" s="21" t="s">
        <v>352</v>
      </c>
      <c r="E84" s="21" t="s">
        <v>351</v>
      </c>
      <c r="F84" s="21">
        <v>200</v>
      </c>
      <c r="G84" s="21">
        <v>250</v>
      </c>
      <c r="H84" s="21">
        <v>28614</v>
      </c>
      <c r="I84" s="21" t="s">
        <v>341</v>
      </c>
      <c r="J84" s="21">
        <v>27333</v>
      </c>
      <c r="K84" s="22" t="s">
        <v>347</v>
      </c>
      <c r="L84" s="22" t="str">
        <f>VLOOKUP(C84,'[5]Trips&amp;Operators'!$C$1:$E$9999,3,FALSE)</f>
        <v>STORY</v>
      </c>
      <c r="M84" s="23" t="s">
        <v>348</v>
      </c>
      <c r="N84" s="22"/>
      <c r="O84" s="53" t="str">
        <f t="shared" si="2"/>
        <v>03</v>
      </c>
      <c r="P84" s="51">
        <f t="shared" si="3"/>
        <v>42524</v>
      </c>
    </row>
    <row r="85" spans="1:16" x14ac:dyDescent="0.25">
      <c r="A85" s="20">
        <v>42524.635312500002</v>
      </c>
      <c r="B85" s="21" t="s">
        <v>353</v>
      </c>
      <c r="C85" s="21" t="s">
        <v>400</v>
      </c>
      <c r="D85" s="21" t="s">
        <v>339</v>
      </c>
      <c r="E85" s="21" t="s">
        <v>351</v>
      </c>
      <c r="F85" s="21">
        <v>550</v>
      </c>
      <c r="G85" s="21">
        <v>610</v>
      </c>
      <c r="H85" s="21">
        <v>221454</v>
      </c>
      <c r="I85" s="21" t="s">
        <v>341</v>
      </c>
      <c r="J85" s="21">
        <v>222090</v>
      </c>
      <c r="K85" s="22" t="s">
        <v>347</v>
      </c>
      <c r="L85" s="22" t="str">
        <f>VLOOKUP(C85,'[5]Trips&amp;Operators'!$C$1:$E$9999,3,FALSE)</f>
        <v>STORY</v>
      </c>
      <c r="M85" s="23" t="s">
        <v>348</v>
      </c>
      <c r="N85" s="22"/>
      <c r="O85" s="53" t="str">
        <f t="shared" si="2"/>
        <v>03</v>
      </c>
      <c r="P85" s="51">
        <f t="shared" si="3"/>
        <v>42524</v>
      </c>
    </row>
    <row r="86" spans="1:16" x14ac:dyDescent="0.25">
      <c r="A86" s="20">
        <v>42524.661006944443</v>
      </c>
      <c r="B86" s="21" t="s">
        <v>381</v>
      </c>
      <c r="C86" s="21" t="s">
        <v>415</v>
      </c>
      <c r="D86" s="21" t="s">
        <v>339</v>
      </c>
      <c r="E86" s="21" t="s">
        <v>351</v>
      </c>
      <c r="F86" s="21">
        <v>450</v>
      </c>
      <c r="G86" s="21">
        <v>581</v>
      </c>
      <c r="H86" s="21">
        <v>158512</v>
      </c>
      <c r="I86" s="21" t="s">
        <v>341</v>
      </c>
      <c r="J86" s="21">
        <v>156300</v>
      </c>
      <c r="K86" s="22" t="s">
        <v>342</v>
      </c>
      <c r="L86" s="22" t="str">
        <f>VLOOKUP(C86,'[5]Trips&amp;Operators'!$C$1:$E$9999,3,FALSE)</f>
        <v>SPECTOR</v>
      </c>
      <c r="M86" s="23" t="s">
        <v>348</v>
      </c>
      <c r="N86" s="22"/>
      <c r="O86" s="53" t="str">
        <f t="shared" si="2"/>
        <v>03</v>
      </c>
      <c r="P86" s="51">
        <f t="shared" si="3"/>
        <v>42524</v>
      </c>
    </row>
    <row r="87" spans="1:16" x14ac:dyDescent="0.25">
      <c r="A87" s="20">
        <v>42524.676238425927</v>
      </c>
      <c r="B87" s="21" t="s">
        <v>381</v>
      </c>
      <c r="C87" s="21" t="s">
        <v>415</v>
      </c>
      <c r="D87" s="21" t="s">
        <v>339</v>
      </c>
      <c r="E87" s="21" t="s">
        <v>351</v>
      </c>
      <c r="F87" s="21">
        <v>200</v>
      </c>
      <c r="G87" s="21">
        <v>234</v>
      </c>
      <c r="H87" s="21">
        <v>30878</v>
      </c>
      <c r="I87" s="21" t="s">
        <v>341</v>
      </c>
      <c r="J87" s="21">
        <v>30562</v>
      </c>
      <c r="K87" s="22" t="s">
        <v>342</v>
      </c>
      <c r="L87" s="22" t="str">
        <f>VLOOKUP(C87,'[5]Trips&amp;Operators'!$C$1:$E$9999,3,FALSE)</f>
        <v>SPECTOR</v>
      </c>
      <c r="M87" s="23" t="s">
        <v>348</v>
      </c>
      <c r="N87" s="22"/>
      <c r="O87" s="53" t="str">
        <f t="shared" si="2"/>
        <v>03</v>
      </c>
      <c r="P87" s="51">
        <f t="shared" si="3"/>
        <v>42524</v>
      </c>
    </row>
    <row r="88" spans="1:16" x14ac:dyDescent="0.25">
      <c r="A88" s="20">
        <v>42524.75408564815</v>
      </c>
      <c r="B88" s="21" t="s">
        <v>372</v>
      </c>
      <c r="C88" s="21" t="s">
        <v>404</v>
      </c>
      <c r="D88" s="21" t="s">
        <v>339</v>
      </c>
      <c r="E88" s="21" t="s">
        <v>351</v>
      </c>
      <c r="F88" s="21">
        <v>300</v>
      </c>
      <c r="G88" s="21">
        <v>252</v>
      </c>
      <c r="H88" s="21">
        <v>19824</v>
      </c>
      <c r="I88" s="21" t="s">
        <v>341</v>
      </c>
      <c r="J88" s="21">
        <v>20338</v>
      </c>
      <c r="K88" s="22" t="s">
        <v>347</v>
      </c>
      <c r="L88" s="22" t="str">
        <f>VLOOKUP(C88,'[5]Trips&amp;Operators'!$C$1:$E$9999,3,FALSE)</f>
        <v>STORY</v>
      </c>
      <c r="M88" s="23" t="s">
        <v>348</v>
      </c>
      <c r="N88" s="22"/>
      <c r="O88" s="53" t="str">
        <f t="shared" si="2"/>
        <v>03</v>
      </c>
      <c r="P88" s="51">
        <f t="shared" si="3"/>
        <v>42524</v>
      </c>
    </row>
    <row r="89" spans="1:16" x14ac:dyDescent="0.25">
      <c r="A89" s="20">
        <v>42524.821539351855</v>
      </c>
      <c r="B89" s="21" t="s">
        <v>396</v>
      </c>
      <c r="C89" s="21" t="s">
        <v>405</v>
      </c>
      <c r="D89" s="21" t="s">
        <v>339</v>
      </c>
      <c r="E89" s="21" t="s">
        <v>351</v>
      </c>
      <c r="F89" s="21">
        <v>350</v>
      </c>
      <c r="G89" s="21">
        <v>377</v>
      </c>
      <c r="H89" s="21">
        <v>224527</v>
      </c>
      <c r="I89" s="21" t="s">
        <v>341</v>
      </c>
      <c r="J89" s="21">
        <v>224578</v>
      </c>
      <c r="K89" s="22" t="s">
        <v>347</v>
      </c>
      <c r="L89" s="22" t="str">
        <f>VLOOKUP(C89,'[5]Trips&amp;Operators'!$C$1:$E$9999,3,FALSE)</f>
        <v>ADANE</v>
      </c>
      <c r="M89" s="23" t="s">
        <v>348</v>
      </c>
      <c r="N89" s="22"/>
      <c r="O89" s="53" t="str">
        <f t="shared" si="2"/>
        <v>03</v>
      </c>
      <c r="P89" s="51">
        <f t="shared" si="3"/>
        <v>42524</v>
      </c>
    </row>
    <row r="90" spans="1:16" x14ac:dyDescent="0.25">
      <c r="A90" s="20">
        <v>42524.309016203704</v>
      </c>
      <c r="B90" s="21" t="s">
        <v>370</v>
      </c>
      <c r="C90" s="21" t="s">
        <v>876</v>
      </c>
      <c r="D90" s="21" t="s">
        <v>339</v>
      </c>
      <c r="E90" s="21" t="s">
        <v>359</v>
      </c>
      <c r="F90" s="21">
        <v>0</v>
      </c>
      <c r="G90" s="21">
        <v>802</v>
      </c>
      <c r="H90" s="21">
        <v>135323</v>
      </c>
      <c r="I90" s="21" t="s">
        <v>360</v>
      </c>
      <c r="J90" s="21">
        <v>127587</v>
      </c>
      <c r="K90" s="22" t="s">
        <v>342</v>
      </c>
      <c r="L90" s="22" t="str">
        <f>VLOOKUP(C90,'[5]Trips&amp;Operators'!$C$1:$E$9999,3,FALSE)</f>
        <v>STARKS</v>
      </c>
      <c r="M90" s="23" t="s">
        <v>348</v>
      </c>
      <c r="N90" s="22" t="s">
        <v>152</v>
      </c>
      <c r="O90" s="53" t="str">
        <f t="shared" si="2"/>
        <v>03</v>
      </c>
      <c r="P90" s="51">
        <f t="shared" si="3"/>
        <v>42524</v>
      </c>
    </row>
    <row r="91" spans="1:16" x14ac:dyDescent="0.25">
      <c r="A91" s="20">
        <v>42524.376435185186</v>
      </c>
      <c r="B91" s="21" t="s">
        <v>370</v>
      </c>
      <c r="C91" s="21" t="s">
        <v>409</v>
      </c>
      <c r="D91" s="21" t="s">
        <v>339</v>
      </c>
      <c r="E91" s="21" t="s">
        <v>359</v>
      </c>
      <c r="F91" s="21">
        <v>0</v>
      </c>
      <c r="G91" s="21">
        <v>511</v>
      </c>
      <c r="H91" s="21">
        <v>194741</v>
      </c>
      <c r="I91" s="21" t="s">
        <v>360</v>
      </c>
      <c r="J91" s="21">
        <v>191723</v>
      </c>
      <c r="K91" s="22" t="s">
        <v>342</v>
      </c>
      <c r="L91" s="22" t="str">
        <f>VLOOKUP(C91,'[5]Trips&amp;Operators'!$C$1:$E$9999,3,FALSE)</f>
        <v>STARKS</v>
      </c>
      <c r="M91" s="23" t="s">
        <v>348</v>
      </c>
      <c r="N91" s="22" t="s">
        <v>152</v>
      </c>
      <c r="O91" s="53" t="str">
        <f t="shared" si="2"/>
        <v>03</v>
      </c>
      <c r="P91" s="51">
        <f t="shared" si="3"/>
        <v>42524</v>
      </c>
    </row>
    <row r="92" spans="1:16" x14ac:dyDescent="0.25">
      <c r="A92" s="20">
        <v>42524.419351851851</v>
      </c>
      <c r="B92" s="21" t="s">
        <v>357</v>
      </c>
      <c r="C92" s="21" t="s">
        <v>877</v>
      </c>
      <c r="D92" s="21" t="s">
        <v>339</v>
      </c>
      <c r="E92" s="21" t="s">
        <v>359</v>
      </c>
      <c r="F92" s="21">
        <v>0</v>
      </c>
      <c r="G92" s="21">
        <v>783</v>
      </c>
      <c r="H92" s="21">
        <v>78003</v>
      </c>
      <c r="I92" s="21" t="s">
        <v>360</v>
      </c>
      <c r="J92" s="21">
        <v>81738</v>
      </c>
      <c r="K92" s="22" t="s">
        <v>347</v>
      </c>
      <c r="L92" s="22" t="str">
        <f>VLOOKUP(C92,'[5]Trips&amp;Operators'!$C$1:$E$9999,3,FALSE)</f>
        <v>STARKS</v>
      </c>
      <c r="M92" s="23" t="s">
        <v>343</v>
      </c>
      <c r="N92" s="22" t="s">
        <v>704</v>
      </c>
      <c r="O92" s="53" t="str">
        <f t="shared" si="2"/>
        <v>03</v>
      </c>
      <c r="P92" s="51">
        <f t="shared" si="3"/>
        <v>42524</v>
      </c>
    </row>
    <row r="93" spans="1:16" x14ac:dyDescent="0.25">
      <c r="A93" s="20">
        <v>42525.051435185182</v>
      </c>
      <c r="B93" s="21" t="s">
        <v>381</v>
      </c>
      <c r="C93" s="21" t="s">
        <v>878</v>
      </c>
      <c r="D93" s="21" t="s">
        <v>339</v>
      </c>
      <c r="E93" s="21" t="s">
        <v>359</v>
      </c>
      <c r="F93" s="21">
        <v>0</v>
      </c>
      <c r="G93" s="21">
        <v>770</v>
      </c>
      <c r="H93" s="21">
        <v>101987</v>
      </c>
      <c r="I93" s="21" t="s">
        <v>360</v>
      </c>
      <c r="J93" s="21">
        <v>95986</v>
      </c>
      <c r="K93" s="22" t="s">
        <v>342</v>
      </c>
      <c r="L93" s="22" t="str">
        <f>VLOOKUP(C93,'[5]Trips&amp;Operators'!$C$1:$E$9999,3,FALSE)</f>
        <v>YORK</v>
      </c>
      <c r="M93" s="23" t="s">
        <v>343</v>
      </c>
      <c r="N93" s="22" t="s">
        <v>704</v>
      </c>
      <c r="O93" s="53" t="str">
        <f t="shared" si="2"/>
        <v>03</v>
      </c>
      <c r="P93" s="51">
        <f t="shared" si="3"/>
        <v>42524</v>
      </c>
    </row>
    <row r="94" spans="1:16" x14ac:dyDescent="0.25">
      <c r="A94" s="20">
        <v>42524.410937499997</v>
      </c>
      <c r="B94" s="21" t="s">
        <v>390</v>
      </c>
      <c r="C94" s="21" t="s">
        <v>410</v>
      </c>
      <c r="D94" s="21" t="s">
        <v>352</v>
      </c>
      <c r="E94" s="21" t="s">
        <v>365</v>
      </c>
      <c r="F94" s="21">
        <v>0</v>
      </c>
      <c r="G94" s="21">
        <v>680</v>
      </c>
      <c r="H94" s="21">
        <v>68382</v>
      </c>
      <c r="I94" s="21" t="s">
        <v>366</v>
      </c>
      <c r="J94" s="21">
        <v>69363</v>
      </c>
      <c r="K94" s="22" t="s">
        <v>342</v>
      </c>
      <c r="L94" s="22" t="str">
        <f>VLOOKUP(C94,'[5]Trips&amp;Operators'!$C$1:$E$9999,3,FALSE)</f>
        <v>GEBRETEKLE</v>
      </c>
      <c r="M94" s="23" t="s">
        <v>343</v>
      </c>
      <c r="N94" s="22" t="s">
        <v>704</v>
      </c>
      <c r="O94" s="53" t="str">
        <f t="shared" si="2"/>
        <v>03</v>
      </c>
      <c r="P94" s="51">
        <f t="shared" si="3"/>
        <v>42524</v>
      </c>
    </row>
    <row r="95" spans="1:16" x14ac:dyDescent="0.25">
      <c r="A95" s="20">
        <v>42524.215312499997</v>
      </c>
      <c r="B95" s="21" t="s">
        <v>357</v>
      </c>
      <c r="C95" s="21" t="s">
        <v>407</v>
      </c>
      <c r="D95" s="21" t="s">
        <v>339</v>
      </c>
      <c r="E95" s="21" t="s">
        <v>367</v>
      </c>
      <c r="F95" s="21">
        <v>0</v>
      </c>
      <c r="G95" s="21">
        <v>48</v>
      </c>
      <c r="H95" s="21">
        <v>233345</v>
      </c>
      <c r="I95" s="21" t="s">
        <v>368</v>
      </c>
      <c r="J95" s="21">
        <v>233491</v>
      </c>
      <c r="K95" s="22" t="s">
        <v>347</v>
      </c>
      <c r="L95" s="22" t="str">
        <f>VLOOKUP(C95,'[5]Trips&amp;Operators'!$C$1:$E$9999,3,FALSE)</f>
        <v>STARKS</v>
      </c>
      <c r="M95" s="23" t="s">
        <v>348</v>
      </c>
      <c r="N95" s="22"/>
      <c r="O95" s="53" t="str">
        <f t="shared" si="2"/>
        <v>03</v>
      </c>
      <c r="P95" s="51">
        <f t="shared" si="3"/>
        <v>42524</v>
      </c>
    </row>
    <row r="96" spans="1:16" x14ac:dyDescent="0.25">
      <c r="A96" s="20">
        <v>42524.327037037037</v>
      </c>
      <c r="B96" s="21" t="s">
        <v>370</v>
      </c>
      <c r="C96" s="21" t="s">
        <v>876</v>
      </c>
      <c r="D96" s="21" t="s">
        <v>339</v>
      </c>
      <c r="E96" s="21" t="s">
        <v>367</v>
      </c>
      <c r="F96" s="21">
        <v>0</v>
      </c>
      <c r="G96" s="21">
        <v>58</v>
      </c>
      <c r="H96" s="21">
        <v>185</v>
      </c>
      <c r="I96" s="21" t="s">
        <v>368</v>
      </c>
      <c r="J96" s="21">
        <v>1</v>
      </c>
      <c r="K96" s="22" t="s">
        <v>342</v>
      </c>
      <c r="L96" s="22" t="str">
        <f>VLOOKUP(C96,'[5]Trips&amp;Operators'!$C$1:$E$9999,3,FALSE)</f>
        <v>STARKS</v>
      </c>
      <c r="M96" s="23" t="s">
        <v>348</v>
      </c>
      <c r="N96" s="22"/>
      <c r="O96" s="53" t="str">
        <f t="shared" si="2"/>
        <v>03</v>
      </c>
      <c r="P96" s="51">
        <f t="shared" si="3"/>
        <v>42524</v>
      </c>
    </row>
    <row r="97" spans="1:16" x14ac:dyDescent="0.25">
      <c r="A97" s="20">
        <v>42524.349004629628</v>
      </c>
      <c r="B97" s="21" t="s">
        <v>390</v>
      </c>
      <c r="C97" s="21" t="s">
        <v>406</v>
      </c>
      <c r="D97" s="21" t="s">
        <v>339</v>
      </c>
      <c r="E97" s="21" t="s">
        <v>367</v>
      </c>
      <c r="F97" s="21">
        <v>0</v>
      </c>
      <c r="G97" s="21">
        <v>44</v>
      </c>
      <c r="H97" s="21">
        <v>167</v>
      </c>
      <c r="I97" s="21" t="s">
        <v>368</v>
      </c>
      <c r="J97" s="21">
        <v>1</v>
      </c>
      <c r="K97" s="22" t="s">
        <v>342</v>
      </c>
      <c r="L97" s="22" t="str">
        <f>VLOOKUP(C97,'[5]Trips&amp;Operators'!$C$1:$E$9999,3,FALSE)</f>
        <v>GEBRETEKLE</v>
      </c>
      <c r="M97" s="23" t="s">
        <v>348</v>
      </c>
      <c r="N97" s="22"/>
      <c r="O97" s="53" t="str">
        <f t="shared" si="2"/>
        <v>03</v>
      </c>
      <c r="P97" s="51">
        <f t="shared" si="3"/>
        <v>42524</v>
      </c>
    </row>
    <row r="98" spans="1:16" x14ac:dyDescent="0.25">
      <c r="A98" s="20">
        <v>42524.437604166669</v>
      </c>
      <c r="B98" s="21" t="s">
        <v>357</v>
      </c>
      <c r="C98" s="21" t="s">
        <v>877</v>
      </c>
      <c r="D98" s="21" t="s">
        <v>339</v>
      </c>
      <c r="E98" s="21" t="s">
        <v>367</v>
      </c>
      <c r="F98" s="21">
        <v>0</v>
      </c>
      <c r="G98" s="21">
        <v>74</v>
      </c>
      <c r="H98" s="21">
        <v>233206</v>
      </c>
      <c r="I98" s="21" t="s">
        <v>368</v>
      </c>
      <c r="J98" s="21">
        <v>233491</v>
      </c>
      <c r="K98" s="22" t="s">
        <v>347</v>
      </c>
      <c r="L98" s="22" t="str">
        <f>VLOOKUP(C98,'[5]Trips&amp;Operators'!$C$1:$E$9999,3,FALSE)</f>
        <v>STARKS</v>
      </c>
      <c r="M98" s="23" t="s">
        <v>348</v>
      </c>
      <c r="N98" s="22"/>
      <c r="O98" s="53" t="str">
        <f t="shared" si="2"/>
        <v>03</v>
      </c>
      <c r="P98" s="51">
        <f t="shared" si="3"/>
        <v>42524</v>
      </c>
    </row>
    <row r="99" spans="1:16" x14ac:dyDescent="0.25">
      <c r="A99" s="20">
        <v>42524.479131944441</v>
      </c>
      <c r="B99" s="21" t="s">
        <v>370</v>
      </c>
      <c r="C99" s="21" t="s">
        <v>879</v>
      </c>
      <c r="D99" s="21" t="s">
        <v>339</v>
      </c>
      <c r="E99" s="21" t="s">
        <v>367</v>
      </c>
      <c r="F99" s="21">
        <v>0</v>
      </c>
      <c r="G99" s="21">
        <v>66</v>
      </c>
      <c r="H99" s="21">
        <v>252</v>
      </c>
      <c r="I99" s="21" t="s">
        <v>368</v>
      </c>
      <c r="J99" s="21">
        <v>1</v>
      </c>
      <c r="K99" s="22" t="s">
        <v>342</v>
      </c>
      <c r="L99" s="22" t="str">
        <f>VLOOKUP(C99,'[5]Trips&amp;Operators'!$C$1:$E$9999,3,FALSE)</f>
        <v>STARKS</v>
      </c>
      <c r="M99" s="23" t="s">
        <v>348</v>
      </c>
      <c r="N99" s="22"/>
      <c r="O99" s="53" t="str">
        <f t="shared" si="2"/>
        <v>03</v>
      </c>
      <c r="P99" s="51">
        <f t="shared" si="3"/>
        <v>42524</v>
      </c>
    </row>
    <row r="100" spans="1:16" x14ac:dyDescent="0.25">
      <c r="A100" s="20">
        <v>42524.542847222219</v>
      </c>
      <c r="B100" s="21" t="s">
        <v>451</v>
      </c>
      <c r="C100" s="21" t="s">
        <v>411</v>
      </c>
      <c r="D100" s="21" t="s">
        <v>339</v>
      </c>
      <c r="E100" s="21" t="s">
        <v>367</v>
      </c>
      <c r="F100" s="21">
        <v>0</v>
      </c>
      <c r="G100" s="21">
        <v>96</v>
      </c>
      <c r="H100" s="21">
        <v>233127</v>
      </c>
      <c r="I100" s="21" t="s">
        <v>368</v>
      </c>
      <c r="J100" s="21">
        <v>233491</v>
      </c>
      <c r="K100" s="22" t="s">
        <v>347</v>
      </c>
      <c r="L100" s="22" t="str">
        <f>VLOOKUP(C100,'[5]Trips&amp;Operators'!$C$1:$E$9999,3,FALSE)</f>
        <v>STEWART</v>
      </c>
      <c r="M100" s="23" t="s">
        <v>348</v>
      </c>
      <c r="N100" s="22"/>
      <c r="O100" s="53" t="str">
        <f t="shared" si="2"/>
        <v>03</v>
      </c>
      <c r="P100" s="51">
        <f t="shared" si="3"/>
        <v>42524</v>
      </c>
    </row>
    <row r="101" spans="1:16" x14ac:dyDescent="0.25">
      <c r="A101" s="20">
        <v>42524.581655092596</v>
      </c>
      <c r="B101" s="21" t="s">
        <v>361</v>
      </c>
      <c r="C101" s="21" t="s">
        <v>412</v>
      </c>
      <c r="D101" s="21" t="s">
        <v>339</v>
      </c>
      <c r="E101" s="21" t="s">
        <v>367</v>
      </c>
      <c r="F101" s="21">
        <v>0</v>
      </c>
      <c r="G101" s="21">
        <v>68</v>
      </c>
      <c r="H101" s="21">
        <v>225</v>
      </c>
      <c r="I101" s="21" t="s">
        <v>368</v>
      </c>
      <c r="J101" s="21">
        <v>1</v>
      </c>
      <c r="K101" s="22" t="s">
        <v>342</v>
      </c>
      <c r="L101" s="22" t="str">
        <f>VLOOKUP(C101,'[5]Trips&amp;Operators'!$C$1:$E$9999,3,FALSE)</f>
        <v>STEWART</v>
      </c>
      <c r="M101" s="23" t="s">
        <v>348</v>
      </c>
      <c r="N101" s="22"/>
      <c r="O101" s="53" t="str">
        <f t="shared" si="2"/>
        <v>03</v>
      </c>
      <c r="P101" s="51">
        <f t="shared" si="3"/>
        <v>42524</v>
      </c>
    </row>
    <row r="102" spans="1:16" x14ac:dyDescent="0.25">
      <c r="A102" s="20">
        <v>42524.588958333334</v>
      </c>
      <c r="B102" s="21" t="s">
        <v>350</v>
      </c>
      <c r="C102" s="21" t="s">
        <v>413</v>
      </c>
      <c r="D102" s="21" t="s">
        <v>339</v>
      </c>
      <c r="E102" s="21" t="s">
        <v>367</v>
      </c>
      <c r="F102" s="21">
        <v>0</v>
      </c>
      <c r="G102" s="21">
        <v>13</v>
      </c>
      <c r="H102" s="21">
        <v>233474</v>
      </c>
      <c r="I102" s="21" t="s">
        <v>368</v>
      </c>
      <c r="J102" s="21">
        <v>233491</v>
      </c>
      <c r="K102" s="22" t="s">
        <v>347</v>
      </c>
      <c r="L102" s="22" t="str">
        <f>VLOOKUP(C102,'[5]Trips&amp;Operators'!$C$1:$E$9999,3,FALSE)</f>
        <v>LOCKLEAR</v>
      </c>
      <c r="M102" s="23" t="s">
        <v>348</v>
      </c>
      <c r="N102" s="22"/>
      <c r="O102" s="53" t="str">
        <f t="shared" si="2"/>
        <v>03</v>
      </c>
      <c r="P102" s="51">
        <f t="shared" si="3"/>
        <v>42524</v>
      </c>
    </row>
    <row r="103" spans="1:16" x14ac:dyDescent="0.25">
      <c r="A103" s="20">
        <v>42524.636550925927</v>
      </c>
      <c r="B103" s="21" t="s">
        <v>353</v>
      </c>
      <c r="C103" s="21" t="s">
        <v>400</v>
      </c>
      <c r="D103" s="21" t="s">
        <v>339</v>
      </c>
      <c r="E103" s="21" t="s">
        <v>367</v>
      </c>
      <c r="F103" s="21">
        <v>0</v>
      </c>
      <c r="G103" s="21">
        <v>146</v>
      </c>
      <c r="H103" s="21">
        <v>232877</v>
      </c>
      <c r="I103" s="21" t="s">
        <v>368</v>
      </c>
      <c r="J103" s="21">
        <v>233491</v>
      </c>
      <c r="K103" s="22" t="s">
        <v>347</v>
      </c>
      <c r="L103" s="22" t="str">
        <f>VLOOKUP(C103,'[5]Trips&amp;Operators'!$C$1:$E$9999,3,FALSE)</f>
        <v>STORY</v>
      </c>
      <c r="M103" s="23" t="s">
        <v>348</v>
      </c>
      <c r="N103" s="22"/>
      <c r="O103" s="53" t="str">
        <f t="shared" si="2"/>
        <v>03</v>
      </c>
      <c r="P103" s="51">
        <f t="shared" si="3"/>
        <v>42524</v>
      </c>
    </row>
    <row r="104" spans="1:16" x14ac:dyDescent="0.25">
      <c r="A104" s="20">
        <v>42524.661423611113</v>
      </c>
      <c r="B104" s="21" t="s">
        <v>350</v>
      </c>
      <c r="C104" s="21" t="s">
        <v>402</v>
      </c>
      <c r="D104" s="21" t="s">
        <v>339</v>
      </c>
      <c r="E104" s="21" t="s">
        <v>367</v>
      </c>
      <c r="F104" s="21">
        <v>0</v>
      </c>
      <c r="G104" s="21">
        <v>113</v>
      </c>
      <c r="H104" s="21">
        <v>233034</v>
      </c>
      <c r="I104" s="21" t="s">
        <v>368</v>
      </c>
      <c r="J104" s="21">
        <v>233491</v>
      </c>
      <c r="K104" s="22" t="s">
        <v>347</v>
      </c>
      <c r="L104" s="22" t="str">
        <f>VLOOKUP(C104,'[5]Trips&amp;Operators'!$C$1:$E$9999,3,FALSE)</f>
        <v>LOCKLEAR</v>
      </c>
      <c r="M104" s="23" t="s">
        <v>348</v>
      </c>
      <c r="N104" s="22"/>
      <c r="O104" s="53" t="str">
        <f t="shared" si="2"/>
        <v>03</v>
      </c>
      <c r="P104" s="51">
        <f t="shared" si="3"/>
        <v>42524</v>
      </c>
    </row>
    <row r="105" spans="1:16" x14ac:dyDescent="0.25">
      <c r="A105" s="20">
        <v>42524.700532407405</v>
      </c>
      <c r="B105" s="21" t="s">
        <v>338</v>
      </c>
      <c r="C105" s="21" t="s">
        <v>403</v>
      </c>
      <c r="D105" s="21" t="s">
        <v>339</v>
      </c>
      <c r="E105" s="21" t="s">
        <v>367</v>
      </c>
      <c r="F105" s="21">
        <v>0</v>
      </c>
      <c r="G105" s="21">
        <v>74</v>
      </c>
      <c r="H105" s="21">
        <v>289</v>
      </c>
      <c r="I105" s="21" t="s">
        <v>368</v>
      </c>
      <c r="J105" s="21">
        <v>1</v>
      </c>
      <c r="K105" s="22" t="s">
        <v>342</v>
      </c>
      <c r="L105" s="22" t="str">
        <f>VLOOKUP(C105,'[5]Trips&amp;Operators'!$C$1:$E$9999,3,FALSE)</f>
        <v>LOCKLEAR</v>
      </c>
      <c r="M105" s="23" t="s">
        <v>348</v>
      </c>
      <c r="N105" s="22"/>
      <c r="O105" s="53" t="str">
        <f t="shared" si="2"/>
        <v>03</v>
      </c>
      <c r="P105" s="51">
        <f t="shared" si="3"/>
        <v>42524</v>
      </c>
    </row>
    <row r="106" spans="1:16" x14ac:dyDescent="0.25">
      <c r="A106" s="20">
        <v>42524.733391203707</v>
      </c>
      <c r="B106" s="21" t="s">
        <v>350</v>
      </c>
      <c r="C106" s="21" t="s">
        <v>416</v>
      </c>
      <c r="D106" s="21" t="s">
        <v>339</v>
      </c>
      <c r="E106" s="21" t="s">
        <v>367</v>
      </c>
      <c r="F106" s="21">
        <v>0</v>
      </c>
      <c r="G106" s="21">
        <v>20</v>
      </c>
      <c r="H106" s="21">
        <v>233435</v>
      </c>
      <c r="I106" s="21" t="s">
        <v>368</v>
      </c>
      <c r="J106" s="21">
        <v>233491</v>
      </c>
      <c r="K106" s="22" t="s">
        <v>347</v>
      </c>
      <c r="L106" s="22" t="str">
        <f>VLOOKUP(C106,'[5]Trips&amp;Operators'!$C$1:$E$9999,3,FALSE)</f>
        <v>LOCKLEAR</v>
      </c>
      <c r="M106" s="23" t="s">
        <v>348</v>
      </c>
      <c r="N106" s="22"/>
      <c r="O106" s="53" t="str">
        <f t="shared" si="2"/>
        <v>03</v>
      </c>
      <c r="P106" s="51">
        <f t="shared" si="3"/>
        <v>42524</v>
      </c>
    </row>
    <row r="107" spans="1:16" x14ac:dyDescent="0.25">
      <c r="A107" s="20">
        <v>42525.27579861111</v>
      </c>
      <c r="B107" s="21" t="s">
        <v>354</v>
      </c>
      <c r="C107" s="21" t="s">
        <v>422</v>
      </c>
      <c r="D107" s="21" t="s">
        <v>339</v>
      </c>
      <c r="E107" s="21" t="s">
        <v>345</v>
      </c>
      <c r="F107" s="21">
        <v>0</v>
      </c>
      <c r="G107" s="21">
        <v>53</v>
      </c>
      <c r="H107" s="21">
        <v>53336</v>
      </c>
      <c r="I107" s="21" t="s">
        <v>346</v>
      </c>
      <c r="J107" s="21">
        <v>53277</v>
      </c>
      <c r="K107" s="22" t="s">
        <v>342</v>
      </c>
      <c r="L107" s="22" t="str">
        <f>VLOOKUP(C107,'[6]Trips&amp;Operators'!$C$1:$E$9999,3,FALSE)</f>
        <v>NELSON</v>
      </c>
      <c r="M107" s="23" t="s">
        <v>348</v>
      </c>
      <c r="N107" s="22" t="s">
        <v>880</v>
      </c>
      <c r="O107" s="53" t="str">
        <f t="shared" si="2"/>
        <v>04</v>
      </c>
      <c r="P107" s="51">
        <f t="shared" si="3"/>
        <v>42525</v>
      </c>
    </row>
    <row r="108" spans="1:16" x14ac:dyDescent="0.25">
      <c r="A108" s="20">
        <v>42525.329965277779</v>
      </c>
      <c r="B108" s="21" t="s">
        <v>353</v>
      </c>
      <c r="C108" s="21" t="s">
        <v>881</v>
      </c>
      <c r="D108" s="21" t="s">
        <v>339</v>
      </c>
      <c r="E108" s="21" t="s">
        <v>345</v>
      </c>
      <c r="F108" s="21">
        <v>0</v>
      </c>
      <c r="G108" s="21">
        <v>396</v>
      </c>
      <c r="H108" s="21">
        <v>55117</v>
      </c>
      <c r="I108" s="21" t="s">
        <v>346</v>
      </c>
      <c r="J108" s="21">
        <v>53277</v>
      </c>
      <c r="K108" s="22" t="s">
        <v>342</v>
      </c>
      <c r="L108" s="22" t="str">
        <f>VLOOKUP(C108,'[6]Trips&amp;Operators'!$C$1:$E$9999,3,FALSE)</f>
        <v>MALAVE</v>
      </c>
      <c r="M108" s="23" t="s">
        <v>348</v>
      </c>
      <c r="N108" s="22" t="s">
        <v>880</v>
      </c>
      <c r="O108" s="53" t="str">
        <f t="shared" si="2"/>
        <v>04</v>
      </c>
      <c r="P108" s="51">
        <f t="shared" si="3"/>
        <v>42525</v>
      </c>
    </row>
    <row r="109" spans="1:16" x14ac:dyDescent="0.25">
      <c r="A109" s="20">
        <v>42525.360289351855</v>
      </c>
      <c r="B109" s="21" t="s">
        <v>456</v>
      </c>
      <c r="C109" s="21" t="s">
        <v>882</v>
      </c>
      <c r="D109" s="21" t="s">
        <v>339</v>
      </c>
      <c r="E109" s="21" t="s">
        <v>345</v>
      </c>
      <c r="F109" s="21">
        <v>150</v>
      </c>
      <c r="G109" s="21">
        <v>495</v>
      </c>
      <c r="H109" s="21">
        <v>56258</v>
      </c>
      <c r="I109" s="21" t="s">
        <v>346</v>
      </c>
      <c r="J109" s="21">
        <v>53277</v>
      </c>
      <c r="K109" s="22" t="s">
        <v>342</v>
      </c>
      <c r="L109" s="22" t="str">
        <f>VLOOKUP(C109,'[6]Trips&amp;Operators'!$C$1:$E$9999,3,FALSE)</f>
        <v>STARKS</v>
      </c>
      <c r="M109" s="23" t="s">
        <v>348</v>
      </c>
      <c r="N109" s="22"/>
      <c r="O109" s="53" t="str">
        <f t="shared" si="2"/>
        <v>04</v>
      </c>
      <c r="P109" s="51">
        <f t="shared" si="3"/>
        <v>42525</v>
      </c>
    </row>
    <row r="110" spans="1:16" x14ac:dyDescent="0.25">
      <c r="A110" s="20">
        <v>42525.406840277778</v>
      </c>
      <c r="B110" s="21" t="s">
        <v>353</v>
      </c>
      <c r="C110" s="21" t="s">
        <v>883</v>
      </c>
      <c r="D110" s="21" t="s">
        <v>339</v>
      </c>
      <c r="E110" s="21" t="s">
        <v>345</v>
      </c>
      <c r="F110" s="21">
        <v>0</v>
      </c>
      <c r="G110" s="21">
        <v>201</v>
      </c>
      <c r="H110" s="21">
        <v>53955</v>
      </c>
      <c r="I110" s="21" t="s">
        <v>346</v>
      </c>
      <c r="J110" s="21">
        <v>53277</v>
      </c>
      <c r="K110" s="22" t="s">
        <v>342</v>
      </c>
      <c r="L110" s="22" t="str">
        <f>VLOOKUP(C110,'[6]Trips&amp;Operators'!$C$1:$E$9999,3,FALSE)</f>
        <v>MALAVE</v>
      </c>
      <c r="M110" s="23" t="s">
        <v>348</v>
      </c>
      <c r="N110" s="22" t="s">
        <v>880</v>
      </c>
      <c r="O110" s="53" t="str">
        <f t="shared" si="2"/>
        <v>04</v>
      </c>
      <c r="P110" s="51">
        <f t="shared" si="3"/>
        <v>42525</v>
      </c>
    </row>
    <row r="111" spans="1:16" x14ac:dyDescent="0.25">
      <c r="A111" s="20">
        <v>42525.407511574071</v>
      </c>
      <c r="B111" s="21" t="s">
        <v>353</v>
      </c>
      <c r="C111" s="21" t="s">
        <v>883</v>
      </c>
      <c r="D111" s="21" t="s">
        <v>339</v>
      </c>
      <c r="E111" s="21" t="s">
        <v>345</v>
      </c>
      <c r="F111" s="21">
        <v>0</v>
      </c>
      <c r="G111" s="21">
        <v>49</v>
      </c>
      <c r="H111" s="21">
        <v>53498</v>
      </c>
      <c r="I111" s="21" t="s">
        <v>346</v>
      </c>
      <c r="J111" s="21">
        <v>53277</v>
      </c>
      <c r="K111" s="22" t="s">
        <v>342</v>
      </c>
      <c r="L111" s="22" t="str">
        <f>VLOOKUP(C111,'[6]Trips&amp;Operators'!$C$1:$E$9999,3,FALSE)</f>
        <v>MALAVE</v>
      </c>
      <c r="M111" s="23" t="s">
        <v>348</v>
      </c>
      <c r="N111" s="22" t="s">
        <v>880</v>
      </c>
      <c r="O111" s="53" t="str">
        <f t="shared" si="2"/>
        <v>04</v>
      </c>
      <c r="P111" s="51">
        <f t="shared" si="3"/>
        <v>42525</v>
      </c>
    </row>
    <row r="112" spans="1:16" x14ac:dyDescent="0.25">
      <c r="A112" s="20">
        <v>42525.431226851855</v>
      </c>
      <c r="B112" s="21" t="s">
        <v>364</v>
      </c>
      <c r="C112" s="21" t="s">
        <v>884</v>
      </c>
      <c r="D112" s="21" t="s">
        <v>339</v>
      </c>
      <c r="E112" s="21" t="s">
        <v>345</v>
      </c>
      <c r="F112" s="21">
        <v>0</v>
      </c>
      <c r="G112" s="21">
        <v>108</v>
      </c>
      <c r="H112" s="21">
        <v>52732</v>
      </c>
      <c r="I112" s="21" t="s">
        <v>346</v>
      </c>
      <c r="J112" s="21">
        <v>53155</v>
      </c>
      <c r="K112" s="22" t="s">
        <v>347</v>
      </c>
      <c r="L112" s="22" t="str">
        <f>VLOOKUP(C112,'[6]Trips&amp;Operators'!$C$1:$E$9999,3,FALSE)</f>
        <v>MALAVE</v>
      </c>
      <c r="M112" s="23" t="s">
        <v>348</v>
      </c>
      <c r="N112" s="22" t="s">
        <v>880</v>
      </c>
      <c r="O112" s="53" t="str">
        <f t="shared" si="2"/>
        <v>04</v>
      </c>
      <c r="P112" s="51">
        <f t="shared" si="3"/>
        <v>42525</v>
      </c>
    </row>
    <row r="113" spans="1:16" x14ac:dyDescent="0.25">
      <c r="A113" s="20">
        <v>42525.467615740738</v>
      </c>
      <c r="B113" s="21" t="s">
        <v>353</v>
      </c>
      <c r="C113" s="21" t="s">
        <v>885</v>
      </c>
      <c r="D113" s="21" t="s">
        <v>339</v>
      </c>
      <c r="E113" s="21" t="s">
        <v>345</v>
      </c>
      <c r="F113" s="21">
        <v>0</v>
      </c>
      <c r="G113" s="21">
        <v>217</v>
      </c>
      <c r="H113" s="21">
        <v>110411</v>
      </c>
      <c r="I113" s="21" t="s">
        <v>346</v>
      </c>
      <c r="J113" s="21">
        <v>109135</v>
      </c>
      <c r="K113" s="22" t="s">
        <v>347</v>
      </c>
      <c r="L113" s="22" t="str">
        <f>VLOOKUP(C113,'[6]Trips&amp;Operators'!$C$1:$E$9999,3,FALSE)</f>
        <v>MALAVE</v>
      </c>
      <c r="M113" s="23" t="s">
        <v>348</v>
      </c>
      <c r="N113" s="22" t="s">
        <v>880</v>
      </c>
      <c r="O113" s="53" t="str">
        <f t="shared" si="2"/>
        <v>04</v>
      </c>
      <c r="P113" s="51">
        <f t="shared" si="3"/>
        <v>42525</v>
      </c>
    </row>
    <row r="114" spans="1:16" x14ac:dyDescent="0.25">
      <c r="A114" s="20">
        <v>42525.503634259258</v>
      </c>
      <c r="B114" s="21" t="s">
        <v>354</v>
      </c>
      <c r="C114" s="21" t="s">
        <v>417</v>
      </c>
      <c r="D114" s="21" t="s">
        <v>339</v>
      </c>
      <c r="E114" s="21" t="s">
        <v>345</v>
      </c>
      <c r="F114" s="21">
        <v>200</v>
      </c>
      <c r="G114" s="21">
        <v>271</v>
      </c>
      <c r="H114" s="21">
        <v>20209</v>
      </c>
      <c r="I114" s="21" t="s">
        <v>346</v>
      </c>
      <c r="J114" s="21">
        <v>19341</v>
      </c>
      <c r="K114" s="22" t="s">
        <v>347</v>
      </c>
      <c r="L114" s="22" t="str">
        <f>VLOOKUP(C114,'[6]Trips&amp;Operators'!$C$1:$E$9999,3,FALSE)</f>
        <v>GEBRETEKLE</v>
      </c>
      <c r="M114" s="23" t="s">
        <v>348</v>
      </c>
      <c r="N114" s="22"/>
      <c r="O114" s="53" t="str">
        <f t="shared" si="2"/>
        <v>04</v>
      </c>
      <c r="P114" s="51">
        <f t="shared" si="3"/>
        <v>42525</v>
      </c>
    </row>
    <row r="115" spans="1:16" x14ac:dyDescent="0.25">
      <c r="A115" s="20">
        <v>42525.520983796298</v>
      </c>
      <c r="B115" s="21" t="s">
        <v>361</v>
      </c>
      <c r="C115" s="21" t="s">
        <v>886</v>
      </c>
      <c r="D115" s="21" t="s">
        <v>339</v>
      </c>
      <c r="E115" s="21" t="s">
        <v>345</v>
      </c>
      <c r="F115" s="21">
        <v>150</v>
      </c>
      <c r="G115" s="21">
        <v>443</v>
      </c>
      <c r="H115" s="21">
        <v>55790</v>
      </c>
      <c r="I115" s="21" t="s">
        <v>346</v>
      </c>
      <c r="J115" s="21">
        <v>53277</v>
      </c>
      <c r="K115" s="22" t="s">
        <v>347</v>
      </c>
      <c r="L115" s="22" t="str">
        <f>VLOOKUP(C115,'[6]Trips&amp;Operators'!$C$1:$E$9999,3,FALSE)</f>
        <v>STARKS</v>
      </c>
      <c r="M115" s="23" t="s">
        <v>348</v>
      </c>
      <c r="N115" s="22"/>
      <c r="O115" s="53" t="str">
        <f t="shared" si="2"/>
        <v>04</v>
      </c>
      <c r="P115" s="51">
        <f t="shared" si="3"/>
        <v>42525</v>
      </c>
    </row>
    <row r="116" spans="1:16" x14ac:dyDescent="0.25">
      <c r="A116" s="20">
        <v>42525.521527777775</v>
      </c>
      <c r="B116" s="21" t="s">
        <v>361</v>
      </c>
      <c r="C116" s="21" t="s">
        <v>886</v>
      </c>
      <c r="D116" s="21" t="s">
        <v>339</v>
      </c>
      <c r="E116" s="21" t="s">
        <v>345</v>
      </c>
      <c r="F116" s="21">
        <v>150</v>
      </c>
      <c r="G116" s="21">
        <v>185</v>
      </c>
      <c r="H116" s="21">
        <v>53860</v>
      </c>
      <c r="I116" s="21" t="s">
        <v>346</v>
      </c>
      <c r="J116" s="21">
        <v>53277</v>
      </c>
      <c r="K116" s="22" t="s">
        <v>347</v>
      </c>
      <c r="L116" s="22" t="str">
        <f>VLOOKUP(C116,'[6]Trips&amp;Operators'!$C$1:$E$9999,3,FALSE)</f>
        <v>STARKS</v>
      </c>
      <c r="M116" s="23" t="s">
        <v>348</v>
      </c>
      <c r="N116" s="22"/>
      <c r="O116" s="53" t="str">
        <f t="shared" si="2"/>
        <v>04</v>
      </c>
      <c r="P116" s="51">
        <f t="shared" si="3"/>
        <v>42525</v>
      </c>
    </row>
    <row r="117" spans="1:16" x14ac:dyDescent="0.25">
      <c r="A117" s="20">
        <v>42525.562511574077</v>
      </c>
      <c r="B117" s="21" t="s">
        <v>372</v>
      </c>
      <c r="C117" s="21" t="s">
        <v>421</v>
      </c>
      <c r="D117" s="21" t="s">
        <v>339</v>
      </c>
      <c r="E117" s="21" t="s">
        <v>345</v>
      </c>
      <c r="F117" s="21">
        <v>0</v>
      </c>
      <c r="G117" s="21">
        <v>42</v>
      </c>
      <c r="H117" s="21">
        <v>53050</v>
      </c>
      <c r="I117" s="21" t="s">
        <v>346</v>
      </c>
      <c r="J117" s="21">
        <v>53155</v>
      </c>
      <c r="K117" s="22" t="s">
        <v>347</v>
      </c>
      <c r="L117" s="22" t="str">
        <f>VLOOKUP(C117,'[6]Trips&amp;Operators'!$C$1:$E$9999,3,FALSE)</f>
        <v>BONDS</v>
      </c>
      <c r="M117" s="23" t="s">
        <v>348</v>
      </c>
      <c r="N117" s="22" t="s">
        <v>880</v>
      </c>
      <c r="O117" s="53" t="str">
        <f t="shared" si="2"/>
        <v>04</v>
      </c>
      <c r="P117" s="51">
        <f t="shared" si="3"/>
        <v>42525</v>
      </c>
    </row>
    <row r="118" spans="1:16" x14ac:dyDescent="0.25">
      <c r="A118" s="20">
        <v>42525.652291666665</v>
      </c>
      <c r="B118" s="21" t="s">
        <v>371</v>
      </c>
      <c r="C118" s="21" t="s">
        <v>887</v>
      </c>
      <c r="D118" s="21" t="s">
        <v>339</v>
      </c>
      <c r="E118" s="21" t="s">
        <v>345</v>
      </c>
      <c r="F118" s="21">
        <v>0</v>
      </c>
      <c r="G118" s="21">
        <v>547</v>
      </c>
      <c r="H118" s="21">
        <v>57340</v>
      </c>
      <c r="I118" s="21" t="s">
        <v>346</v>
      </c>
      <c r="J118" s="21">
        <v>53277</v>
      </c>
      <c r="K118" s="22" t="s">
        <v>347</v>
      </c>
      <c r="L118" s="22" t="str">
        <f>VLOOKUP(C118,'[6]Trips&amp;Operators'!$C$1:$E$9999,3,FALSE)</f>
        <v>MAYBERRY</v>
      </c>
      <c r="M118" s="23" t="s">
        <v>348</v>
      </c>
      <c r="N118" s="22" t="s">
        <v>880</v>
      </c>
      <c r="O118" s="53" t="str">
        <f t="shared" si="2"/>
        <v>04</v>
      </c>
      <c r="P118" s="51">
        <f t="shared" si="3"/>
        <v>42525</v>
      </c>
    </row>
    <row r="119" spans="1:16" x14ac:dyDescent="0.25">
      <c r="A119" s="20">
        <v>42525.706643518519</v>
      </c>
      <c r="B119" s="21" t="s">
        <v>372</v>
      </c>
      <c r="C119" s="21" t="s">
        <v>888</v>
      </c>
      <c r="D119" s="21" t="s">
        <v>339</v>
      </c>
      <c r="E119" s="21" t="s">
        <v>345</v>
      </c>
      <c r="F119" s="21">
        <v>0</v>
      </c>
      <c r="G119" s="21">
        <v>45</v>
      </c>
      <c r="H119" s="21">
        <v>53052</v>
      </c>
      <c r="I119" s="21" t="s">
        <v>346</v>
      </c>
      <c r="J119" s="21">
        <v>53155</v>
      </c>
      <c r="K119" s="22" t="s">
        <v>347</v>
      </c>
      <c r="L119" s="22" t="str">
        <f>VLOOKUP(C119,'[6]Trips&amp;Operators'!$C$1:$E$9999,3,FALSE)</f>
        <v>BONDS</v>
      </c>
      <c r="M119" s="23" t="s">
        <v>348</v>
      </c>
      <c r="N119" s="22" t="s">
        <v>880</v>
      </c>
      <c r="O119" s="53" t="str">
        <f t="shared" si="2"/>
        <v>04</v>
      </c>
      <c r="P119" s="51">
        <f t="shared" si="3"/>
        <v>42525</v>
      </c>
    </row>
    <row r="120" spans="1:16" x14ac:dyDescent="0.25">
      <c r="A120" s="20">
        <v>42525.819201388891</v>
      </c>
      <c r="B120" s="21" t="s">
        <v>456</v>
      </c>
      <c r="C120" s="21" t="s">
        <v>889</v>
      </c>
      <c r="D120" s="21" t="s">
        <v>339</v>
      </c>
      <c r="E120" s="21" t="s">
        <v>345</v>
      </c>
      <c r="F120" s="21">
        <v>0</v>
      </c>
      <c r="G120" s="21">
        <v>303</v>
      </c>
      <c r="H120" s="21">
        <v>54496</v>
      </c>
      <c r="I120" s="21" t="s">
        <v>346</v>
      </c>
      <c r="J120" s="21">
        <v>53277</v>
      </c>
      <c r="K120" s="22" t="s">
        <v>342</v>
      </c>
      <c r="L120" s="22" t="str">
        <f>VLOOKUP(C120,'[6]Trips&amp;Operators'!$C$1:$E$9999,3,FALSE)</f>
        <v>HONTZ</v>
      </c>
      <c r="M120" s="23" t="s">
        <v>348</v>
      </c>
      <c r="N120" s="22" t="s">
        <v>880</v>
      </c>
      <c r="O120" s="53" t="str">
        <f t="shared" si="2"/>
        <v>04</v>
      </c>
      <c r="P120" s="51">
        <f t="shared" si="3"/>
        <v>42525</v>
      </c>
    </row>
    <row r="121" spans="1:16" x14ac:dyDescent="0.25">
      <c r="A121" s="20">
        <v>42525.933217592596</v>
      </c>
      <c r="B121" s="21" t="s">
        <v>381</v>
      </c>
      <c r="C121" s="21" t="s">
        <v>426</v>
      </c>
      <c r="D121" s="21" t="s">
        <v>352</v>
      </c>
      <c r="E121" s="21" t="s">
        <v>345</v>
      </c>
      <c r="F121" s="21">
        <v>150</v>
      </c>
      <c r="G121" s="21">
        <v>202</v>
      </c>
      <c r="H121" s="21">
        <v>53158</v>
      </c>
      <c r="I121" s="21" t="s">
        <v>346</v>
      </c>
      <c r="J121" s="21">
        <v>53277</v>
      </c>
      <c r="K121" s="22" t="s">
        <v>342</v>
      </c>
      <c r="L121" s="22" t="str">
        <f>VLOOKUP(C121,'[6]Trips&amp;Operators'!$C$1:$E$9999,3,FALSE)</f>
        <v>NEWELL</v>
      </c>
      <c r="M121" s="23" t="s">
        <v>348</v>
      </c>
      <c r="N121" s="22"/>
      <c r="O121" s="53" t="str">
        <f t="shared" si="2"/>
        <v>04</v>
      </c>
      <c r="P121" s="51">
        <f t="shared" si="3"/>
        <v>42525</v>
      </c>
    </row>
    <row r="122" spans="1:16" x14ac:dyDescent="0.25">
      <c r="A122" s="20">
        <v>42525.325335648151</v>
      </c>
      <c r="B122" s="21" t="s">
        <v>355</v>
      </c>
      <c r="C122" s="21" t="s">
        <v>890</v>
      </c>
      <c r="D122" s="21" t="s">
        <v>339</v>
      </c>
      <c r="E122" s="21" t="s">
        <v>351</v>
      </c>
      <c r="F122" s="21">
        <v>150</v>
      </c>
      <c r="G122" s="21">
        <v>203</v>
      </c>
      <c r="H122" s="21">
        <v>5204</v>
      </c>
      <c r="I122" s="21" t="s">
        <v>341</v>
      </c>
      <c r="J122" s="21">
        <v>4677</v>
      </c>
      <c r="K122" s="22" t="s">
        <v>342</v>
      </c>
      <c r="L122" s="22" t="str">
        <f>VLOOKUP(C122,'[6]Trips&amp;Operators'!$C$1:$E$9999,3,FALSE)</f>
        <v>SANTIZO</v>
      </c>
      <c r="M122" s="23" t="s">
        <v>348</v>
      </c>
      <c r="N122" s="22"/>
      <c r="O122" s="53" t="str">
        <f t="shared" si="2"/>
        <v>04</v>
      </c>
      <c r="P122" s="51">
        <f t="shared" si="3"/>
        <v>42525</v>
      </c>
    </row>
    <row r="123" spans="1:16" x14ac:dyDescent="0.25">
      <c r="A123" s="20">
        <v>42525.342743055553</v>
      </c>
      <c r="B123" s="21" t="s">
        <v>456</v>
      </c>
      <c r="C123" s="21" t="s">
        <v>882</v>
      </c>
      <c r="D123" s="21" t="s">
        <v>339</v>
      </c>
      <c r="E123" s="21" t="s">
        <v>351</v>
      </c>
      <c r="F123" s="21">
        <v>150</v>
      </c>
      <c r="G123" s="21">
        <v>189</v>
      </c>
      <c r="H123" s="21">
        <v>229468</v>
      </c>
      <c r="I123" s="21" t="s">
        <v>341</v>
      </c>
      <c r="J123" s="21">
        <v>229055</v>
      </c>
      <c r="K123" s="22" t="s">
        <v>342</v>
      </c>
      <c r="L123" s="22" t="str">
        <f>VLOOKUP(C123,'[6]Trips&amp;Operators'!$C$1:$E$9999,3,FALSE)</f>
        <v>STARKS</v>
      </c>
      <c r="M123" s="23" t="s">
        <v>348</v>
      </c>
      <c r="N123" s="22"/>
      <c r="O123" s="53" t="str">
        <f t="shared" si="2"/>
        <v>04</v>
      </c>
      <c r="P123" s="51">
        <f t="shared" si="3"/>
        <v>42525</v>
      </c>
    </row>
    <row r="124" spans="1:16" x14ac:dyDescent="0.25">
      <c r="A124" s="20">
        <v>42525.369016203702</v>
      </c>
      <c r="B124" s="21" t="s">
        <v>456</v>
      </c>
      <c r="C124" s="21" t="s">
        <v>882</v>
      </c>
      <c r="D124" s="21" t="s">
        <v>339</v>
      </c>
      <c r="E124" s="21" t="s">
        <v>351</v>
      </c>
      <c r="F124" s="21">
        <v>150</v>
      </c>
      <c r="G124" s="21">
        <v>175</v>
      </c>
      <c r="H124" s="21">
        <v>4783</v>
      </c>
      <c r="I124" s="21" t="s">
        <v>341</v>
      </c>
      <c r="J124" s="21">
        <v>4677</v>
      </c>
      <c r="K124" s="22" t="s">
        <v>342</v>
      </c>
      <c r="L124" s="22" t="str">
        <f>VLOOKUP(C124,'[6]Trips&amp;Operators'!$C$1:$E$9999,3,FALSE)</f>
        <v>STARKS</v>
      </c>
      <c r="M124" s="23" t="s">
        <v>348</v>
      </c>
      <c r="N124" s="22"/>
      <c r="O124" s="53" t="str">
        <f t="shared" si="2"/>
        <v>04</v>
      </c>
      <c r="P124" s="51">
        <f t="shared" si="3"/>
        <v>42525</v>
      </c>
    </row>
    <row r="125" spans="1:16" x14ac:dyDescent="0.25">
      <c r="A125" s="20">
        <v>42525.435243055559</v>
      </c>
      <c r="B125" s="21" t="s">
        <v>354</v>
      </c>
      <c r="C125" s="21" t="s">
        <v>891</v>
      </c>
      <c r="D125" s="21" t="s">
        <v>339</v>
      </c>
      <c r="E125" s="21" t="s">
        <v>351</v>
      </c>
      <c r="F125" s="21">
        <v>450</v>
      </c>
      <c r="G125" s="21">
        <v>443</v>
      </c>
      <c r="H125" s="21">
        <v>17319</v>
      </c>
      <c r="I125" s="21" t="s">
        <v>341</v>
      </c>
      <c r="J125" s="21">
        <v>15167</v>
      </c>
      <c r="K125" s="22" t="s">
        <v>342</v>
      </c>
      <c r="L125" s="22" t="str">
        <f>VLOOKUP(C125,'[6]Trips&amp;Operators'!$C$1:$E$9999,3,FALSE)</f>
        <v>NELSON</v>
      </c>
      <c r="M125" s="23" t="s">
        <v>348</v>
      </c>
      <c r="N125" s="22"/>
      <c r="O125" s="53" t="str">
        <f t="shared" si="2"/>
        <v>04</v>
      </c>
      <c r="P125" s="51">
        <f t="shared" si="3"/>
        <v>42525</v>
      </c>
    </row>
    <row r="126" spans="1:16" x14ac:dyDescent="0.25">
      <c r="A126" s="20">
        <v>42525.622615740744</v>
      </c>
      <c r="B126" s="21" t="s">
        <v>358</v>
      </c>
      <c r="C126" s="21" t="s">
        <v>424</v>
      </c>
      <c r="D126" s="21" t="s">
        <v>339</v>
      </c>
      <c r="E126" s="21" t="s">
        <v>351</v>
      </c>
      <c r="F126" s="21">
        <v>150</v>
      </c>
      <c r="G126" s="21">
        <v>358</v>
      </c>
      <c r="H126" s="21">
        <v>228793</v>
      </c>
      <c r="I126" s="21" t="s">
        <v>341</v>
      </c>
      <c r="J126" s="21">
        <v>230436</v>
      </c>
      <c r="K126" s="22" t="s">
        <v>347</v>
      </c>
      <c r="L126" s="22" t="str">
        <f>VLOOKUP(C126,'[6]Trips&amp;Operators'!$C$1:$E$9999,3,FALSE)</f>
        <v>MAYBERRY</v>
      </c>
      <c r="M126" s="23" t="s">
        <v>348</v>
      </c>
      <c r="N126" s="22"/>
      <c r="O126" s="53" t="str">
        <f t="shared" si="2"/>
        <v>04</v>
      </c>
      <c r="P126" s="51">
        <f t="shared" si="3"/>
        <v>42525</v>
      </c>
    </row>
    <row r="127" spans="1:16" x14ac:dyDescent="0.25">
      <c r="A127" s="20">
        <v>42525.648622685185</v>
      </c>
      <c r="B127" s="21" t="s">
        <v>361</v>
      </c>
      <c r="C127" s="21" t="s">
        <v>892</v>
      </c>
      <c r="D127" s="21" t="s">
        <v>339</v>
      </c>
      <c r="E127" s="21" t="s">
        <v>351</v>
      </c>
      <c r="F127" s="21">
        <v>450</v>
      </c>
      <c r="G127" s="21">
        <v>449</v>
      </c>
      <c r="H127" s="21">
        <v>191515</v>
      </c>
      <c r="I127" s="21" t="s">
        <v>341</v>
      </c>
      <c r="J127" s="21">
        <v>191108</v>
      </c>
      <c r="K127" s="22" t="s">
        <v>347</v>
      </c>
      <c r="L127" s="22" t="str">
        <f>VLOOKUP(C127,'[6]Trips&amp;Operators'!$C$1:$E$9999,3,FALSE)</f>
        <v>STORY</v>
      </c>
      <c r="M127" s="23" t="s">
        <v>348</v>
      </c>
      <c r="N127" s="22"/>
      <c r="O127" s="53" t="str">
        <f t="shared" si="2"/>
        <v>04</v>
      </c>
      <c r="P127" s="51">
        <f t="shared" si="3"/>
        <v>42525</v>
      </c>
    </row>
    <row r="128" spans="1:16" x14ac:dyDescent="0.25">
      <c r="A128" s="20">
        <v>42525.659004629626</v>
      </c>
      <c r="B128" s="21" t="s">
        <v>397</v>
      </c>
      <c r="C128" s="21" t="s">
        <v>419</v>
      </c>
      <c r="D128" s="21" t="s">
        <v>339</v>
      </c>
      <c r="E128" s="21" t="s">
        <v>351</v>
      </c>
      <c r="F128" s="21">
        <v>150</v>
      </c>
      <c r="G128" s="21">
        <v>342</v>
      </c>
      <c r="H128" s="21">
        <v>229155</v>
      </c>
      <c r="I128" s="21" t="s">
        <v>341</v>
      </c>
      <c r="J128" s="21">
        <v>230436</v>
      </c>
      <c r="K128" s="22" t="s">
        <v>347</v>
      </c>
      <c r="L128" s="22" t="str">
        <f>VLOOKUP(C128,'[6]Trips&amp;Operators'!$C$1:$E$9999,3,FALSE)</f>
        <v>LOCKLEAR</v>
      </c>
      <c r="M128" s="23" t="s">
        <v>348</v>
      </c>
      <c r="N128" s="22"/>
      <c r="O128" s="53" t="str">
        <f t="shared" si="2"/>
        <v>04</v>
      </c>
      <c r="P128" s="51">
        <f t="shared" si="3"/>
        <v>42525</v>
      </c>
    </row>
    <row r="129" spans="1:16" x14ac:dyDescent="0.25">
      <c r="A129" s="20">
        <v>42525.662812499999</v>
      </c>
      <c r="B129" s="21" t="s">
        <v>371</v>
      </c>
      <c r="C129" s="21" t="s">
        <v>887</v>
      </c>
      <c r="D129" s="21" t="s">
        <v>339</v>
      </c>
      <c r="E129" s="21" t="s">
        <v>351</v>
      </c>
      <c r="F129" s="21">
        <v>150</v>
      </c>
      <c r="G129" s="21">
        <v>185</v>
      </c>
      <c r="H129" s="21">
        <v>5063</v>
      </c>
      <c r="I129" s="21" t="s">
        <v>341</v>
      </c>
      <c r="J129" s="21">
        <v>4677</v>
      </c>
      <c r="K129" s="22" t="s">
        <v>347</v>
      </c>
      <c r="L129" s="22" t="str">
        <f>VLOOKUP(C129,'[6]Trips&amp;Operators'!$C$1:$E$9999,3,FALSE)</f>
        <v>MAYBERRY</v>
      </c>
      <c r="M129" s="23" t="s">
        <v>348</v>
      </c>
      <c r="N129" s="22"/>
      <c r="O129" s="53" t="str">
        <f t="shared" si="2"/>
        <v>04</v>
      </c>
      <c r="P129" s="51">
        <f t="shared" si="3"/>
        <v>42525</v>
      </c>
    </row>
    <row r="130" spans="1:16" x14ac:dyDescent="0.25">
      <c r="A130" s="20">
        <v>42525.759942129633</v>
      </c>
      <c r="B130" s="21" t="s">
        <v>395</v>
      </c>
      <c r="C130" s="21" t="s">
        <v>893</v>
      </c>
      <c r="D130" s="21" t="s">
        <v>339</v>
      </c>
      <c r="E130" s="21" t="s">
        <v>351</v>
      </c>
      <c r="F130" s="21">
        <v>450</v>
      </c>
      <c r="G130" s="21">
        <v>527</v>
      </c>
      <c r="H130" s="21">
        <v>112724</v>
      </c>
      <c r="I130" s="21" t="s">
        <v>341</v>
      </c>
      <c r="J130" s="21">
        <v>110617</v>
      </c>
      <c r="K130" s="22" t="s">
        <v>342</v>
      </c>
      <c r="L130" s="22" t="str">
        <f>VLOOKUP(C130,'[6]Trips&amp;Operators'!$C$1:$E$9999,3,FALSE)</f>
        <v>LOCKLEAR</v>
      </c>
      <c r="M130" s="23" t="s">
        <v>348</v>
      </c>
      <c r="N130" s="22"/>
      <c r="O130" s="53" t="str">
        <f t="shared" si="2"/>
        <v>04</v>
      </c>
      <c r="P130" s="51">
        <f t="shared" si="3"/>
        <v>42525</v>
      </c>
    </row>
    <row r="131" spans="1:16" x14ac:dyDescent="0.25">
      <c r="A131" s="20">
        <v>42525.765138888892</v>
      </c>
      <c r="B131" s="21" t="s">
        <v>451</v>
      </c>
      <c r="C131" s="21" t="s">
        <v>420</v>
      </c>
      <c r="D131" s="21" t="s">
        <v>339</v>
      </c>
      <c r="E131" s="21" t="s">
        <v>351</v>
      </c>
      <c r="F131" s="21">
        <v>400</v>
      </c>
      <c r="G131" s="21">
        <v>551</v>
      </c>
      <c r="H131" s="21">
        <v>115170</v>
      </c>
      <c r="I131" s="21" t="s">
        <v>341</v>
      </c>
      <c r="J131" s="21">
        <v>116838</v>
      </c>
      <c r="K131" s="22" t="s">
        <v>347</v>
      </c>
      <c r="L131" s="22" t="str">
        <f>VLOOKUP(C131,'[6]Trips&amp;Operators'!$C$1:$E$9999,3,FALSE)</f>
        <v>STORY</v>
      </c>
      <c r="M131" s="23" t="s">
        <v>348</v>
      </c>
      <c r="N131" s="22"/>
      <c r="O131" s="53" t="str">
        <f t="shared" ref="O131:O194" si="4">RIGHT(C131,2)</f>
        <v>04</v>
      </c>
      <c r="P131" s="51">
        <f t="shared" ref="P131:P194" si="5">42522+O131-1</f>
        <v>42525</v>
      </c>
    </row>
    <row r="132" spans="1:16" x14ac:dyDescent="0.25">
      <c r="A132" s="20">
        <v>42525.836435185185</v>
      </c>
      <c r="B132" s="21" t="s">
        <v>388</v>
      </c>
      <c r="C132" s="21" t="s">
        <v>894</v>
      </c>
      <c r="D132" s="21" t="s">
        <v>352</v>
      </c>
      <c r="E132" s="21" t="s">
        <v>351</v>
      </c>
      <c r="F132" s="21">
        <v>700</v>
      </c>
      <c r="G132" s="21">
        <v>750</v>
      </c>
      <c r="H132" s="21">
        <v>180559</v>
      </c>
      <c r="I132" s="21" t="s">
        <v>341</v>
      </c>
      <c r="J132" s="21">
        <v>183829</v>
      </c>
      <c r="K132" s="22" t="s">
        <v>342</v>
      </c>
      <c r="L132" s="22" t="str">
        <f>VLOOKUP(C132,'[6]Trips&amp;Operators'!$C$1:$E$9999,3,FALSE)</f>
        <v>ADANE</v>
      </c>
      <c r="M132" s="23" t="s">
        <v>348</v>
      </c>
      <c r="N132" s="22"/>
      <c r="O132" s="53" t="str">
        <f t="shared" si="4"/>
        <v>04</v>
      </c>
      <c r="P132" s="51">
        <f t="shared" si="5"/>
        <v>42525</v>
      </c>
    </row>
    <row r="133" spans="1:16" x14ac:dyDescent="0.25">
      <c r="A133" s="20">
        <v>42525.281284722223</v>
      </c>
      <c r="B133" s="21" t="s">
        <v>364</v>
      </c>
      <c r="C133" s="21" t="s">
        <v>195</v>
      </c>
      <c r="D133" s="21" t="s">
        <v>339</v>
      </c>
      <c r="E133" s="21" t="s">
        <v>359</v>
      </c>
      <c r="F133" s="21">
        <v>0</v>
      </c>
      <c r="G133" s="21">
        <v>223</v>
      </c>
      <c r="H133" s="21">
        <v>63933</v>
      </c>
      <c r="I133" s="21" t="s">
        <v>360</v>
      </c>
      <c r="J133" s="21">
        <v>63995</v>
      </c>
      <c r="K133" s="22" t="s">
        <v>347</v>
      </c>
      <c r="L133" s="22" t="str">
        <f>VLOOKUP(C133,'[6]Trips&amp;Operators'!$C$1:$E$9999,3,FALSE)</f>
        <v>MALAVE</v>
      </c>
      <c r="M133" s="23" t="s">
        <v>343</v>
      </c>
      <c r="N133" s="22" t="s">
        <v>895</v>
      </c>
      <c r="O133" s="53" t="str">
        <f t="shared" si="4"/>
        <v>04</v>
      </c>
      <c r="P133" s="51">
        <f t="shared" si="5"/>
        <v>42525</v>
      </c>
    </row>
    <row r="134" spans="1:16" x14ac:dyDescent="0.25">
      <c r="A134" s="20">
        <v>42525.284398148149</v>
      </c>
      <c r="B134" s="21" t="s">
        <v>372</v>
      </c>
      <c r="C134" s="21" t="s">
        <v>896</v>
      </c>
      <c r="D134" s="21" t="s">
        <v>339</v>
      </c>
      <c r="E134" s="21" t="s">
        <v>359</v>
      </c>
      <c r="F134" s="21">
        <v>0</v>
      </c>
      <c r="G134" s="21">
        <v>252</v>
      </c>
      <c r="H134" s="21">
        <v>228536</v>
      </c>
      <c r="I134" s="21" t="s">
        <v>360</v>
      </c>
      <c r="J134" s="21">
        <v>228572</v>
      </c>
      <c r="K134" s="22" t="s">
        <v>347</v>
      </c>
      <c r="L134" s="22" t="str">
        <f>VLOOKUP(C134,'[6]Trips&amp;Operators'!$C$1:$E$9999,3,FALSE)</f>
        <v>SANTIZO</v>
      </c>
      <c r="M134" s="23" t="s">
        <v>343</v>
      </c>
      <c r="N134" s="22" t="s">
        <v>897</v>
      </c>
      <c r="O134" s="53" t="str">
        <f t="shared" si="4"/>
        <v>04</v>
      </c>
      <c r="P134" s="51">
        <f t="shared" si="5"/>
        <v>42525</v>
      </c>
    </row>
    <row r="135" spans="1:16" x14ac:dyDescent="0.25">
      <c r="A135" s="20">
        <v>42525.284571759257</v>
      </c>
      <c r="B135" s="21" t="s">
        <v>361</v>
      </c>
      <c r="C135" s="21" t="s">
        <v>898</v>
      </c>
      <c r="D135" s="21" t="s">
        <v>339</v>
      </c>
      <c r="E135" s="21" t="s">
        <v>359</v>
      </c>
      <c r="F135" s="21">
        <v>0</v>
      </c>
      <c r="G135" s="21">
        <v>572</v>
      </c>
      <c r="H135" s="21">
        <v>186452</v>
      </c>
      <c r="I135" s="21" t="s">
        <v>360</v>
      </c>
      <c r="J135" s="21">
        <v>182920</v>
      </c>
      <c r="K135" s="22" t="s">
        <v>342</v>
      </c>
      <c r="L135" s="22" t="str">
        <f>VLOOKUP(C135,'[6]Trips&amp;Operators'!$C$1:$E$9999,3,FALSE)</f>
        <v>STURGEON</v>
      </c>
      <c r="M135" s="23" t="s">
        <v>343</v>
      </c>
      <c r="N135" s="22" t="s">
        <v>704</v>
      </c>
      <c r="O135" s="53" t="str">
        <f t="shared" si="4"/>
        <v>04</v>
      </c>
      <c r="P135" s="51">
        <f t="shared" si="5"/>
        <v>42525</v>
      </c>
    </row>
    <row r="136" spans="1:16" x14ac:dyDescent="0.25">
      <c r="A136" s="20">
        <v>42525.418749999997</v>
      </c>
      <c r="B136" s="21" t="s">
        <v>354</v>
      </c>
      <c r="C136" s="21" t="s">
        <v>891</v>
      </c>
      <c r="D136" s="21" t="s">
        <v>339</v>
      </c>
      <c r="E136" s="21" t="s">
        <v>359</v>
      </c>
      <c r="F136" s="21">
        <v>0</v>
      </c>
      <c r="G136" s="21">
        <v>23</v>
      </c>
      <c r="H136" s="21">
        <v>127814</v>
      </c>
      <c r="I136" s="21" t="s">
        <v>360</v>
      </c>
      <c r="J136" s="21">
        <v>127587</v>
      </c>
      <c r="K136" s="22" t="s">
        <v>342</v>
      </c>
      <c r="L136" s="22" t="str">
        <f>VLOOKUP(C136,'[6]Trips&amp;Operators'!$C$1:$E$9999,3,FALSE)</f>
        <v>NELSON</v>
      </c>
      <c r="M136" s="23" t="s">
        <v>343</v>
      </c>
      <c r="N136" s="22"/>
      <c r="O136" s="53" t="str">
        <f t="shared" si="4"/>
        <v>04</v>
      </c>
      <c r="P136" s="51">
        <f t="shared" si="5"/>
        <v>42525</v>
      </c>
    </row>
    <row r="137" spans="1:16" x14ac:dyDescent="0.25">
      <c r="A137" s="20">
        <v>42525.244062500002</v>
      </c>
      <c r="B137" s="21" t="s">
        <v>395</v>
      </c>
      <c r="C137" s="21" t="s">
        <v>899</v>
      </c>
      <c r="D137" s="21" t="s">
        <v>339</v>
      </c>
      <c r="E137" s="21" t="s">
        <v>367</v>
      </c>
      <c r="F137" s="21">
        <v>0</v>
      </c>
      <c r="G137" s="21">
        <v>68</v>
      </c>
      <c r="H137" s="21">
        <v>320</v>
      </c>
      <c r="I137" s="21" t="s">
        <v>368</v>
      </c>
      <c r="J137" s="21">
        <v>1</v>
      </c>
      <c r="K137" s="22" t="s">
        <v>342</v>
      </c>
      <c r="L137" s="22" t="str">
        <f>VLOOKUP(C137,'[6]Trips&amp;Operators'!$C$1:$E$9999,3,FALSE)</f>
        <v>LEDERHAUSE</v>
      </c>
      <c r="M137" s="23" t="s">
        <v>348</v>
      </c>
      <c r="N137" s="22"/>
      <c r="O137" s="53" t="str">
        <f t="shared" si="4"/>
        <v>04</v>
      </c>
      <c r="P137" s="51">
        <f t="shared" si="5"/>
        <v>42525</v>
      </c>
    </row>
    <row r="138" spans="1:16" x14ac:dyDescent="0.25">
      <c r="A138" s="20">
        <v>42525.296134259261</v>
      </c>
      <c r="B138" s="21" t="s">
        <v>456</v>
      </c>
      <c r="C138" s="21" t="s">
        <v>900</v>
      </c>
      <c r="D138" s="21" t="s">
        <v>339</v>
      </c>
      <c r="E138" s="21" t="s">
        <v>367</v>
      </c>
      <c r="F138" s="21">
        <v>0</v>
      </c>
      <c r="G138" s="21">
        <v>34</v>
      </c>
      <c r="H138" s="21">
        <v>99</v>
      </c>
      <c r="I138" s="21" t="s">
        <v>368</v>
      </c>
      <c r="J138" s="21">
        <v>1</v>
      </c>
      <c r="K138" s="22" t="s">
        <v>342</v>
      </c>
      <c r="L138" s="22" t="str">
        <f>VLOOKUP(C138,'[6]Trips&amp;Operators'!$C$1:$E$9999,3,FALSE)</f>
        <v>STARKS</v>
      </c>
      <c r="M138" s="23" t="s">
        <v>348</v>
      </c>
      <c r="N138" s="22"/>
      <c r="O138" s="53" t="str">
        <f t="shared" si="4"/>
        <v>04</v>
      </c>
      <c r="P138" s="51">
        <f t="shared" si="5"/>
        <v>42525</v>
      </c>
    </row>
    <row r="139" spans="1:16" x14ac:dyDescent="0.25">
      <c r="A139" s="20">
        <v>42525.330127314817</v>
      </c>
      <c r="B139" s="21" t="s">
        <v>458</v>
      </c>
      <c r="C139" s="21" t="s">
        <v>423</v>
      </c>
      <c r="D139" s="21" t="s">
        <v>339</v>
      </c>
      <c r="E139" s="21" t="s">
        <v>367</v>
      </c>
      <c r="F139" s="21">
        <v>0</v>
      </c>
      <c r="G139" s="21">
        <v>104</v>
      </c>
      <c r="H139" s="21">
        <v>233099</v>
      </c>
      <c r="I139" s="21" t="s">
        <v>368</v>
      </c>
      <c r="J139" s="21">
        <v>233491</v>
      </c>
      <c r="K139" s="22" t="s">
        <v>347</v>
      </c>
      <c r="L139" s="22" t="str">
        <f>VLOOKUP(C139,'[6]Trips&amp;Operators'!$C$1:$E$9999,3,FALSE)</f>
        <v>STARKS</v>
      </c>
      <c r="M139" s="23" t="s">
        <v>348</v>
      </c>
      <c r="N139" s="22"/>
      <c r="O139" s="53" t="str">
        <f t="shared" si="4"/>
        <v>04</v>
      </c>
      <c r="P139" s="51">
        <f t="shared" si="5"/>
        <v>42525</v>
      </c>
    </row>
    <row r="140" spans="1:16" x14ac:dyDescent="0.25">
      <c r="A140" s="20">
        <v>42525.350972222222</v>
      </c>
      <c r="B140" s="21" t="s">
        <v>439</v>
      </c>
      <c r="C140" s="21" t="s">
        <v>901</v>
      </c>
      <c r="D140" s="21" t="s">
        <v>339</v>
      </c>
      <c r="E140" s="21" t="s">
        <v>367</v>
      </c>
      <c r="F140" s="21">
        <v>0</v>
      </c>
      <c r="G140" s="21">
        <v>40</v>
      </c>
      <c r="H140" s="21">
        <v>233374</v>
      </c>
      <c r="I140" s="21" t="s">
        <v>368</v>
      </c>
      <c r="J140" s="21">
        <v>233491</v>
      </c>
      <c r="K140" s="22" t="s">
        <v>347</v>
      </c>
      <c r="L140" s="22" t="str">
        <f>VLOOKUP(C140,'[6]Trips&amp;Operators'!$C$1:$E$9999,3,FALSE)</f>
        <v>LEDERHAUSE</v>
      </c>
      <c r="M140" s="23" t="s">
        <v>348</v>
      </c>
      <c r="N140" s="22"/>
      <c r="O140" s="53" t="str">
        <f t="shared" si="4"/>
        <v>04</v>
      </c>
      <c r="P140" s="51">
        <f t="shared" si="5"/>
        <v>42525</v>
      </c>
    </row>
    <row r="141" spans="1:16" x14ac:dyDescent="0.25">
      <c r="A141" s="20">
        <v>42525.417326388888</v>
      </c>
      <c r="B141" s="21" t="s">
        <v>353</v>
      </c>
      <c r="C141" s="21" t="s">
        <v>883</v>
      </c>
      <c r="D141" s="21" t="s">
        <v>339</v>
      </c>
      <c r="E141" s="21" t="s">
        <v>367</v>
      </c>
      <c r="F141" s="21">
        <v>0</v>
      </c>
      <c r="G141" s="21">
        <v>63</v>
      </c>
      <c r="H141" s="21">
        <v>212</v>
      </c>
      <c r="I141" s="21" t="s">
        <v>368</v>
      </c>
      <c r="J141" s="21">
        <v>1</v>
      </c>
      <c r="K141" s="22" t="s">
        <v>342</v>
      </c>
      <c r="L141" s="22" t="str">
        <f>VLOOKUP(C141,'[6]Trips&amp;Operators'!$C$1:$E$9999,3,FALSE)</f>
        <v>MALAVE</v>
      </c>
      <c r="M141" s="23" t="s">
        <v>348</v>
      </c>
      <c r="N141" s="22"/>
      <c r="O141" s="53" t="str">
        <f t="shared" si="4"/>
        <v>04</v>
      </c>
      <c r="P141" s="51">
        <f t="shared" si="5"/>
        <v>42525</v>
      </c>
    </row>
    <row r="142" spans="1:16" x14ac:dyDescent="0.25">
      <c r="A142" s="20">
        <v>42525.531053240738</v>
      </c>
      <c r="B142" s="21" t="s">
        <v>361</v>
      </c>
      <c r="C142" s="21" t="s">
        <v>886</v>
      </c>
      <c r="D142" s="21" t="s">
        <v>339</v>
      </c>
      <c r="E142" s="21" t="s">
        <v>367</v>
      </c>
      <c r="F142" s="21">
        <v>0</v>
      </c>
      <c r="G142" s="21">
        <v>30</v>
      </c>
      <c r="H142" s="21">
        <v>67</v>
      </c>
      <c r="I142" s="21" t="s">
        <v>368</v>
      </c>
      <c r="J142" s="21">
        <v>1</v>
      </c>
      <c r="K142" s="22" t="s">
        <v>347</v>
      </c>
      <c r="L142" s="22" t="str">
        <f>VLOOKUP(C142,'[6]Trips&amp;Operators'!$C$1:$E$9999,3,FALSE)</f>
        <v>STARKS</v>
      </c>
      <c r="M142" s="23" t="s">
        <v>348</v>
      </c>
      <c r="N142" s="22"/>
      <c r="O142" s="53" t="str">
        <f t="shared" si="4"/>
        <v>04</v>
      </c>
      <c r="P142" s="51">
        <f t="shared" si="5"/>
        <v>42525</v>
      </c>
    </row>
    <row r="143" spans="1:16" x14ac:dyDescent="0.25">
      <c r="A143" s="20">
        <v>42525.565381944441</v>
      </c>
      <c r="B143" s="21" t="s">
        <v>388</v>
      </c>
      <c r="C143" s="21" t="s">
        <v>902</v>
      </c>
      <c r="D143" s="21" t="s">
        <v>339</v>
      </c>
      <c r="E143" s="21" t="s">
        <v>367</v>
      </c>
      <c r="F143" s="21">
        <v>0</v>
      </c>
      <c r="G143" s="21">
        <v>60</v>
      </c>
      <c r="H143" s="21">
        <v>212</v>
      </c>
      <c r="I143" s="21" t="s">
        <v>368</v>
      </c>
      <c r="J143" s="21">
        <v>1</v>
      </c>
      <c r="K143" s="22" t="s">
        <v>347</v>
      </c>
      <c r="L143" s="22" t="str">
        <f>VLOOKUP(C143,'[6]Trips&amp;Operators'!$C$1:$E$9999,3,FALSE)</f>
        <v>ACKERMAN</v>
      </c>
      <c r="M143" s="23" t="s">
        <v>348</v>
      </c>
      <c r="N143" s="22"/>
      <c r="O143" s="53" t="str">
        <f t="shared" si="4"/>
        <v>04</v>
      </c>
      <c r="P143" s="51">
        <f t="shared" si="5"/>
        <v>42525</v>
      </c>
    </row>
    <row r="144" spans="1:16" x14ac:dyDescent="0.25">
      <c r="A144" s="20">
        <v>42525.580196759256</v>
      </c>
      <c r="B144" s="21" t="s">
        <v>354</v>
      </c>
      <c r="C144" s="21" t="s">
        <v>418</v>
      </c>
      <c r="D144" s="21" t="s">
        <v>339</v>
      </c>
      <c r="E144" s="21" t="s">
        <v>367</v>
      </c>
      <c r="F144" s="21">
        <v>0</v>
      </c>
      <c r="G144" s="21">
        <v>74</v>
      </c>
      <c r="H144" s="21">
        <v>258</v>
      </c>
      <c r="I144" s="21" t="s">
        <v>368</v>
      </c>
      <c r="J144" s="21">
        <v>1</v>
      </c>
      <c r="K144" s="22" t="s">
        <v>347</v>
      </c>
      <c r="L144" s="22" t="str">
        <f>VLOOKUP(C144,'[6]Trips&amp;Operators'!$C$1:$E$9999,3,FALSE)</f>
        <v>STEWART</v>
      </c>
      <c r="M144" s="23" t="s">
        <v>348</v>
      </c>
      <c r="N144" s="22"/>
      <c r="O144" s="53" t="str">
        <f t="shared" si="4"/>
        <v>04</v>
      </c>
      <c r="P144" s="51">
        <f t="shared" si="5"/>
        <v>42525</v>
      </c>
    </row>
    <row r="145" spans="1:16" x14ac:dyDescent="0.25">
      <c r="A145" s="20">
        <v>42525.723946759259</v>
      </c>
      <c r="B145" s="21" t="s">
        <v>372</v>
      </c>
      <c r="C145" s="21" t="s">
        <v>888</v>
      </c>
      <c r="D145" s="21" t="s">
        <v>339</v>
      </c>
      <c r="E145" s="21" t="s">
        <v>367</v>
      </c>
      <c r="F145" s="21">
        <v>0</v>
      </c>
      <c r="G145" s="21">
        <v>51</v>
      </c>
      <c r="H145" s="21">
        <v>233323</v>
      </c>
      <c r="I145" s="21" t="s">
        <v>368</v>
      </c>
      <c r="J145" s="21">
        <v>233491</v>
      </c>
      <c r="K145" s="22" t="s">
        <v>347</v>
      </c>
      <c r="L145" s="22" t="str">
        <f>VLOOKUP(C145,'[6]Trips&amp;Operators'!$C$1:$E$9999,3,FALSE)</f>
        <v>BONDS</v>
      </c>
      <c r="M145" s="23" t="s">
        <v>348</v>
      </c>
      <c r="N145" s="22"/>
      <c r="O145" s="53" t="str">
        <f t="shared" si="4"/>
        <v>04</v>
      </c>
      <c r="P145" s="51">
        <f t="shared" si="5"/>
        <v>42525</v>
      </c>
    </row>
    <row r="146" spans="1:16" x14ac:dyDescent="0.25">
      <c r="A146" s="20">
        <v>42525.732835648145</v>
      </c>
      <c r="B146" s="21" t="s">
        <v>397</v>
      </c>
      <c r="C146" s="21" t="s">
        <v>903</v>
      </c>
      <c r="D146" s="21" t="s">
        <v>339</v>
      </c>
      <c r="E146" s="21" t="s">
        <v>367</v>
      </c>
      <c r="F146" s="21">
        <v>0</v>
      </c>
      <c r="G146" s="21">
        <v>44</v>
      </c>
      <c r="H146" s="21">
        <v>233339</v>
      </c>
      <c r="I146" s="21" t="s">
        <v>368</v>
      </c>
      <c r="J146" s="21">
        <v>233491</v>
      </c>
      <c r="K146" s="22" t="s">
        <v>347</v>
      </c>
      <c r="L146" s="22" t="str">
        <f>VLOOKUP(C146,'[6]Trips&amp;Operators'!$C$1:$E$9999,3,FALSE)</f>
        <v>LOCKLEAR</v>
      </c>
      <c r="M146" s="23" t="s">
        <v>348</v>
      </c>
      <c r="N146" s="22"/>
      <c r="O146" s="53" t="str">
        <f t="shared" si="4"/>
        <v>04</v>
      </c>
      <c r="P146" s="51">
        <f t="shared" si="5"/>
        <v>42525</v>
      </c>
    </row>
    <row r="147" spans="1:16" x14ac:dyDescent="0.25">
      <c r="A147" s="20">
        <v>42525.754745370374</v>
      </c>
      <c r="B147" s="21" t="s">
        <v>364</v>
      </c>
      <c r="C147" s="21" t="s">
        <v>904</v>
      </c>
      <c r="D147" s="21" t="s">
        <v>339</v>
      </c>
      <c r="E147" s="21" t="s">
        <v>367</v>
      </c>
      <c r="F147" s="21">
        <v>0</v>
      </c>
      <c r="G147" s="21">
        <v>77</v>
      </c>
      <c r="H147" s="21">
        <v>233205</v>
      </c>
      <c r="I147" s="21" t="s">
        <v>368</v>
      </c>
      <c r="J147" s="21">
        <v>233491</v>
      </c>
      <c r="K147" s="22" t="s">
        <v>347</v>
      </c>
      <c r="L147" s="22" t="str">
        <f>VLOOKUP(C147,'[6]Trips&amp;Operators'!$C$1:$E$9999,3,FALSE)</f>
        <v>STEWART</v>
      </c>
      <c r="M147" s="23" t="s">
        <v>348</v>
      </c>
      <c r="N147" s="22"/>
      <c r="O147" s="53" t="str">
        <f t="shared" si="4"/>
        <v>04</v>
      </c>
      <c r="P147" s="51">
        <f t="shared" si="5"/>
        <v>42525</v>
      </c>
    </row>
    <row r="148" spans="1:16" x14ac:dyDescent="0.25">
      <c r="A148" s="20">
        <v>42525.796006944445</v>
      </c>
      <c r="B148" s="21" t="s">
        <v>353</v>
      </c>
      <c r="C148" s="21" t="s">
        <v>425</v>
      </c>
      <c r="D148" s="21" t="s">
        <v>339</v>
      </c>
      <c r="E148" s="21" t="s">
        <v>367</v>
      </c>
      <c r="F148" s="21">
        <v>0</v>
      </c>
      <c r="G148" s="21">
        <v>60</v>
      </c>
      <c r="H148" s="21">
        <v>189</v>
      </c>
      <c r="I148" s="21" t="s">
        <v>368</v>
      </c>
      <c r="J148" s="21">
        <v>1</v>
      </c>
      <c r="K148" s="22" t="s">
        <v>342</v>
      </c>
      <c r="L148" s="22" t="str">
        <f>VLOOKUP(C148,'[6]Trips&amp;Operators'!$C$1:$E$9999,3,FALSE)</f>
        <v>STEWART</v>
      </c>
      <c r="M148" s="23" t="s">
        <v>348</v>
      </c>
      <c r="N148" s="22"/>
      <c r="O148" s="53" t="str">
        <f t="shared" si="4"/>
        <v>04</v>
      </c>
      <c r="P148" s="51">
        <f t="shared" si="5"/>
        <v>42525</v>
      </c>
    </row>
    <row r="149" spans="1:16" x14ac:dyDescent="0.25">
      <c r="A149" s="20">
        <v>42525.796296296299</v>
      </c>
      <c r="B149" s="21" t="s">
        <v>372</v>
      </c>
      <c r="C149" s="21" t="s">
        <v>905</v>
      </c>
      <c r="D149" s="21" t="s">
        <v>339</v>
      </c>
      <c r="E149" s="21" t="s">
        <v>367</v>
      </c>
      <c r="F149" s="21">
        <v>0</v>
      </c>
      <c r="G149" s="21">
        <v>58</v>
      </c>
      <c r="H149" s="21">
        <v>233230</v>
      </c>
      <c r="I149" s="21" t="s">
        <v>368</v>
      </c>
      <c r="J149" s="21">
        <v>233491</v>
      </c>
      <c r="K149" s="22" t="s">
        <v>347</v>
      </c>
      <c r="L149" s="22" t="str">
        <f>VLOOKUP(C149,'[6]Trips&amp;Operators'!$C$1:$E$9999,3,FALSE)</f>
        <v>GRASTON</v>
      </c>
      <c r="M149" s="23" t="s">
        <v>348</v>
      </c>
      <c r="N149" s="22"/>
      <c r="O149" s="53" t="str">
        <f t="shared" si="4"/>
        <v>04</v>
      </c>
      <c r="P149" s="51">
        <f t="shared" si="5"/>
        <v>42525</v>
      </c>
    </row>
    <row r="150" spans="1:16" x14ac:dyDescent="0.25">
      <c r="A150" s="20">
        <v>42526.514837962961</v>
      </c>
      <c r="B150" s="21" t="s">
        <v>361</v>
      </c>
      <c r="C150" s="21" t="s">
        <v>434</v>
      </c>
      <c r="D150" s="21" t="s">
        <v>352</v>
      </c>
      <c r="E150" s="21" t="s">
        <v>340</v>
      </c>
      <c r="F150" s="21">
        <v>790</v>
      </c>
      <c r="G150" s="21">
        <v>851</v>
      </c>
      <c r="H150" s="21">
        <v>74199</v>
      </c>
      <c r="I150" s="21" t="s">
        <v>341</v>
      </c>
      <c r="J150" s="21">
        <v>103864</v>
      </c>
      <c r="K150" s="22" t="s">
        <v>342</v>
      </c>
      <c r="L150" s="22" t="str">
        <f>VLOOKUP(C150,'[7]Trips&amp;Operators'!$C$1:$E$9999,3,FALSE)</f>
        <v>MAYBERRY</v>
      </c>
      <c r="M150" s="23" t="s">
        <v>343</v>
      </c>
      <c r="N150" s="22" t="s">
        <v>906</v>
      </c>
      <c r="O150" s="53" t="str">
        <f t="shared" si="4"/>
        <v>05</v>
      </c>
      <c r="P150" s="51">
        <f t="shared" si="5"/>
        <v>42526</v>
      </c>
    </row>
    <row r="151" spans="1:16" x14ac:dyDescent="0.25">
      <c r="A151" s="20">
        <v>42526.301655092589</v>
      </c>
      <c r="B151" s="21" t="s">
        <v>397</v>
      </c>
      <c r="C151" s="21" t="s">
        <v>430</v>
      </c>
      <c r="D151" s="21" t="s">
        <v>339</v>
      </c>
      <c r="E151" s="21" t="s">
        <v>345</v>
      </c>
      <c r="F151" s="21">
        <v>0</v>
      </c>
      <c r="G151" s="21">
        <v>191</v>
      </c>
      <c r="H151" s="21">
        <v>52462</v>
      </c>
      <c r="I151" s="21" t="s">
        <v>346</v>
      </c>
      <c r="J151" s="21">
        <v>53155</v>
      </c>
      <c r="K151" s="22" t="s">
        <v>347</v>
      </c>
      <c r="L151" s="22" t="str">
        <f>VLOOKUP(C151,'[7]Trips&amp;Operators'!$C$1:$E$9999,3,FALSE)</f>
        <v>BRABO</v>
      </c>
      <c r="M151" s="23" t="s">
        <v>348</v>
      </c>
      <c r="N151" s="22" t="s">
        <v>522</v>
      </c>
      <c r="O151" s="53" t="str">
        <f t="shared" si="4"/>
        <v>05</v>
      </c>
      <c r="P151" s="51">
        <f t="shared" si="5"/>
        <v>42526</v>
      </c>
    </row>
    <row r="152" spans="1:16" x14ac:dyDescent="0.25">
      <c r="A152" s="20">
        <v>42526.362349537034</v>
      </c>
      <c r="B152" s="21" t="s">
        <v>364</v>
      </c>
      <c r="C152" s="21" t="s">
        <v>907</v>
      </c>
      <c r="D152" s="21" t="s">
        <v>339</v>
      </c>
      <c r="E152" s="21" t="s">
        <v>345</v>
      </c>
      <c r="F152" s="21">
        <v>0</v>
      </c>
      <c r="G152" s="21">
        <v>299</v>
      </c>
      <c r="H152" s="21">
        <v>51908</v>
      </c>
      <c r="I152" s="21" t="s">
        <v>346</v>
      </c>
      <c r="J152" s="21">
        <v>53155</v>
      </c>
      <c r="K152" s="22" t="s">
        <v>347</v>
      </c>
      <c r="L152" s="22" t="str">
        <f>VLOOKUP(C152,'[7]Trips&amp;Operators'!$C$1:$E$9999,3,FALSE)</f>
        <v>GEBRETEKLE</v>
      </c>
      <c r="M152" s="23" t="s">
        <v>348</v>
      </c>
      <c r="N152" s="22" t="s">
        <v>522</v>
      </c>
      <c r="O152" s="53" t="str">
        <f t="shared" si="4"/>
        <v>05</v>
      </c>
      <c r="P152" s="51">
        <f t="shared" si="5"/>
        <v>42526</v>
      </c>
    </row>
    <row r="153" spans="1:16" x14ac:dyDescent="0.25">
      <c r="A153" s="20">
        <v>42526.151886574073</v>
      </c>
      <c r="B153" s="21" t="s">
        <v>401</v>
      </c>
      <c r="C153" s="21" t="s">
        <v>908</v>
      </c>
      <c r="D153" s="21" t="s">
        <v>339</v>
      </c>
      <c r="E153" s="21" t="s">
        <v>351</v>
      </c>
      <c r="F153" s="21">
        <v>400</v>
      </c>
      <c r="G153" s="21">
        <v>596</v>
      </c>
      <c r="H153" s="21">
        <v>114627</v>
      </c>
      <c r="I153" s="21" t="s">
        <v>341</v>
      </c>
      <c r="J153" s="21">
        <v>116838</v>
      </c>
      <c r="K153" s="22" t="s">
        <v>347</v>
      </c>
      <c r="L153" s="22" t="str">
        <f>VLOOKUP(C153,'[7]Trips&amp;Operators'!$C$1:$E$9999,3,FALSE)</f>
        <v>BRABO</v>
      </c>
      <c r="M153" s="23" t="s">
        <v>348</v>
      </c>
      <c r="N153" s="22"/>
      <c r="O153" s="53" t="str">
        <f t="shared" si="4"/>
        <v>05</v>
      </c>
      <c r="P153" s="51">
        <f t="shared" si="5"/>
        <v>42526</v>
      </c>
    </row>
    <row r="154" spans="1:16" x14ac:dyDescent="0.25">
      <c r="A154" s="20">
        <v>42526.227662037039</v>
      </c>
      <c r="B154" s="21" t="s">
        <v>344</v>
      </c>
      <c r="C154" s="21" t="s">
        <v>909</v>
      </c>
      <c r="D154" s="21" t="s">
        <v>339</v>
      </c>
      <c r="E154" s="21" t="s">
        <v>351</v>
      </c>
      <c r="F154" s="21">
        <v>450</v>
      </c>
      <c r="G154" s="21">
        <v>725</v>
      </c>
      <c r="H154" s="21">
        <v>216116</v>
      </c>
      <c r="I154" s="21" t="s">
        <v>341</v>
      </c>
      <c r="J154" s="21">
        <v>218954</v>
      </c>
      <c r="K154" s="22" t="s">
        <v>347</v>
      </c>
      <c r="L154" s="22" t="str">
        <f>VLOOKUP(C154,'[7]Trips&amp;Operators'!$C$1:$E$9999,3,FALSE)</f>
        <v>MALAVE</v>
      </c>
      <c r="M154" s="23" t="s">
        <v>348</v>
      </c>
      <c r="N154" s="22"/>
      <c r="O154" s="53" t="str">
        <f t="shared" si="4"/>
        <v>05</v>
      </c>
      <c r="P154" s="51">
        <f t="shared" si="5"/>
        <v>42526</v>
      </c>
    </row>
    <row r="155" spans="1:16" x14ac:dyDescent="0.25">
      <c r="A155" s="20">
        <v>42526.346261574072</v>
      </c>
      <c r="B155" s="21" t="s">
        <v>370</v>
      </c>
      <c r="C155" s="21" t="s">
        <v>431</v>
      </c>
      <c r="D155" s="21" t="s">
        <v>352</v>
      </c>
      <c r="E155" s="21" t="s">
        <v>351</v>
      </c>
      <c r="F155" s="21">
        <v>600</v>
      </c>
      <c r="G155" s="21">
        <v>650</v>
      </c>
      <c r="H155" s="21">
        <v>184426</v>
      </c>
      <c r="I155" s="21" t="s">
        <v>341</v>
      </c>
      <c r="J155" s="21">
        <v>190834</v>
      </c>
      <c r="K155" s="22" t="s">
        <v>342</v>
      </c>
      <c r="L155" s="22" t="str">
        <f>VLOOKUP(C155,'[7]Trips&amp;Operators'!$C$1:$E$9999,3,FALSE)</f>
        <v>MAYBERRY</v>
      </c>
      <c r="M155" s="23" t="s">
        <v>348</v>
      </c>
      <c r="N155" s="22"/>
      <c r="O155" s="53" t="str">
        <f t="shared" si="4"/>
        <v>05</v>
      </c>
      <c r="P155" s="51">
        <f t="shared" si="5"/>
        <v>42526</v>
      </c>
    </row>
    <row r="156" spans="1:16" x14ac:dyDescent="0.25">
      <c r="A156" s="20">
        <v>42526.367627314816</v>
      </c>
      <c r="B156" s="21" t="s">
        <v>370</v>
      </c>
      <c r="C156" s="21" t="s">
        <v>431</v>
      </c>
      <c r="D156" s="21" t="s">
        <v>339</v>
      </c>
      <c r="E156" s="21" t="s">
        <v>351</v>
      </c>
      <c r="F156" s="21">
        <v>150</v>
      </c>
      <c r="G156" s="21">
        <v>186</v>
      </c>
      <c r="H156" s="21">
        <v>5135</v>
      </c>
      <c r="I156" s="21" t="s">
        <v>341</v>
      </c>
      <c r="J156" s="21">
        <v>4677</v>
      </c>
      <c r="K156" s="22" t="s">
        <v>342</v>
      </c>
      <c r="L156" s="22" t="str">
        <f>VLOOKUP(C156,'[7]Trips&amp;Operators'!$C$1:$E$9999,3,FALSE)</f>
        <v>MAYBERRY</v>
      </c>
      <c r="M156" s="23" t="s">
        <v>348</v>
      </c>
      <c r="N156" s="22"/>
      <c r="O156" s="53" t="str">
        <f t="shared" si="4"/>
        <v>05</v>
      </c>
      <c r="P156" s="51">
        <f t="shared" si="5"/>
        <v>42526</v>
      </c>
    </row>
    <row r="157" spans="1:16" x14ac:dyDescent="0.25">
      <c r="A157" s="20">
        <v>42526.368807870371</v>
      </c>
      <c r="B157" s="21" t="s">
        <v>397</v>
      </c>
      <c r="C157" s="21" t="s">
        <v>910</v>
      </c>
      <c r="D157" s="21" t="s">
        <v>339</v>
      </c>
      <c r="E157" s="21" t="s">
        <v>351</v>
      </c>
      <c r="F157" s="21">
        <v>400</v>
      </c>
      <c r="G157" s="21">
        <v>515</v>
      </c>
      <c r="H157" s="21">
        <v>15746</v>
      </c>
      <c r="I157" s="21" t="s">
        <v>341</v>
      </c>
      <c r="J157" s="21">
        <v>17867</v>
      </c>
      <c r="K157" s="22" t="s">
        <v>347</v>
      </c>
      <c r="L157" s="22" t="str">
        <f>VLOOKUP(C157,'[7]Trips&amp;Operators'!$C$1:$E$9999,3,FALSE)</f>
        <v>BRABO</v>
      </c>
      <c r="M157" s="23" t="s">
        <v>348</v>
      </c>
      <c r="N157" s="22"/>
      <c r="O157" s="53" t="str">
        <f t="shared" si="4"/>
        <v>05</v>
      </c>
      <c r="P157" s="51">
        <f t="shared" si="5"/>
        <v>42526</v>
      </c>
    </row>
    <row r="158" spans="1:16" x14ac:dyDescent="0.25">
      <c r="A158" s="20">
        <v>42526.395254629628</v>
      </c>
      <c r="B158" s="21" t="s">
        <v>397</v>
      </c>
      <c r="C158" s="21" t="s">
        <v>910</v>
      </c>
      <c r="D158" s="21" t="s">
        <v>339</v>
      </c>
      <c r="E158" s="21" t="s">
        <v>351</v>
      </c>
      <c r="F158" s="21">
        <v>550</v>
      </c>
      <c r="G158" s="21">
        <v>774</v>
      </c>
      <c r="H158" s="21">
        <v>218305</v>
      </c>
      <c r="I158" s="21" t="s">
        <v>341</v>
      </c>
      <c r="J158" s="21">
        <v>222090</v>
      </c>
      <c r="K158" s="22" t="s">
        <v>347</v>
      </c>
      <c r="L158" s="22" t="str">
        <f>VLOOKUP(C158,'[7]Trips&amp;Operators'!$C$1:$E$9999,3,FALSE)</f>
        <v>BRABO</v>
      </c>
      <c r="M158" s="23" t="s">
        <v>348</v>
      </c>
      <c r="N158" s="22"/>
      <c r="O158" s="53" t="str">
        <f t="shared" si="4"/>
        <v>05</v>
      </c>
      <c r="P158" s="51">
        <f t="shared" si="5"/>
        <v>42526</v>
      </c>
    </row>
    <row r="159" spans="1:16" x14ac:dyDescent="0.25">
      <c r="A159" s="20">
        <v>42526.408136574071</v>
      </c>
      <c r="B159" s="21" t="s">
        <v>395</v>
      </c>
      <c r="C159" s="21" t="s">
        <v>317</v>
      </c>
      <c r="D159" s="21" t="s">
        <v>352</v>
      </c>
      <c r="E159" s="21" t="s">
        <v>351</v>
      </c>
      <c r="F159" s="21">
        <v>600</v>
      </c>
      <c r="G159" s="21">
        <v>650</v>
      </c>
      <c r="H159" s="21">
        <v>184274</v>
      </c>
      <c r="I159" s="21" t="s">
        <v>341</v>
      </c>
      <c r="J159" s="21">
        <v>190834</v>
      </c>
      <c r="K159" s="22" t="s">
        <v>342</v>
      </c>
      <c r="L159" s="22" t="str">
        <f>VLOOKUP(C159,'[7]Trips&amp;Operators'!$C$1:$E$9999,3,FALSE)</f>
        <v>BRABO</v>
      </c>
      <c r="M159" s="23" t="s">
        <v>348</v>
      </c>
      <c r="N159" s="22"/>
      <c r="O159" s="53" t="str">
        <f t="shared" si="4"/>
        <v>05</v>
      </c>
      <c r="P159" s="51">
        <f t="shared" si="5"/>
        <v>42526</v>
      </c>
    </row>
    <row r="160" spans="1:16" x14ac:dyDescent="0.25">
      <c r="A160" s="20">
        <v>42526.438958333332</v>
      </c>
      <c r="B160" s="21" t="s">
        <v>390</v>
      </c>
      <c r="C160" s="21" t="s">
        <v>911</v>
      </c>
      <c r="D160" s="21" t="s">
        <v>339</v>
      </c>
      <c r="E160" s="21" t="s">
        <v>351</v>
      </c>
      <c r="F160" s="21">
        <v>450</v>
      </c>
      <c r="G160" s="21">
        <v>490</v>
      </c>
      <c r="H160" s="21">
        <v>192462</v>
      </c>
      <c r="I160" s="21" t="s">
        <v>341</v>
      </c>
      <c r="J160" s="21">
        <v>191108</v>
      </c>
      <c r="K160" s="22" t="s">
        <v>342</v>
      </c>
      <c r="L160" s="22" t="str">
        <f>VLOOKUP(C160,'[7]Trips&amp;Operators'!$C$1:$E$9999,3,FALSE)</f>
        <v>GOODNIGHT</v>
      </c>
      <c r="M160" s="23" t="s">
        <v>348</v>
      </c>
      <c r="N160" s="22"/>
      <c r="O160" s="53" t="str">
        <f t="shared" si="4"/>
        <v>05</v>
      </c>
      <c r="P160" s="51">
        <f t="shared" si="5"/>
        <v>42526</v>
      </c>
    </row>
    <row r="161" spans="1:16" x14ac:dyDescent="0.25">
      <c r="A161" s="20">
        <v>42526.480115740742</v>
      </c>
      <c r="B161" s="21" t="s">
        <v>373</v>
      </c>
      <c r="C161" s="21" t="s">
        <v>433</v>
      </c>
      <c r="D161" s="21" t="s">
        <v>339</v>
      </c>
      <c r="E161" s="21" t="s">
        <v>351</v>
      </c>
      <c r="F161" s="21">
        <v>150</v>
      </c>
      <c r="G161" s="21">
        <v>194</v>
      </c>
      <c r="H161" s="21">
        <v>5065</v>
      </c>
      <c r="I161" s="21" t="s">
        <v>341</v>
      </c>
      <c r="J161" s="21">
        <v>4677</v>
      </c>
      <c r="K161" s="22" t="s">
        <v>342</v>
      </c>
      <c r="L161" s="22" t="str">
        <f>VLOOKUP(C161,'[7]Trips&amp;Operators'!$C$1:$E$9999,3,FALSE)</f>
        <v>MALAVE</v>
      </c>
      <c r="M161" s="23" t="s">
        <v>348</v>
      </c>
      <c r="N161" s="22"/>
      <c r="O161" s="53" t="str">
        <f t="shared" si="4"/>
        <v>05</v>
      </c>
      <c r="P161" s="51">
        <f t="shared" si="5"/>
        <v>42526</v>
      </c>
    </row>
    <row r="162" spans="1:16" x14ac:dyDescent="0.25">
      <c r="A162" s="20">
        <v>42526.551064814812</v>
      </c>
      <c r="B162" s="21" t="s">
        <v>373</v>
      </c>
      <c r="C162" s="21" t="s">
        <v>42</v>
      </c>
      <c r="D162" s="21" t="s">
        <v>339</v>
      </c>
      <c r="E162" s="21" t="s">
        <v>351</v>
      </c>
      <c r="F162" s="21">
        <v>450</v>
      </c>
      <c r="G162" s="21">
        <v>463</v>
      </c>
      <c r="H162" s="21">
        <v>17754</v>
      </c>
      <c r="I162" s="21" t="s">
        <v>341</v>
      </c>
      <c r="J162" s="21">
        <v>15167</v>
      </c>
      <c r="K162" s="22" t="s">
        <v>342</v>
      </c>
      <c r="L162" s="22" t="str">
        <f>VLOOKUP(C162,'[7]Trips&amp;Operators'!$C$1:$E$9999,3,FALSE)</f>
        <v>LOCKLEAR</v>
      </c>
      <c r="M162" s="23" t="s">
        <v>348</v>
      </c>
      <c r="N162" s="22"/>
      <c r="O162" s="53" t="str">
        <f t="shared" si="4"/>
        <v>05</v>
      </c>
      <c r="P162" s="51">
        <f t="shared" si="5"/>
        <v>42526</v>
      </c>
    </row>
    <row r="163" spans="1:16" x14ac:dyDescent="0.25">
      <c r="A163" s="20">
        <v>42526.625277777777</v>
      </c>
      <c r="B163" s="21" t="s">
        <v>373</v>
      </c>
      <c r="C163" s="21" t="s">
        <v>428</v>
      </c>
      <c r="D163" s="21" t="s">
        <v>339</v>
      </c>
      <c r="E163" s="21" t="s">
        <v>351</v>
      </c>
      <c r="F163" s="21">
        <v>150</v>
      </c>
      <c r="G163" s="21">
        <v>180</v>
      </c>
      <c r="H163" s="21">
        <v>5106</v>
      </c>
      <c r="I163" s="21" t="s">
        <v>341</v>
      </c>
      <c r="J163" s="21">
        <v>4677</v>
      </c>
      <c r="K163" s="22" t="s">
        <v>342</v>
      </c>
      <c r="L163" s="22" t="str">
        <f>VLOOKUP(C163,'[7]Trips&amp;Operators'!$C$1:$E$9999,3,FALSE)</f>
        <v>LOCKLEAR</v>
      </c>
      <c r="M163" s="23" t="s">
        <v>348</v>
      </c>
      <c r="N163" s="22"/>
      <c r="O163" s="53" t="str">
        <f t="shared" si="4"/>
        <v>05</v>
      </c>
      <c r="P163" s="51">
        <f t="shared" si="5"/>
        <v>42526</v>
      </c>
    </row>
    <row r="164" spans="1:16" x14ac:dyDescent="0.25">
      <c r="A164" s="20">
        <v>42526.695474537039</v>
      </c>
      <c r="B164" s="21" t="s">
        <v>373</v>
      </c>
      <c r="C164" s="21" t="s">
        <v>427</v>
      </c>
      <c r="D164" s="21" t="s">
        <v>339</v>
      </c>
      <c r="E164" s="21" t="s">
        <v>351</v>
      </c>
      <c r="F164" s="21">
        <v>300</v>
      </c>
      <c r="G164" s="21">
        <v>440</v>
      </c>
      <c r="H164" s="21">
        <v>23448</v>
      </c>
      <c r="I164" s="21" t="s">
        <v>341</v>
      </c>
      <c r="J164" s="21">
        <v>21848</v>
      </c>
      <c r="K164" s="22" t="s">
        <v>342</v>
      </c>
      <c r="L164" s="22" t="str">
        <f>VLOOKUP(C164,'[7]Trips&amp;Operators'!$C$1:$E$9999,3,FALSE)</f>
        <v>LOCKLEAR</v>
      </c>
      <c r="M164" s="23" t="s">
        <v>348</v>
      </c>
      <c r="N164" s="22"/>
      <c r="O164" s="53" t="str">
        <f t="shared" si="4"/>
        <v>05</v>
      </c>
      <c r="P164" s="51">
        <f t="shared" si="5"/>
        <v>42526</v>
      </c>
    </row>
    <row r="165" spans="1:16" x14ac:dyDescent="0.25">
      <c r="A165" s="20">
        <v>42526.748379629629</v>
      </c>
      <c r="B165" s="21" t="s">
        <v>373</v>
      </c>
      <c r="C165" s="21" t="s">
        <v>912</v>
      </c>
      <c r="D165" s="21" t="s">
        <v>339</v>
      </c>
      <c r="E165" s="21" t="s">
        <v>351</v>
      </c>
      <c r="F165" s="21">
        <v>150</v>
      </c>
      <c r="G165" s="21">
        <v>185</v>
      </c>
      <c r="H165" s="21">
        <v>229228</v>
      </c>
      <c r="I165" s="21" t="s">
        <v>341</v>
      </c>
      <c r="J165" s="21">
        <v>229055</v>
      </c>
      <c r="K165" s="22" t="s">
        <v>342</v>
      </c>
      <c r="L165" s="22" t="str">
        <f>VLOOKUP(C165,'[7]Trips&amp;Operators'!$C$1:$E$9999,3,FALSE)</f>
        <v>LOCKLEAR</v>
      </c>
      <c r="M165" s="23" t="s">
        <v>348</v>
      </c>
      <c r="N165" s="22"/>
      <c r="O165" s="53" t="str">
        <f t="shared" si="4"/>
        <v>05</v>
      </c>
      <c r="P165" s="51">
        <f t="shared" si="5"/>
        <v>42526</v>
      </c>
    </row>
    <row r="166" spans="1:16" x14ac:dyDescent="0.25">
      <c r="A166" s="20">
        <v>42526.938067129631</v>
      </c>
      <c r="B166" s="21" t="s">
        <v>395</v>
      </c>
      <c r="C166" s="21" t="s">
        <v>913</v>
      </c>
      <c r="D166" s="21" t="s">
        <v>339</v>
      </c>
      <c r="E166" s="21" t="s">
        <v>351</v>
      </c>
      <c r="F166" s="21">
        <v>300</v>
      </c>
      <c r="G166" s="21">
        <v>338</v>
      </c>
      <c r="H166" s="21">
        <v>22416</v>
      </c>
      <c r="I166" s="21" t="s">
        <v>341</v>
      </c>
      <c r="J166" s="21">
        <v>21848</v>
      </c>
      <c r="K166" s="22" t="s">
        <v>342</v>
      </c>
      <c r="L166" s="22" t="str">
        <f>VLOOKUP(C166,'[7]Trips&amp;Operators'!$C$1:$E$9999,3,FALSE)</f>
        <v>YORK</v>
      </c>
      <c r="M166" s="23" t="s">
        <v>348</v>
      </c>
      <c r="N166" s="22"/>
      <c r="O166" s="53" t="str">
        <f t="shared" si="4"/>
        <v>05</v>
      </c>
      <c r="P166" s="51">
        <f t="shared" si="5"/>
        <v>42526</v>
      </c>
    </row>
    <row r="167" spans="1:16" x14ac:dyDescent="0.25">
      <c r="A167" s="20">
        <v>42526.222233796296</v>
      </c>
      <c r="B167" s="21" t="s">
        <v>344</v>
      </c>
      <c r="C167" s="21" t="s">
        <v>909</v>
      </c>
      <c r="D167" s="21" t="s">
        <v>339</v>
      </c>
      <c r="E167" s="21" t="s">
        <v>359</v>
      </c>
      <c r="F167" s="21">
        <v>0</v>
      </c>
      <c r="G167" s="21">
        <v>764</v>
      </c>
      <c r="H167" s="21">
        <v>148642</v>
      </c>
      <c r="I167" s="21" t="s">
        <v>360</v>
      </c>
      <c r="J167" s="21">
        <v>155600</v>
      </c>
      <c r="K167" s="22" t="s">
        <v>347</v>
      </c>
      <c r="L167" s="22" t="str">
        <f>VLOOKUP(C167,'[7]Trips&amp;Operators'!$C$1:$E$9999,3,FALSE)</f>
        <v>MALAVE</v>
      </c>
      <c r="M167" s="23" t="s">
        <v>348</v>
      </c>
      <c r="N167" s="22" t="s">
        <v>914</v>
      </c>
      <c r="O167" s="53" t="str">
        <f t="shared" si="4"/>
        <v>05</v>
      </c>
      <c r="P167" s="51">
        <f t="shared" si="5"/>
        <v>42526</v>
      </c>
    </row>
    <row r="168" spans="1:16" x14ac:dyDescent="0.25">
      <c r="A168" s="20">
        <v>42526.344699074078</v>
      </c>
      <c r="B168" s="21" t="s">
        <v>370</v>
      </c>
      <c r="C168" s="21" t="s">
        <v>431</v>
      </c>
      <c r="D168" s="21" t="s">
        <v>339</v>
      </c>
      <c r="E168" s="21" t="s">
        <v>359</v>
      </c>
      <c r="F168" s="21">
        <v>0</v>
      </c>
      <c r="G168" s="21">
        <v>645</v>
      </c>
      <c r="H168" s="21">
        <v>196123</v>
      </c>
      <c r="I168" s="21" t="s">
        <v>360</v>
      </c>
      <c r="J168" s="21">
        <v>191723</v>
      </c>
      <c r="K168" s="22" t="s">
        <v>342</v>
      </c>
      <c r="L168" s="22" t="str">
        <f>VLOOKUP(C168,'[7]Trips&amp;Operators'!$C$1:$E$9999,3,FALSE)</f>
        <v>MAYBERRY</v>
      </c>
      <c r="M168" s="23" t="s">
        <v>348</v>
      </c>
      <c r="N168" s="22" t="s">
        <v>914</v>
      </c>
      <c r="O168" s="53" t="str">
        <f t="shared" si="4"/>
        <v>05</v>
      </c>
      <c r="P168" s="51">
        <f t="shared" si="5"/>
        <v>42526</v>
      </c>
    </row>
    <row r="169" spans="1:16" x14ac:dyDescent="0.25">
      <c r="A169" s="20">
        <v>42526.48951388889</v>
      </c>
      <c r="B169" s="21" t="s">
        <v>395</v>
      </c>
      <c r="C169" s="21" t="s">
        <v>915</v>
      </c>
      <c r="D169" s="21" t="s">
        <v>339</v>
      </c>
      <c r="E169" s="21" t="s">
        <v>359</v>
      </c>
      <c r="F169" s="21">
        <v>0</v>
      </c>
      <c r="G169" s="21">
        <v>781</v>
      </c>
      <c r="H169" s="21">
        <v>97482</v>
      </c>
      <c r="I169" s="21" t="s">
        <v>360</v>
      </c>
      <c r="J169" s="21">
        <v>95986</v>
      </c>
      <c r="K169" s="22" t="s">
        <v>342</v>
      </c>
      <c r="L169" s="22" t="str">
        <f>VLOOKUP(C169,'[7]Trips&amp;Operators'!$C$1:$E$9999,3,FALSE)</f>
        <v>GEBRETEKLE</v>
      </c>
      <c r="M169" s="23" t="s">
        <v>343</v>
      </c>
      <c r="N169" s="22" t="s">
        <v>704</v>
      </c>
      <c r="O169" s="53" t="str">
        <f t="shared" si="4"/>
        <v>05</v>
      </c>
      <c r="P169" s="51">
        <f t="shared" si="5"/>
        <v>42526</v>
      </c>
    </row>
    <row r="170" spans="1:16" x14ac:dyDescent="0.25">
      <c r="A170" s="20">
        <v>42526.490208333336</v>
      </c>
      <c r="B170" s="21" t="s">
        <v>395</v>
      </c>
      <c r="C170" s="21" t="s">
        <v>915</v>
      </c>
      <c r="D170" s="21" t="s">
        <v>339</v>
      </c>
      <c r="E170" s="21" t="s">
        <v>359</v>
      </c>
      <c r="F170" s="21">
        <v>0</v>
      </c>
      <c r="G170" s="21">
        <v>781</v>
      </c>
      <c r="H170" s="21">
        <v>97482</v>
      </c>
      <c r="I170" s="21" t="s">
        <v>360</v>
      </c>
      <c r="J170" s="21">
        <v>95986</v>
      </c>
      <c r="K170" s="22" t="s">
        <v>342</v>
      </c>
      <c r="L170" s="22" t="str">
        <f>VLOOKUP(C170,'[7]Trips&amp;Operators'!$C$1:$E$9999,3,FALSE)</f>
        <v>GEBRETEKLE</v>
      </c>
      <c r="M170" s="23" t="s">
        <v>343</v>
      </c>
      <c r="N170" s="22" t="s">
        <v>704</v>
      </c>
      <c r="O170" s="53" t="str">
        <f t="shared" si="4"/>
        <v>05</v>
      </c>
      <c r="P170" s="51">
        <f t="shared" si="5"/>
        <v>42526</v>
      </c>
    </row>
    <row r="171" spans="1:16" x14ac:dyDescent="0.25">
      <c r="A171" s="20">
        <v>42526.563206018516</v>
      </c>
      <c r="B171" s="21" t="s">
        <v>395</v>
      </c>
      <c r="C171" s="21" t="s">
        <v>319</v>
      </c>
      <c r="D171" s="21" t="s">
        <v>339</v>
      </c>
      <c r="E171" s="21" t="s">
        <v>359</v>
      </c>
      <c r="F171" s="21">
        <v>0</v>
      </c>
      <c r="G171" s="21">
        <v>729</v>
      </c>
      <c r="H171" s="21">
        <v>92281</v>
      </c>
      <c r="I171" s="21" t="s">
        <v>360</v>
      </c>
      <c r="J171" s="21">
        <v>87902</v>
      </c>
      <c r="K171" s="22" t="s">
        <v>342</v>
      </c>
      <c r="L171" s="22" t="str">
        <f>VLOOKUP(C171,'[7]Trips&amp;Operators'!$C$1:$E$9999,3,FALSE)</f>
        <v>STEWART</v>
      </c>
      <c r="M171" s="23" t="s">
        <v>343</v>
      </c>
      <c r="N171" s="22" t="s">
        <v>704</v>
      </c>
      <c r="O171" s="53" t="str">
        <f t="shared" si="4"/>
        <v>05</v>
      </c>
      <c r="P171" s="51">
        <f t="shared" si="5"/>
        <v>42526</v>
      </c>
    </row>
    <row r="172" spans="1:16" x14ac:dyDescent="0.25">
      <c r="A172" s="20">
        <v>42526.696446759262</v>
      </c>
      <c r="B172" s="21" t="s">
        <v>396</v>
      </c>
      <c r="C172" s="21" t="s">
        <v>201</v>
      </c>
      <c r="D172" s="21" t="s">
        <v>339</v>
      </c>
      <c r="E172" s="21" t="s">
        <v>359</v>
      </c>
      <c r="F172" s="21">
        <v>0</v>
      </c>
      <c r="G172" s="21">
        <v>472</v>
      </c>
      <c r="H172" s="21">
        <v>60471</v>
      </c>
      <c r="I172" s="21" t="s">
        <v>360</v>
      </c>
      <c r="J172" s="21">
        <v>63995</v>
      </c>
      <c r="K172" s="22" t="s">
        <v>347</v>
      </c>
      <c r="L172" s="22" t="str">
        <f>VLOOKUP(C172,'[7]Trips&amp;Operators'!$C$1:$E$9999,3,FALSE)</f>
        <v>RIVERA</v>
      </c>
      <c r="M172" s="23" t="s">
        <v>343</v>
      </c>
      <c r="N172" s="22" t="s">
        <v>916</v>
      </c>
      <c r="O172" s="53" t="str">
        <f t="shared" si="4"/>
        <v>05</v>
      </c>
      <c r="P172" s="51">
        <f t="shared" si="5"/>
        <v>42526</v>
      </c>
    </row>
    <row r="173" spans="1:16" x14ac:dyDescent="0.25">
      <c r="A173" s="20">
        <v>42526.697708333333</v>
      </c>
      <c r="B173" s="21" t="s">
        <v>396</v>
      </c>
      <c r="C173" s="21" t="s">
        <v>201</v>
      </c>
      <c r="D173" s="21" t="s">
        <v>339</v>
      </c>
      <c r="E173" s="21" t="s">
        <v>359</v>
      </c>
      <c r="F173" s="21">
        <v>0</v>
      </c>
      <c r="G173" s="21">
        <v>117</v>
      </c>
      <c r="H173" s="21">
        <v>63486</v>
      </c>
      <c r="I173" s="21" t="s">
        <v>360</v>
      </c>
      <c r="J173" s="21">
        <v>63995</v>
      </c>
      <c r="K173" s="22" t="s">
        <v>347</v>
      </c>
      <c r="L173" s="22" t="str">
        <f>VLOOKUP(C173,'[7]Trips&amp;Operators'!$C$1:$E$9999,3,FALSE)</f>
        <v>RIVERA</v>
      </c>
      <c r="M173" s="23" t="s">
        <v>343</v>
      </c>
      <c r="N173" s="22" t="s">
        <v>916</v>
      </c>
      <c r="O173" s="53" t="str">
        <f t="shared" si="4"/>
        <v>05</v>
      </c>
      <c r="P173" s="51">
        <f t="shared" si="5"/>
        <v>42526</v>
      </c>
    </row>
    <row r="174" spans="1:16" x14ac:dyDescent="0.25">
      <c r="A174" s="20">
        <v>42526.709652777776</v>
      </c>
      <c r="B174" s="21" t="s">
        <v>370</v>
      </c>
      <c r="C174" s="21" t="s">
        <v>436</v>
      </c>
      <c r="D174" s="21" t="s">
        <v>339</v>
      </c>
      <c r="E174" s="21" t="s">
        <v>359</v>
      </c>
      <c r="F174" s="21">
        <v>0</v>
      </c>
      <c r="G174" s="21">
        <v>392</v>
      </c>
      <c r="H174" s="21">
        <v>193852</v>
      </c>
      <c r="I174" s="21" t="s">
        <v>360</v>
      </c>
      <c r="J174" s="21">
        <v>191723</v>
      </c>
      <c r="K174" s="22" t="s">
        <v>342</v>
      </c>
      <c r="L174" s="22" t="str">
        <f>VLOOKUP(C174,'[7]Trips&amp;Operators'!$C$1:$E$9999,3,FALSE)</f>
        <v>HELVIE</v>
      </c>
      <c r="M174" s="23" t="s">
        <v>348</v>
      </c>
      <c r="N174" s="22" t="s">
        <v>914</v>
      </c>
      <c r="O174" s="53" t="str">
        <f t="shared" si="4"/>
        <v>05</v>
      </c>
      <c r="P174" s="51">
        <f t="shared" si="5"/>
        <v>42526</v>
      </c>
    </row>
    <row r="175" spans="1:16" x14ac:dyDescent="0.25">
      <c r="A175" s="20">
        <v>42526.77144675926</v>
      </c>
      <c r="B175" s="21" t="s">
        <v>395</v>
      </c>
      <c r="C175" s="21" t="s">
        <v>429</v>
      </c>
      <c r="D175" s="21" t="s">
        <v>339</v>
      </c>
      <c r="E175" s="21" t="s">
        <v>359</v>
      </c>
      <c r="F175" s="21">
        <v>0</v>
      </c>
      <c r="G175" s="21">
        <v>790</v>
      </c>
      <c r="H175" s="21">
        <v>99317</v>
      </c>
      <c r="I175" s="21" t="s">
        <v>360</v>
      </c>
      <c r="J175" s="21">
        <v>95986</v>
      </c>
      <c r="K175" s="22" t="s">
        <v>342</v>
      </c>
      <c r="L175" s="22" t="str">
        <f>VLOOKUP(C175,'[7]Trips&amp;Operators'!$C$1:$E$9999,3,FALSE)</f>
        <v>YORK</v>
      </c>
      <c r="M175" s="23" t="s">
        <v>343</v>
      </c>
      <c r="N175" s="22" t="s">
        <v>704</v>
      </c>
      <c r="O175" s="53" t="str">
        <f t="shared" si="4"/>
        <v>05</v>
      </c>
      <c r="P175" s="51">
        <f t="shared" si="5"/>
        <v>42526</v>
      </c>
    </row>
    <row r="176" spans="1:16" x14ac:dyDescent="0.25">
      <c r="A176" s="20">
        <v>42526.241944444446</v>
      </c>
      <c r="B176" s="21" t="s">
        <v>353</v>
      </c>
      <c r="C176" s="21" t="s">
        <v>917</v>
      </c>
      <c r="D176" s="21" t="s">
        <v>339</v>
      </c>
      <c r="E176" s="21" t="s">
        <v>367</v>
      </c>
      <c r="F176" s="21">
        <v>0</v>
      </c>
      <c r="G176" s="21">
        <v>80</v>
      </c>
      <c r="H176" s="21">
        <v>353</v>
      </c>
      <c r="I176" s="21" t="s">
        <v>368</v>
      </c>
      <c r="J176" s="21">
        <v>1</v>
      </c>
      <c r="K176" s="22" t="s">
        <v>342</v>
      </c>
      <c r="L176" s="22" t="str">
        <f>VLOOKUP(C176,'[7]Trips&amp;Operators'!$C$1:$E$9999,3,FALSE)</f>
        <v>GOODNIGHT</v>
      </c>
      <c r="M176" s="23" t="s">
        <v>348</v>
      </c>
      <c r="N176" s="22"/>
      <c r="O176" s="53" t="str">
        <f t="shared" si="4"/>
        <v>05</v>
      </c>
      <c r="P176" s="51">
        <f t="shared" si="5"/>
        <v>42526</v>
      </c>
    </row>
    <row r="177" spans="1:16" x14ac:dyDescent="0.25">
      <c r="A177" s="20">
        <v>42526.369537037041</v>
      </c>
      <c r="B177" s="21" t="s">
        <v>370</v>
      </c>
      <c r="C177" s="21" t="s">
        <v>431</v>
      </c>
      <c r="D177" s="21" t="s">
        <v>339</v>
      </c>
      <c r="E177" s="21" t="s">
        <v>367</v>
      </c>
      <c r="F177" s="21">
        <v>0</v>
      </c>
      <c r="G177" s="21">
        <v>48</v>
      </c>
      <c r="H177" s="21">
        <v>152</v>
      </c>
      <c r="I177" s="21" t="s">
        <v>368</v>
      </c>
      <c r="J177" s="21">
        <v>1</v>
      </c>
      <c r="K177" s="22" t="s">
        <v>342</v>
      </c>
      <c r="L177" s="22" t="str">
        <f>VLOOKUP(C177,'[7]Trips&amp;Operators'!$C$1:$E$9999,3,FALSE)</f>
        <v>MAYBERRY</v>
      </c>
      <c r="M177" s="23" t="s">
        <v>348</v>
      </c>
      <c r="N177" s="22"/>
      <c r="O177" s="53" t="str">
        <f t="shared" si="4"/>
        <v>05</v>
      </c>
      <c r="P177" s="51">
        <f t="shared" si="5"/>
        <v>42526</v>
      </c>
    </row>
    <row r="178" spans="1:16" x14ac:dyDescent="0.25">
      <c r="A178" s="20">
        <v>42526.420428240737</v>
      </c>
      <c r="B178" s="21" t="s">
        <v>396</v>
      </c>
      <c r="C178" s="21" t="s">
        <v>432</v>
      </c>
      <c r="D178" s="21" t="s">
        <v>339</v>
      </c>
      <c r="E178" s="21" t="s">
        <v>367</v>
      </c>
      <c r="F178" s="21">
        <v>0</v>
      </c>
      <c r="G178" s="21">
        <v>28</v>
      </c>
      <c r="H178" s="21">
        <v>233433</v>
      </c>
      <c r="I178" s="21" t="s">
        <v>368</v>
      </c>
      <c r="J178" s="21">
        <v>233491</v>
      </c>
      <c r="K178" s="22" t="s">
        <v>347</v>
      </c>
      <c r="L178" s="22" t="str">
        <f>VLOOKUP(C178,'[7]Trips&amp;Operators'!$C$1:$E$9999,3,FALSE)</f>
        <v>GOODNIGHT</v>
      </c>
      <c r="M178" s="23" t="s">
        <v>348</v>
      </c>
      <c r="N178" s="22"/>
      <c r="O178" s="53" t="str">
        <f t="shared" si="4"/>
        <v>05</v>
      </c>
      <c r="P178" s="51">
        <f t="shared" si="5"/>
        <v>42526</v>
      </c>
    </row>
    <row r="179" spans="1:16" x14ac:dyDescent="0.25">
      <c r="A179" s="20">
        <v>42526.51834490741</v>
      </c>
      <c r="B179" s="21" t="s">
        <v>370</v>
      </c>
      <c r="C179" s="21" t="s">
        <v>318</v>
      </c>
      <c r="D179" s="21" t="s">
        <v>339</v>
      </c>
      <c r="E179" s="21" t="s">
        <v>367</v>
      </c>
      <c r="F179" s="21">
        <v>0</v>
      </c>
      <c r="G179" s="21">
        <v>67</v>
      </c>
      <c r="H179" s="21">
        <v>245</v>
      </c>
      <c r="I179" s="21" t="s">
        <v>368</v>
      </c>
      <c r="J179" s="21">
        <v>1</v>
      </c>
      <c r="K179" s="22" t="s">
        <v>342</v>
      </c>
      <c r="L179" s="22" t="str">
        <f>VLOOKUP(C179,'[7]Trips&amp;Operators'!$C$1:$E$9999,3,FALSE)</f>
        <v>HELVIE</v>
      </c>
      <c r="M179" s="23" t="s">
        <v>348</v>
      </c>
      <c r="N179" s="22"/>
      <c r="O179" s="53" t="str">
        <f t="shared" si="4"/>
        <v>05</v>
      </c>
      <c r="P179" s="51">
        <f t="shared" si="5"/>
        <v>42526</v>
      </c>
    </row>
    <row r="180" spans="1:16" x14ac:dyDescent="0.25">
      <c r="A180" s="20">
        <v>42526.619710648149</v>
      </c>
      <c r="B180" s="21" t="s">
        <v>456</v>
      </c>
      <c r="C180" s="21" t="s">
        <v>918</v>
      </c>
      <c r="D180" s="21" t="s">
        <v>339</v>
      </c>
      <c r="E180" s="21" t="s">
        <v>367</v>
      </c>
      <c r="F180" s="21">
        <v>0</v>
      </c>
      <c r="G180" s="21">
        <v>62</v>
      </c>
      <c r="H180" s="21">
        <v>211</v>
      </c>
      <c r="I180" s="21" t="s">
        <v>368</v>
      </c>
      <c r="J180" s="21">
        <v>1</v>
      </c>
      <c r="K180" s="22" t="s">
        <v>342</v>
      </c>
      <c r="L180" s="22" t="str">
        <f>VLOOKUP(C180,'[7]Trips&amp;Operators'!$C$1:$E$9999,3,FALSE)</f>
        <v>BONDS</v>
      </c>
      <c r="M180" s="23" t="s">
        <v>348</v>
      </c>
      <c r="N180" s="22"/>
      <c r="O180" s="53" t="str">
        <f t="shared" si="4"/>
        <v>05</v>
      </c>
      <c r="P180" s="51">
        <f t="shared" si="5"/>
        <v>42526</v>
      </c>
    </row>
    <row r="181" spans="1:16" x14ac:dyDescent="0.25">
      <c r="A181" s="20">
        <v>42526.627164351848</v>
      </c>
      <c r="B181" s="21" t="s">
        <v>373</v>
      </c>
      <c r="C181" s="21" t="s">
        <v>428</v>
      </c>
      <c r="D181" s="21" t="s">
        <v>339</v>
      </c>
      <c r="E181" s="21" t="s">
        <v>367</v>
      </c>
      <c r="F181" s="21">
        <v>0</v>
      </c>
      <c r="G181" s="21">
        <v>67</v>
      </c>
      <c r="H181" s="21">
        <v>229</v>
      </c>
      <c r="I181" s="21" t="s">
        <v>368</v>
      </c>
      <c r="J181" s="21">
        <v>1</v>
      </c>
      <c r="K181" s="22" t="s">
        <v>342</v>
      </c>
      <c r="L181" s="22" t="str">
        <f>VLOOKUP(C181,'[7]Trips&amp;Operators'!$C$1:$E$9999,3,FALSE)</f>
        <v>LOCKLEAR</v>
      </c>
      <c r="M181" s="23" t="s">
        <v>348</v>
      </c>
      <c r="N181" s="22"/>
      <c r="O181" s="53" t="str">
        <f t="shared" si="4"/>
        <v>05</v>
      </c>
      <c r="P181" s="51">
        <f t="shared" si="5"/>
        <v>42526</v>
      </c>
    </row>
    <row r="182" spans="1:16" x14ac:dyDescent="0.25">
      <c r="A182" s="20">
        <v>42526.637476851851</v>
      </c>
      <c r="B182" s="21" t="s">
        <v>353</v>
      </c>
      <c r="C182" s="21" t="s">
        <v>919</v>
      </c>
      <c r="D182" s="21" t="s">
        <v>339</v>
      </c>
      <c r="E182" s="21" t="s">
        <v>367</v>
      </c>
      <c r="F182" s="21">
        <v>0</v>
      </c>
      <c r="G182" s="21">
        <v>35</v>
      </c>
      <c r="H182" s="21">
        <v>125</v>
      </c>
      <c r="I182" s="21" t="s">
        <v>368</v>
      </c>
      <c r="J182" s="21">
        <v>1</v>
      </c>
      <c r="K182" s="22" t="s">
        <v>342</v>
      </c>
      <c r="L182" s="22" t="str">
        <f>VLOOKUP(C182,'[7]Trips&amp;Operators'!$C$1:$E$9999,3,FALSE)</f>
        <v>ACKERMAN</v>
      </c>
      <c r="M182" s="23" t="s">
        <v>348</v>
      </c>
      <c r="N182" s="22"/>
      <c r="O182" s="53" t="str">
        <f t="shared" si="4"/>
        <v>05</v>
      </c>
      <c r="P182" s="51">
        <f t="shared" si="5"/>
        <v>42526</v>
      </c>
    </row>
    <row r="183" spans="1:16" x14ac:dyDescent="0.25">
      <c r="A183" s="20">
        <v>42526.660069444442</v>
      </c>
      <c r="B183" s="21" t="s">
        <v>344</v>
      </c>
      <c r="C183" s="21" t="s">
        <v>435</v>
      </c>
      <c r="D183" s="21" t="s">
        <v>339</v>
      </c>
      <c r="E183" s="21" t="s">
        <v>367</v>
      </c>
      <c r="F183" s="21">
        <v>0</v>
      </c>
      <c r="G183" s="21">
        <v>66</v>
      </c>
      <c r="H183" s="21">
        <v>233276</v>
      </c>
      <c r="I183" s="21" t="s">
        <v>368</v>
      </c>
      <c r="J183" s="21">
        <v>233491</v>
      </c>
      <c r="K183" s="22" t="s">
        <v>347</v>
      </c>
      <c r="L183" s="22" t="str">
        <f>VLOOKUP(C183,'[7]Trips&amp;Operators'!$C$1:$E$9999,3,FALSE)</f>
        <v>LOCKLEAR</v>
      </c>
      <c r="M183" s="23" t="s">
        <v>348</v>
      </c>
      <c r="N183" s="22"/>
      <c r="O183" s="53" t="str">
        <f t="shared" si="4"/>
        <v>05</v>
      </c>
      <c r="P183" s="51">
        <f t="shared" si="5"/>
        <v>42526</v>
      </c>
    </row>
    <row r="184" spans="1:16" x14ac:dyDescent="0.25">
      <c r="A184" s="20">
        <v>42526.670578703706</v>
      </c>
      <c r="B184" s="21" t="s">
        <v>361</v>
      </c>
      <c r="C184" s="21" t="s">
        <v>920</v>
      </c>
      <c r="D184" s="21" t="s">
        <v>339</v>
      </c>
      <c r="E184" s="21" t="s">
        <v>367</v>
      </c>
      <c r="F184" s="21">
        <v>0</v>
      </c>
      <c r="G184" s="21">
        <v>56</v>
      </c>
      <c r="H184" s="21">
        <v>198</v>
      </c>
      <c r="I184" s="21" t="s">
        <v>368</v>
      </c>
      <c r="J184" s="21">
        <v>1</v>
      </c>
      <c r="K184" s="22" t="s">
        <v>342</v>
      </c>
      <c r="L184" s="22" t="str">
        <f>VLOOKUP(C184,'[7]Trips&amp;Operators'!$C$1:$E$9999,3,FALSE)</f>
        <v>STRICKLAND</v>
      </c>
      <c r="M184" s="23" t="s">
        <v>348</v>
      </c>
      <c r="N184" s="22"/>
      <c r="O184" s="53" t="str">
        <f t="shared" si="4"/>
        <v>05</v>
      </c>
      <c r="P184" s="51">
        <f t="shared" si="5"/>
        <v>42526</v>
      </c>
    </row>
    <row r="185" spans="1:16" x14ac:dyDescent="0.25">
      <c r="A185" s="20">
        <v>42526.721643518518</v>
      </c>
      <c r="B185" s="21" t="s">
        <v>399</v>
      </c>
      <c r="C185" s="21" t="s">
        <v>921</v>
      </c>
      <c r="D185" s="21" t="s">
        <v>339</v>
      </c>
      <c r="E185" s="21" t="s">
        <v>367</v>
      </c>
      <c r="F185" s="21">
        <v>0</v>
      </c>
      <c r="G185" s="21">
        <v>103</v>
      </c>
      <c r="H185" s="21">
        <v>402</v>
      </c>
      <c r="I185" s="21" t="s">
        <v>368</v>
      </c>
      <c r="J185" s="21">
        <v>1</v>
      </c>
      <c r="K185" s="22" t="s">
        <v>342</v>
      </c>
      <c r="L185" s="22" t="str">
        <f>VLOOKUP(C185,'[7]Trips&amp;Operators'!$C$1:$E$9999,3,FALSE)</f>
        <v>STEWART</v>
      </c>
      <c r="M185" s="23" t="s">
        <v>348</v>
      </c>
      <c r="N185" s="22"/>
      <c r="O185" s="53" t="str">
        <f t="shared" si="4"/>
        <v>05</v>
      </c>
      <c r="P185" s="51">
        <f t="shared" si="5"/>
        <v>42526</v>
      </c>
    </row>
    <row r="186" spans="1:16" x14ac:dyDescent="0.25">
      <c r="A186" s="20">
        <v>42526.733043981483</v>
      </c>
      <c r="B186" s="21" t="s">
        <v>344</v>
      </c>
      <c r="C186" s="21" t="s">
        <v>922</v>
      </c>
      <c r="D186" s="21" t="s">
        <v>339</v>
      </c>
      <c r="E186" s="21" t="s">
        <v>367</v>
      </c>
      <c r="F186" s="21">
        <v>0</v>
      </c>
      <c r="G186" s="21">
        <v>25</v>
      </c>
      <c r="H186" s="21">
        <v>233445</v>
      </c>
      <c r="I186" s="21" t="s">
        <v>368</v>
      </c>
      <c r="J186" s="21">
        <v>233491</v>
      </c>
      <c r="K186" s="22" t="s">
        <v>347</v>
      </c>
      <c r="L186" s="22" t="str">
        <f>VLOOKUP(C186,'[7]Trips&amp;Operators'!$C$1:$E$9999,3,FALSE)</f>
        <v>LOCKLEAR</v>
      </c>
      <c r="M186" s="23" t="s">
        <v>348</v>
      </c>
      <c r="N186" s="22"/>
      <c r="O186" s="53" t="str">
        <f t="shared" si="4"/>
        <v>05</v>
      </c>
      <c r="P186" s="51">
        <f t="shared" si="5"/>
        <v>42526</v>
      </c>
    </row>
    <row r="187" spans="1:16" x14ac:dyDescent="0.25">
      <c r="A187" s="20">
        <v>42526.79415509259</v>
      </c>
      <c r="B187" s="21" t="s">
        <v>399</v>
      </c>
      <c r="C187" s="21" t="s">
        <v>923</v>
      </c>
      <c r="D187" s="21" t="s">
        <v>339</v>
      </c>
      <c r="E187" s="21" t="s">
        <v>367</v>
      </c>
      <c r="F187" s="21">
        <v>0</v>
      </c>
      <c r="G187" s="21">
        <v>89</v>
      </c>
      <c r="H187" s="21">
        <v>338</v>
      </c>
      <c r="I187" s="21" t="s">
        <v>368</v>
      </c>
      <c r="J187" s="21">
        <v>1</v>
      </c>
      <c r="K187" s="22" t="s">
        <v>342</v>
      </c>
      <c r="L187" s="22" t="str">
        <f>VLOOKUP(C187,'[7]Trips&amp;Operators'!$C$1:$E$9999,3,FALSE)</f>
        <v>STEWART</v>
      </c>
      <c r="M187" s="23" t="s">
        <v>348</v>
      </c>
      <c r="N187" s="22"/>
      <c r="O187" s="53" t="str">
        <f t="shared" si="4"/>
        <v>05</v>
      </c>
      <c r="P187" s="51">
        <f t="shared" si="5"/>
        <v>42526</v>
      </c>
    </row>
    <row r="188" spans="1:16" x14ac:dyDescent="0.25">
      <c r="A188" s="20">
        <v>42527.283402777779</v>
      </c>
      <c r="B188" s="21" t="s">
        <v>361</v>
      </c>
      <c r="C188" s="21" t="s">
        <v>924</v>
      </c>
      <c r="D188" s="21" t="s">
        <v>352</v>
      </c>
      <c r="E188" s="21" t="s">
        <v>340</v>
      </c>
      <c r="F188" s="21">
        <v>790</v>
      </c>
      <c r="G188" s="21">
        <v>841</v>
      </c>
      <c r="H188" s="21">
        <v>74101</v>
      </c>
      <c r="I188" s="21" t="s">
        <v>341</v>
      </c>
      <c r="J188" s="21">
        <v>103864</v>
      </c>
      <c r="K188" s="22" t="s">
        <v>342</v>
      </c>
      <c r="L188" s="22" t="str">
        <f>VLOOKUP(C188,'[8]Trips&amp;Operators'!$C$1:$E$9999,3,FALSE)</f>
        <v>MALAVE</v>
      </c>
      <c r="M188" s="23" t="s">
        <v>343</v>
      </c>
      <c r="N188" s="22"/>
      <c r="O188" s="53" t="str">
        <f t="shared" si="4"/>
        <v>06</v>
      </c>
      <c r="P188" s="51">
        <f t="shared" si="5"/>
        <v>42527</v>
      </c>
    </row>
    <row r="189" spans="1:16" x14ac:dyDescent="0.25">
      <c r="A189" s="20">
        <v>42527.53125</v>
      </c>
      <c r="B189" s="21" t="s">
        <v>361</v>
      </c>
      <c r="C189" s="21" t="s">
        <v>925</v>
      </c>
      <c r="D189" s="21" t="s">
        <v>352</v>
      </c>
      <c r="E189" s="21" t="s">
        <v>340</v>
      </c>
      <c r="F189" s="21">
        <v>790</v>
      </c>
      <c r="G189" s="21">
        <v>853</v>
      </c>
      <c r="H189" s="21">
        <v>98346</v>
      </c>
      <c r="I189" s="21" t="s">
        <v>341</v>
      </c>
      <c r="J189" s="21">
        <v>126678</v>
      </c>
      <c r="K189" s="22" t="s">
        <v>342</v>
      </c>
      <c r="L189" s="22" t="str">
        <f>VLOOKUP(C189,'[8]Trips&amp;Operators'!$C$1:$E$9999,3,FALSE)</f>
        <v>BONDS</v>
      </c>
      <c r="M189" s="23" t="s">
        <v>343</v>
      </c>
      <c r="N189" s="22"/>
      <c r="O189" s="53" t="str">
        <f t="shared" si="4"/>
        <v>06</v>
      </c>
      <c r="P189" s="51">
        <f t="shared" si="5"/>
        <v>42527</v>
      </c>
    </row>
    <row r="190" spans="1:16" x14ac:dyDescent="0.25">
      <c r="A190" s="20">
        <v>42527.348090277781</v>
      </c>
      <c r="B190" s="21" t="s">
        <v>397</v>
      </c>
      <c r="C190" s="21" t="s">
        <v>926</v>
      </c>
      <c r="D190" s="21" t="s">
        <v>339</v>
      </c>
      <c r="E190" s="21" t="s">
        <v>345</v>
      </c>
      <c r="F190" s="21">
        <v>380</v>
      </c>
      <c r="G190" s="21">
        <v>590</v>
      </c>
      <c r="H190" s="21">
        <v>125336</v>
      </c>
      <c r="I190" s="21" t="s">
        <v>346</v>
      </c>
      <c r="J190" s="21">
        <v>127562</v>
      </c>
      <c r="K190" s="22" t="s">
        <v>347</v>
      </c>
      <c r="L190" s="22" t="str">
        <f>VLOOKUP(C190,'[8]Trips&amp;Operators'!$C$1:$E$9999,3,FALSE)</f>
        <v>YANAI</v>
      </c>
      <c r="M190" s="23" t="s">
        <v>348</v>
      </c>
      <c r="N190" s="22"/>
      <c r="O190" s="53" t="str">
        <f t="shared" si="4"/>
        <v>06</v>
      </c>
      <c r="P190" s="51">
        <f t="shared" si="5"/>
        <v>42527</v>
      </c>
    </row>
    <row r="191" spans="1:16" x14ac:dyDescent="0.25">
      <c r="A191" s="20">
        <v>42527.485613425924</v>
      </c>
      <c r="B191" s="21" t="s">
        <v>451</v>
      </c>
      <c r="C191" s="21" t="s">
        <v>927</v>
      </c>
      <c r="D191" s="21" t="s">
        <v>339</v>
      </c>
      <c r="E191" s="21" t="s">
        <v>345</v>
      </c>
      <c r="F191" s="21">
        <v>0</v>
      </c>
      <c r="G191" s="21">
        <v>41</v>
      </c>
      <c r="H191" s="21">
        <v>26954</v>
      </c>
      <c r="I191" s="21" t="s">
        <v>346</v>
      </c>
      <c r="J191" s="21">
        <v>27052</v>
      </c>
      <c r="K191" s="22" t="s">
        <v>347</v>
      </c>
      <c r="L191" s="22" t="str">
        <f>VLOOKUP(C191,'[8]Trips&amp;Operators'!$C$1:$E$9999,3,FALSE)</f>
        <v>BONDS</v>
      </c>
      <c r="M191" s="23" t="s">
        <v>348</v>
      </c>
      <c r="N191" s="22" t="s">
        <v>869</v>
      </c>
      <c r="O191" s="53" t="str">
        <f t="shared" si="4"/>
        <v>06</v>
      </c>
      <c r="P191" s="51">
        <f t="shared" si="5"/>
        <v>42527</v>
      </c>
    </row>
    <row r="192" spans="1:16" x14ac:dyDescent="0.25">
      <c r="A192" s="20">
        <v>42527.591527777775</v>
      </c>
      <c r="B192" s="21" t="s">
        <v>388</v>
      </c>
      <c r="C192" s="21" t="s">
        <v>442</v>
      </c>
      <c r="D192" s="21" t="s">
        <v>339</v>
      </c>
      <c r="E192" s="21" t="s">
        <v>345</v>
      </c>
      <c r="F192" s="21">
        <v>0</v>
      </c>
      <c r="G192" s="21">
        <v>24</v>
      </c>
      <c r="H192" s="21">
        <v>31031</v>
      </c>
      <c r="I192" s="21" t="s">
        <v>346</v>
      </c>
      <c r="J192" s="21">
        <v>30970</v>
      </c>
      <c r="K192" s="22" t="s">
        <v>342</v>
      </c>
      <c r="L192" s="22" t="str">
        <f>VLOOKUP(C192,'[8]Trips&amp;Operators'!$C$1:$E$9999,3,FALSE)</f>
        <v>COCA</v>
      </c>
      <c r="M192" s="23" t="s">
        <v>348</v>
      </c>
      <c r="N192" s="22" t="s">
        <v>869</v>
      </c>
      <c r="O192" s="53" t="str">
        <f t="shared" si="4"/>
        <v>06</v>
      </c>
      <c r="P192" s="51">
        <f t="shared" si="5"/>
        <v>42527</v>
      </c>
    </row>
    <row r="193" spans="1:16" x14ac:dyDescent="0.25">
      <c r="A193" s="20">
        <v>42527.609178240738</v>
      </c>
      <c r="B193" s="21" t="s">
        <v>361</v>
      </c>
      <c r="C193" s="21" t="s">
        <v>928</v>
      </c>
      <c r="D193" s="21" t="s">
        <v>339</v>
      </c>
      <c r="E193" s="21" t="s">
        <v>345</v>
      </c>
      <c r="F193" s="21">
        <v>420</v>
      </c>
      <c r="G193" s="21">
        <v>513</v>
      </c>
      <c r="H193" s="21">
        <v>78710</v>
      </c>
      <c r="I193" s="21" t="s">
        <v>346</v>
      </c>
      <c r="J193" s="21">
        <v>78469</v>
      </c>
      <c r="K193" s="22" t="s">
        <v>342</v>
      </c>
      <c r="L193" s="22" t="str">
        <f>VLOOKUP(C193,'[8]Trips&amp;Operators'!$C$1:$E$9999,3,FALSE)</f>
        <v>BONDS</v>
      </c>
      <c r="M193" s="23" t="s">
        <v>348</v>
      </c>
      <c r="N193" s="22"/>
      <c r="O193" s="53" t="str">
        <f t="shared" si="4"/>
        <v>06</v>
      </c>
      <c r="P193" s="51">
        <f t="shared" si="5"/>
        <v>42527</v>
      </c>
    </row>
    <row r="194" spans="1:16" x14ac:dyDescent="0.25">
      <c r="A194" s="20">
        <v>42527.615312499998</v>
      </c>
      <c r="B194" s="21" t="s">
        <v>361</v>
      </c>
      <c r="C194" s="21" t="s">
        <v>928</v>
      </c>
      <c r="D194" s="21" t="s">
        <v>339</v>
      </c>
      <c r="E194" s="21" t="s">
        <v>345</v>
      </c>
      <c r="F194" s="21">
        <v>0</v>
      </c>
      <c r="G194" s="21">
        <v>51</v>
      </c>
      <c r="H194" s="21">
        <v>31115</v>
      </c>
      <c r="I194" s="21" t="s">
        <v>346</v>
      </c>
      <c r="J194" s="21">
        <v>30970</v>
      </c>
      <c r="K194" s="22" t="s">
        <v>342</v>
      </c>
      <c r="L194" s="22" t="str">
        <f>VLOOKUP(C194,'[8]Trips&amp;Operators'!$C$1:$E$9999,3,FALSE)</f>
        <v>BONDS</v>
      </c>
      <c r="M194" s="23" t="s">
        <v>348</v>
      </c>
      <c r="N194" s="22" t="s">
        <v>869</v>
      </c>
      <c r="O194" s="53" t="str">
        <f t="shared" si="4"/>
        <v>06</v>
      </c>
      <c r="P194" s="51">
        <f t="shared" si="5"/>
        <v>42527</v>
      </c>
    </row>
    <row r="195" spans="1:16" x14ac:dyDescent="0.25">
      <c r="A195" s="20">
        <v>42527.635497685187</v>
      </c>
      <c r="B195" s="21" t="s">
        <v>451</v>
      </c>
      <c r="C195" s="21" t="s">
        <v>929</v>
      </c>
      <c r="D195" s="21" t="s">
        <v>339</v>
      </c>
      <c r="E195" s="21" t="s">
        <v>345</v>
      </c>
      <c r="F195" s="21">
        <v>0</v>
      </c>
      <c r="G195" s="21">
        <v>64</v>
      </c>
      <c r="H195" s="21">
        <v>30627</v>
      </c>
      <c r="I195" s="21" t="s">
        <v>346</v>
      </c>
      <c r="J195" s="21">
        <v>30830</v>
      </c>
      <c r="K195" s="22" t="s">
        <v>347</v>
      </c>
      <c r="L195" s="22" t="str">
        <f>VLOOKUP(C195,'[8]Trips&amp;Operators'!$C$1:$E$9999,3,FALSE)</f>
        <v>BONDS</v>
      </c>
      <c r="M195" s="23" t="s">
        <v>348</v>
      </c>
      <c r="N195" s="22" t="s">
        <v>869</v>
      </c>
      <c r="O195" s="53" t="str">
        <f t="shared" ref="O195:O258" si="6">RIGHT(C195,2)</f>
        <v>06</v>
      </c>
      <c r="P195" s="51">
        <f t="shared" ref="P195:P258" si="7">42522+O195-1</f>
        <v>42527</v>
      </c>
    </row>
    <row r="196" spans="1:16" x14ac:dyDescent="0.25">
      <c r="A196" s="20">
        <v>42527.685706018521</v>
      </c>
      <c r="B196" s="21" t="s">
        <v>361</v>
      </c>
      <c r="C196" s="21" t="s">
        <v>930</v>
      </c>
      <c r="D196" s="21" t="s">
        <v>339</v>
      </c>
      <c r="E196" s="21" t="s">
        <v>345</v>
      </c>
      <c r="F196" s="21">
        <v>0</v>
      </c>
      <c r="G196" s="21">
        <v>49</v>
      </c>
      <c r="H196" s="21">
        <v>31066</v>
      </c>
      <c r="I196" s="21" t="s">
        <v>346</v>
      </c>
      <c r="J196" s="21">
        <v>30970</v>
      </c>
      <c r="K196" s="22" t="s">
        <v>342</v>
      </c>
      <c r="L196" s="22" t="str">
        <f>VLOOKUP(C196,'[8]Trips&amp;Operators'!$C$1:$E$9999,3,FALSE)</f>
        <v>BONDS</v>
      </c>
      <c r="M196" s="23" t="s">
        <v>348</v>
      </c>
      <c r="N196" s="22" t="s">
        <v>869</v>
      </c>
      <c r="O196" s="53" t="str">
        <f t="shared" si="6"/>
        <v>06</v>
      </c>
      <c r="P196" s="51">
        <f t="shared" si="7"/>
        <v>42527</v>
      </c>
    </row>
    <row r="197" spans="1:16" x14ac:dyDescent="0.25">
      <c r="A197" s="20">
        <v>42527.747986111113</v>
      </c>
      <c r="B197" s="21" t="s">
        <v>377</v>
      </c>
      <c r="C197" s="21" t="s">
        <v>931</v>
      </c>
      <c r="D197" s="21" t="s">
        <v>339</v>
      </c>
      <c r="E197" s="21" t="s">
        <v>345</v>
      </c>
      <c r="F197" s="21">
        <v>0</v>
      </c>
      <c r="G197" s="21">
        <v>40</v>
      </c>
      <c r="H197" s="21">
        <v>33026</v>
      </c>
      <c r="I197" s="21" t="s">
        <v>346</v>
      </c>
      <c r="J197" s="21">
        <v>33136</v>
      </c>
      <c r="K197" s="22" t="s">
        <v>347</v>
      </c>
      <c r="L197" s="22" t="str">
        <f>VLOOKUP(C197,'[8]Trips&amp;Operators'!$C$1:$E$9999,3,FALSE)</f>
        <v>CHANDLER</v>
      </c>
      <c r="M197" s="23" t="s">
        <v>348</v>
      </c>
      <c r="N197" s="22" t="s">
        <v>869</v>
      </c>
      <c r="O197" s="53" t="str">
        <f t="shared" si="6"/>
        <v>06</v>
      </c>
      <c r="P197" s="51">
        <f t="shared" si="7"/>
        <v>42527</v>
      </c>
    </row>
    <row r="198" spans="1:16" x14ac:dyDescent="0.25">
      <c r="A198" s="20">
        <v>42527.761863425927</v>
      </c>
      <c r="B198" s="21" t="s">
        <v>361</v>
      </c>
      <c r="C198" s="21" t="s">
        <v>445</v>
      </c>
      <c r="D198" s="21" t="s">
        <v>339</v>
      </c>
      <c r="E198" s="21" t="s">
        <v>345</v>
      </c>
      <c r="F198" s="21">
        <v>0</v>
      </c>
      <c r="G198" s="21">
        <v>51</v>
      </c>
      <c r="H198" s="21">
        <v>33401</v>
      </c>
      <c r="I198" s="21" t="s">
        <v>346</v>
      </c>
      <c r="J198" s="21">
        <v>33257</v>
      </c>
      <c r="K198" s="22" t="s">
        <v>342</v>
      </c>
      <c r="L198" s="22" t="str">
        <f>VLOOKUP(C198,'[8]Trips&amp;Operators'!$C$1:$E$9999,3,FALSE)</f>
        <v>BONDS</v>
      </c>
      <c r="M198" s="23" t="s">
        <v>348</v>
      </c>
      <c r="N198" s="22" t="s">
        <v>869</v>
      </c>
      <c r="O198" s="53" t="str">
        <f t="shared" si="6"/>
        <v>06</v>
      </c>
      <c r="P198" s="51">
        <f t="shared" si="7"/>
        <v>42527</v>
      </c>
    </row>
    <row r="199" spans="1:16" x14ac:dyDescent="0.25">
      <c r="A199" s="20">
        <v>42527.396481481483</v>
      </c>
      <c r="B199" s="21" t="s">
        <v>401</v>
      </c>
      <c r="C199" s="21" t="s">
        <v>204</v>
      </c>
      <c r="D199" s="21" t="s">
        <v>339</v>
      </c>
      <c r="E199" s="21" t="s">
        <v>351</v>
      </c>
      <c r="F199" s="21">
        <v>150</v>
      </c>
      <c r="G199" s="21">
        <v>39</v>
      </c>
      <c r="H199" s="21">
        <v>633</v>
      </c>
      <c r="I199" s="21" t="s">
        <v>341</v>
      </c>
      <c r="J199" s="21">
        <v>0</v>
      </c>
      <c r="K199" s="22" t="s">
        <v>347</v>
      </c>
      <c r="L199" s="22" t="str">
        <f>VLOOKUP(C199,'[8]Trips&amp;Operators'!$C$1:$E$9999,3,FALSE)</f>
        <v>BRABO</v>
      </c>
      <c r="M199" s="23" t="s">
        <v>348</v>
      </c>
      <c r="N199" s="22"/>
      <c r="O199" s="53" t="str">
        <f t="shared" si="6"/>
        <v>06</v>
      </c>
      <c r="P199" s="51">
        <f t="shared" si="7"/>
        <v>42527</v>
      </c>
    </row>
    <row r="200" spans="1:16" x14ac:dyDescent="0.25">
      <c r="A200" s="20">
        <v>42527.396481481483</v>
      </c>
      <c r="B200" s="21" t="s">
        <v>401</v>
      </c>
      <c r="C200" s="21" t="s">
        <v>204</v>
      </c>
      <c r="D200" s="21" t="s">
        <v>339</v>
      </c>
      <c r="E200" s="21" t="s">
        <v>351</v>
      </c>
      <c r="F200" s="21">
        <v>150</v>
      </c>
      <c r="G200" s="21">
        <v>39</v>
      </c>
      <c r="H200" s="21">
        <v>633</v>
      </c>
      <c r="I200" s="21" t="s">
        <v>341</v>
      </c>
      <c r="J200" s="21">
        <v>0</v>
      </c>
      <c r="K200" s="22" t="s">
        <v>347</v>
      </c>
      <c r="L200" s="22" t="str">
        <f>VLOOKUP(C200,'[8]Trips&amp;Operators'!$C$1:$E$9999,3,FALSE)</f>
        <v>BRABO</v>
      </c>
      <c r="M200" s="23" t="s">
        <v>348</v>
      </c>
      <c r="N200" s="22"/>
      <c r="O200" s="53" t="str">
        <f t="shared" si="6"/>
        <v>06</v>
      </c>
      <c r="P200" s="51">
        <f t="shared" si="7"/>
        <v>42527</v>
      </c>
    </row>
    <row r="201" spans="1:16" x14ac:dyDescent="0.25">
      <c r="A201" s="20">
        <v>42527.420405092591</v>
      </c>
      <c r="B201" s="21" t="s">
        <v>401</v>
      </c>
      <c r="C201" s="21" t="s">
        <v>204</v>
      </c>
      <c r="D201" s="21" t="s">
        <v>339</v>
      </c>
      <c r="E201" s="21" t="s">
        <v>351</v>
      </c>
      <c r="F201" s="21">
        <v>550</v>
      </c>
      <c r="G201" s="21">
        <v>781</v>
      </c>
      <c r="H201" s="21">
        <v>218899</v>
      </c>
      <c r="I201" s="21" t="s">
        <v>341</v>
      </c>
      <c r="J201" s="21">
        <v>222090</v>
      </c>
      <c r="K201" s="22" t="s">
        <v>347</v>
      </c>
      <c r="L201" s="22" t="str">
        <f>VLOOKUP(C201,'[8]Trips&amp;Operators'!$C$1:$E$9999,3,FALSE)</f>
        <v>BRABO</v>
      </c>
      <c r="M201" s="23" t="s">
        <v>348</v>
      </c>
      <c r="N201" s="22"/>
      <c r="O201" s="53" t="str">
        <f t="shared" si="6"/>
        <v>06</v>
      </c>
      <c r="P201" s="51">
        <f t="shared" si="7"/>
        <v>42527</v>
      </c>
    </row>
    <row r="202" spans="1:16" x14ac:dyDescent="0.25">
      <c r="A202" s="20">
        <v>42527.494814814818</v>
      </c>
      <c r="B202" s="21" t="s">
        <v>364</v>
      </c>
      <c r="C202" s="21" t="s">
        <v>441</v>
      </c>
      <c r="D202" s="21" t="s">
        <v>339</v>
      </c>
      <c r="E202" s="21" t="s">
        <v>351</v>
      </c>
      <c r="F202" s="21">
        <v>200</v>
      </c>
      <c r="G202" s="21">
        <v>167</v>
      </c>
      <c r="H202" s="21">
        <v>27189</v>
      </c>
      <c r="I202" s="21" t="s">
        <v>341</v>
      </c>
      <c r="J202" s="21">
        <v>27333</v>
      </c>
      <c r="K202" s="22" t="s">
        <v>347</v>
      </c>
      <c r="L202" s="22" t="str">
        <f>VLOOKUP(C202,'[8]Trips&amp;Operators'!$C$1:$E$9999,3,FALSE)</f>
        <v>LOCKLEAR</v>
      </c>
      <c r="M202" s="23" t="s">
        <v>348</v>
      </c>
      <c r="N202" s="22"/>
      <c r="O202" s="53" t="str">
        <f t="shared" si="6"/>
        <v>06</v>
      </c>
      <c r="P202" s="51">
        <f t="shared" si="7"/>
        <v>42527</v>
      </c>
    </row>
    <row r="203" spans="1:16" x14ac:dyDescent="0.25">
      <c r="A203" s="20">
        <v>42527.608622685184</v>
      </c>
      <c r="B203" s="21" t="s">
        <v>353</v>
      </c>
      <c r="C203" s="21" t="s">
        <v>932</v>
      </c>
      <c r="D203" s="21" t="s">
        <v>352</v>
      </c>
      <c r="E203" s="21" t="s">
        <v>351</v>
      </c>
      <c r="F203" s="21">
        <v>600</v>
      </c>
      <c r="G203" s="21">
        <v>652</v>
      </c>
      <c r="H203" s="21">
        <v>184667</v>
      </c>
      <c r="I203" s="21" t="s">
        <v>341</v>
      </c>
      <c r="J203" s="21">
        <v>190834</v>
      </c>
      <c r="K203" s="22" t="s">
        <v>342</v>
      </c>
      <c r="L203" s="22" t="str">
        <f>VLOOKUP(C203,'[8]Trips&amp;Operators'!$C$1:$E$9999,3,FALSE)</f>
        <v>LOCKLEAR</v>
      </c>
      <c r="M203" s="23" t="s">
        <v>348</v>
      </c>
      <c r="N203" s="22"/>
      <c r="O203" s="53" t="str">
        <f t="shared" si="6"/>
        <v>06</v>
      </c>
      <c r="P203" s="51">
        <f t="shared" si="7"/>
        <v>42527</v>
      </c>
    </row>
    <row r="204" spans="1:16" x14ac:dyDescent="0.25">
      <c r="A204" s="20">
        <v>42527.62400462963</v>
      </c>
      <c r="B204" s="21" t="s">
        <v>353</v>
      </c>
      <c r="C204" s="21" t="s">
        <v>932</v>
      </c>
      <c r="D204" s="21" t="s">
        <v>339</v>
      </c>
      <c r="E204" s="21" t="s">
        <v>351</v>
      </c>
      <c r="F204" s="21">
        <v>200</v>
      </c>
      <c r="G204" s="21">
        <v>145</v>
      </c>
      <c r="H204" s="21">
        <v>30909</v>
      </c>
      <c r="I204" s="21" t="s">
        <v>341</v>
      </c>
      <c r="J204" s="21">
        <v>30562</v>
      </c>
      <c r="K204" s="22" t="s">
        <v>342</v>
      </c>
      <c r="L204" s="22" t="str">
        <f>VLOOKUP(C204,'[8]Trips&amp;Operators'!$C$1:$E$9999,3,FALSE)</f>
        <v>LOCKLEAR</v>
      </c>
      <c r="M204" s="23" t="s">
        <v>348</v>
      </c>
      <c r="N204" s="22"/>
      <c r="O204" s="53" t="str">
        <f t="shared" si="6"/>
        <v>06</v>
      </c>
      <c r="P204" s="51">
        <f t="shared" si="7"/>
        <v>42527</v>
      </c>
    </row>
    <row r="205" spans="1:16" x14ac:dyDescent="0.25">
      <c r="A205" s="20">
        <v>42527.645648148151</v>
      </c>
      <c r="B205" s="21" t="s">
        <v>381</v>
      </c>
      <c r="C205" s="21" t="s">
        <v>933</v>
      </c>
      <c r="D205" s="21" t="s">
        <v>352</v>
      </c>
      <c r="E205" s="21" t="s">
        <v>351</v>
      </c>
      <c r="F205" s="21">
        <v>350</v>
      </c>
      <c r="G205" s="21">
        <v>401</v>
      </c>
      <c r="H205" s="21">
        <v>225671</v>
      </c>
      <c r="I205" s="21" t="s">
        <v>341</v>
      </c>
      <c r="J205" s="21">
        <v>228668</v>
      </c>
      <c r="K205" s="22" t="s">
        <v>342</v>
      </c>
      <c r="L205" s="22" t="str">
        <f>VLOOKUP(C205,'[8]Trips&amp;Operators'!$C$1:$E$9999,3,FALSE)</f>
        <v>REBOLETTI</v>
      </c>
      <c r="M205" s="23" t="s">
        <v>348</v>
      </c>
      <c r="N205" s="22"/>
      <c r="O205" s="53" t="str">
        <f t="shared" si="6"/>
        <v>06</v>
      </c>
      <c r="P205" s="51">
        <f t="shared" si="7"/>
        <v>42527</v>
      </c>
    </row>
    <row r="206" spans="1:16" x14ac:dyDescent="0.25">
      <c r="A206" s="20">
        <v>42527.649756944447</v>
      </c>
      <c r="B206" s="21" t="s">
        <v>372</v>
      </c>
      <c r="C206" s="21" t="s">
        <v>934</v>
      </c>
      <c r="D206" s="21" t="s">
        <v>339</v>
      </c>
      <c r="E206" s="21" t="s">
        <v>351</v>
      </c>
      <c r="F206" s="21">
        <v>150</v>
      </c>
      <c r="G206" s="21">
        <v>136</v>
      </c>
      <c r="H206" s="21">
        <v>231527</v>
      </c>
      <c r="I206" s="21" t="s">
        <v>341</v>
      </c>
      <c r="J206" s="21">
        <v>232107</v>
      </c>
      <c r="K206" s="22" t="s">
        <v>347</v>
      </c>
      <c r="L206" s="22" t="str">
        <f>VLOOKUP(C206,'[8]Trips&amp;Operators'!$C$1:$E$9999,3,FALSE)</f>
        <v>RIVERA</v>
      </c>
      <c r="M206" s="23" t="s">
        <v>348</v>
      </c>
      <c r="N206" s="22"/>
      <c r="O206" s="53" t="str">
        <f t="shared" si="6"/>
        <v>06</v>
      </c>
      <c r="P206" s="51">
        <f t="shared" si="7"/>
        <v>42527</v>
      </c>
    </row>
    <row r="207" spans="1:16" x14ac:dyDescent="0.25">
      <c r="A207" s="20">
        <v>42527.686180555553</v>
      </c>
      <c r="B207" s="21" t="s">
        <v>361</v>
      </c>
      <c r="C207" s="21" t="s">
        <v>930</v>
      </c>
      <c r="D207" s="21" t="s">
        <v>339</v>
      </c>
      <c r="E207" s="21" t="s">
        <v>351</v>
      </c>
      <c r="F207" s="21">
        <v>200</v>
      </c>
      <c r="G207" s="21">
        <v>176</v>
      </c>
      <c r="H207" s="21">
        <v>30863</v>
      </c>
      <c r="I207" s="21" t="s">
        <v>341</v>
      </c>
      <c r="J207" s="21">
        <v>30562</v>
      </c>
      <c r="K207" s="22" t="s">
        <v>342</v>
      </c>
      <c r="L207" s="22" t="str">
        <f>VLOOKUP(C207,'[8]Trips&amp;Operators'!$C$1:$E$9999,3,FALSE)</f>
        <v>BONDS</v>
      </c>
      <c r="M207" s="23" t="s">
        <v>348</v>
      </c>
      <c r="N207" s="22"/>
      <c r="O207" s="53" t="str">
        <f t="shared" si="6"/>
        <v>06</v>
      </c>
      <c r="P207" s="51">
        <f t="shared" si="7"/>
        <v>42527</v>
      </c>
    </row>
    <row r="208" spans="1:16" x14ac:dyDescent="0.25">
      <c r="A208" s="20">
        <v>42527.962789351855</v>
      </c>
      <c r="B208" s="21" t="s">
        <v>344</v>
      </c>
      <c r="C208" s="21" t="s">
        <v>440</v>
      </c>
      <c r="D208" s="21" t="s">
        <v>339</v>
      </c>
      <c r="E208" s="21" t="s">
        <v>351</v>
      </c>
      <c r="F208" s="21">
        <v>300</v>
      </c>
      <c r="G208" s="21">
        <v>280</v>
      </c>
      <c r="H208" s="21">
        <v>20179</v>
      </c>
      <c r="I208" s="21" t="s">
        <v>341</v>
      </c>
      <c r="J208" s="21">
        <v>20338</v>
      </c>
      <c r="K208" s="22" t="s">
        <v>347</v>
      </c>
      <c r="L208" s="22" t="str">
        <f>VLOOKUP(C208,'[8]Trips&amp;Operators'!$C$1:$E$9999,3,FALSE)</f>
        <v>YOUNG</v>
      </c>
      <c r="M208" s="23" t="s">
        <v>348</v>
      </c>
      <c r="N208" s="22"/>
      <c r="O208" s="53" t="str">
        <f t="shared" si="6"/>
        <v>06</v>
      </c>
      <c r="P208" s="51">
        <f t="shared" si="7"/>
        <v>42527</v>
      </c>
    </row>
    <row r="209" spans="1:16" x14ac:dyDescent="0.25">
      <c r="A209" s="20">
        <v>42527.21979166667</v>
      </c>
      <c r="B209" s="21" t="s">
        <v>388</v>
      </c>
      <c r="C209" s="21" t="s">
        <v>437</v>
      </c>
      <c r="D209" s="21" t="s">
        <v>339</v>
      </c>
      <c r="E209" s="21" t="s">
        <v>359</v>
      </c>
      <c r="F209" s="21">
        <v>0</v>
      </c>
      <c r="G209" s="21">
        <v>584</v>
      </c>
      <c r="H209" s="21">
        <v>195465</v>
      </c>
      <c r="I209" s="21" t="s">
        <v>360</v>
      </c>
      <c r="J209" s="21">
        <v>191723</v>
      </c>
      <c r="K209" s="22" t="s">
        <v>342</v>
      </c>
      <c r="L209" s="22" t="str">
        <f>VLOOKUP(C209,'[8]Trips&amp;Operators'!$C$1:$E$9999,3,FALSE)</f>
        <v>BRABO</v>
      </c>
      <c r="M209" s="23" t="s">
        <v>348</v>
      </c>
      <c r="N209" s="22" t="s">
        <v>668</v>
      </c>
      <c r="O209" s="53" t="str">
        <f t="shared" si="6"/>
        <v>06</v>
      </c>
      <c r="P209" s="51">
        <f t="shared" si="7"/>
        <v>42527</v>
      </c>
    </row>
    <row r="210" spans="1:16" x14ac:dyDescent="0.25">
      <c r="A210" s="20">
        <v>42527.602685185186</v>
      </c>
      <c r="B210" s="21" t="s">
        <v>361</v>
      </c>
      <c r="C210" s="21" t="s">
        <v>928</v>
      </c>
      <c r="D210" s="21" t="s">
        <v>339</v>
      </c>
      <c r="E210" s="21" t="s">
        <v>359</v>
      </c>
      <c r="F210" s="21">
        <v>0</v>
      </c>
      <c r="G210" s="21">
        <v>126</v>
      </c>
      <c r="H210" s="21">
        <v>128020</v>
      </c>
      <c r="I210" s="21" t="s">
        <v>360</v>
      </c>
      <c r="J210" s="21">
        <v>127587</v>
      </c>
      <c r="K210" s="22" t="s">
        <v>342</v>
      </c>
      <c r="L210" s="22" t="str">
        <f>VLOOKUP(C210,'[8]Trips&amp;Operators'!$C$1:$E$9999,3,FALSE)</f>
        <v>BONDS</v>
      </c>
      <c r="M210" s="23" t="s">
        <v>348</v>
      </c>
      <c r="N210" s="22" t="s">
        <v>668</v>
      </c>
      <c r="O210" s="53" t="str">
        <f t="shared" si="6"/>
        <v>06</v>
      </c>
      <c r="P210" s="51">
        <f t="shared" si="7"/>
        <v>42527</v>
      </c>
    </row>
    <row r="211" spans="1:16" x14ac:dyDescent="0.25">
      <c r="A211" s="20">
        <v>42527.199374999997</v>
      </c>
      <c r="B211" s="21" t="s">
        <v>401</v>
      </c>
      <c r="C211" s="21" t="s">
        <v>935</v>
      </c>
      <c r="D211" s="21" t="s">
        <v>339</v>
      </c>
      <c r="E211" s="21" t="s">
        <v>516</v>
      </c>
      <c r="F211" s="21">
        <v>300</v>
      </c>
      <c r="G211" s="21">
        <v>330</v>
      </c>
      <c r="H211" s="21">
        <v>196415</v>
      </c>
      <c r="I211" s="21" t="s">
        <v>346</v>
      </c>
      <c r="J211" s="21">
        <v>197000</v>
      </c>
      <c r="K211" s="22" t="s">
        <v>347</v>
      </c>
      <c r="L211" s="22" t="str">
        <f>VLOOKUP(C211,'[8]Trips&amp;Operators'!$C$1:$E$9999,3,FALSE)</f>
        <v>BRABO</v>
      </c>
      <c r="M211" s="23" t="s">
        <v>348</v>
      </c>
      <c r="N211" s="22"/>
      <c r="O211" s="53" t="str">
        <f t="shared" si="6"/>
        <v>06</v>
      </c>
      <c r="P211" s="51">
        <f t="shared" si="7"/>
        <v>42527</v>
      </c>
    </row>
    <row r="212" spans="1:16" x14ac:dyDescent="0.25">
      <c r="A212" s="20">
        <v>42527.283310185187</v>
      </c>
      <c r="B212" s="21" t="s">
        <v>371</v>
      </c>
      <c r="C212" s="21" t="s">
        <v>438</v>
      </c>
      <c r="D212" s="21" t="s">
        <v>339</v>
      </c>
      <c r="E212" s="21" t="s">
        <v>367</v>
      </c>
      <c r="F212" s="21">
        <v>0</v>
      </c>
      <c r="G212" s="21">
        <v>32</v>
      </c>
      <c r="H212" s="21">
        <v>107</v>
      </c>
      <c r="I212" s="21" t="s">
        <v>368</v>
      </c>
      <c r="J212" s="21">
        <v>1</v>
      </c>
      <c r="K212" s="22" t="s">
        <v>342</v>
      </c>
      <c r="L212" s="22" t="str">
        <f>VLOOKUP(C212,'[8]Trips&amp;Operators'!$C$1:$E$9999,3,FALSE)</f>
        <v>COOLAHAN</v>
      </c>
      <c r="M212" s="23" t="s">
        <v>348</v>
      </c>
      <c r="N212" s="22"/>
      <c r="O212" s="53" t="str">
        <f t="shared" si="6"/>
        <v>06</v>
      </c>
      <c r="P212" s="51">
        <f t="shared" si="7"/>
        <v>42527</v>
      </c>
    </row>
    <row r="213" spans="1:16" x14ac:dyDescent="0.25">
      <c r="A213" s="20">
        <v>42527.429050925923</v>
      </c>
      <c r="B213" s="21" t="s">
        <v>371</v>
      </c>
      <c r="C213" s="21" t="s">
        <v>936</v>
      </c>
      <c r="D213" s="21" t="s">
        <v>339</v>
      </c>
      <c r="E213" s="21" t="s">
        <v>367</v>
      </c>
      <c r="F213" s="21">
        <v>0</v>
      </c>
      <c r="G213" s="21">
        <v>75</v>
      </c>
      <c r="H213" s="21">
        <v>260</v>
      </c>
      <c r="I213" s="21" t="s">
        <v>368</v>
      </c>
      <c r="J213" s="21">
        <v>1</v>
      </c>
      <c r="K213" s="22" t="s">
        <v>342</v>
      </c>
      <c r="L213" s="22" t="str">
        <f>VLOOKUP(C213,'[8]Trips&amp;Operators'!$C$1:$E$9999,3,FALSE)</f>
        <v>COOLAHAN</v>
      </c>
      <c r="M213" s="23" t="s">
        <v>348</v>
      </c>
      <c r="N213" s="22"/>
      <c r="O213" s="53" t="str">
        <f t="shared" si="6"/>
        <v>06</v>
      </c>
      <c r="P213" s="51">
        <f t="shared" si="7"/>
        <v>42527</v>
      </c>
    </row>
    <row r="214" spans="1:16" x14ac:dyDescent="0.25">
      <c r="A214" s="20">
        <v>42527.58084490741</v>
      </c>
      <c r="B214" s="21" t="s">
        <v>451</v>
      </c>
      <c r="C214" s="21" t="s">
        <v>937</v>
      </c>
      <c r="D214" s="21" t="s">
        <v>339</v>
      </c>
      <c r="E214" s="21" t="s">
        <v>367</v>
      </c>
      <c r="F214" s="21">
        <v>0</v>
      </c>
      <c r="G214" s="21">
        <v>104</v>
      </c>
      <c r="H214" s="21">
        <v>233079</v>
      </c>
      <c r="I214" s="21" t="s">
        <v>368</v>
      </c>
      <c r="J214" s="21">
        <v>233491</v>
      </c>
      <c r="K214" s="22" t="s">
        <v>347</v>
      </c>
      <c r="L214" s="22" t="str">
        <f>VLOOKUP(C214,'[8]Trips&amp;Operators'!$C$1:$E$9999,3,FALSE)</f>
        <v>BONDS</v>
      </c>
      <c r="M214" s="23" t="s">
        <v>348</v>
      </c>
      <c r="N214" s="22"/>
      <c r="O214" s="53" t="str">
        <f t="shared" si="6"/>
        <v>06</v>
      </c>
      <c r="P214" s="51">
        <f t="shared" si="7"/>
        <v>42527</v>
      </c>
    </row>
    <row r="215" spans="1:16" x14ac:dyDescent="0.25">
      <c r="A215" s="20">
        <v>42527.581331018519</v>
      </c>
      <c r="B215" s="21" t="s">
        <v>451</v>
      </c>
      <c r="C215" s="21" t="s">
        <v>937</v>
      </c>
      <c r="D215" s="21" t="s">
        <v>339</v>
      </c>
      <c r="E215" s="21" t="s">
        <v>367</v>
      </c>
      <c r="F215" s="21">
        <v>0</v>
      </c>
      <c r="G215" s="21">
        <v>37</v>
      </c>
      <c r="H215" s="21">
        <v>233297</v>
      </c>
      <c r="I215" s="21" t="s">
        <v>368</v>
      </c>
      <c r="J215" s="21">
        <v>233491</v>
      </c>
      <c r="K215" s="22" t="s">
        <v>347</v>
      </c>
      <c r="L215" s="22" t="str">
        <f>VLOOKUP(C215,'[8]Trips&amp;Operators'!$C$1:$E$9999,3,FALSE)</f>
        <v>BONDS</v>
      </c>
      <c r="M215" s="23" t="s">
        <v>348</v>
      </c>
      <c r="N215" s="22"/>
      <c r="O215" s="53" t="str">
        <f t="shared" si="6"/>
        <v>06</v>
      </c>
      <c r="P215" s="51">
        <f t="shared" si="7"/>
        <v>42527</v>
      </c>
    </row>
    <row r="216" spans="1:16" x14ac:dyDescent="0.25">
      <c r="A216" s="20">
        <v>42527.592129629629</v>
      </c>
      <c r="B216" s="21" t="s">
        <v>364</v>
      </c>
      <c r="C216" s="21" t="s">
        <v>443</v>
      </c>
      <c r="D216" s="21" t="s">
        <v>339</v>
      </c>
      <c r="E216" s="21" t="s">
        <v>367</v>
      </c>
      <c r="F216" s="21">
        <v>0</v>
      </c>
      <c r="G216" s="21">
        <v>30</v>
      </c>
      <c r="H216" s="21">
        <v>233431</v>
      </c>
      <c r="I216" s="21" t="s">
        <v>368</v>
      </c>
      <c r="J216" s="21">
        <v>233491</v>
      </c>
      <c r="K216" s="22" t="s">
        <v>347</v>
      </c>
      <c r="L216" s="22" t="str">
        <f>VLOOKUP(C216,'[8]Trips&amp;Operators'!$C$1:$E$9999,3,FALSE)</f>
        <v>LOCKLEAR</v>
      </c>
      <c r="M216" s="23" t="s">
        <v>348</v>
      </c>
      <c r="N216" s="22"/>
      <c r="O216" s="53" t="str">
        <f t="shared" si="6"/>
        <v>06</v>
      </c>
      <c r="P216" s="51">
        <f t="shared" si="7"/>
        <v>42527</v>
      </c>
    </row>
    <row r="217" spans="1:16" x14ac:dyDescent="0.25">
      <c r="A217" s="20">
        <v>42527.65997685185</v>
      </c>
      <c r="B217" s="21" t="s">
        <v>364</v>
      </c>
      <c r="C217" s="21" t="s">
        <v>444</v>
      </c>
      <c r="D217" s="21" t="s">
        <v>339</v>
      </c>
      <c r="E217" s="21" t="s">
        <v>367</v>
      </c>
      <c r="F217" s="21">
        <v>0</v>
      </c>
      <c r="G217" s="21">
        <v>72</v>
      </c>
      <c r="H217" s="21">
        <v>233251</v>
      </c>
      <c r="I217" s="21" t="s">
        <v>368</v>
      </c>
      <c r="J217" s="21">
        <v>233491</v>
      </c>
      <c r="K217" s="22" t="s">
        <v>347</v>
      </c>
      <c r="L217" s="22" t="str">
        <f>VLOOKUP(C217,'[8]Trips&amp;Operators'!$C$1:$E$9999,3,FALSE)</f>
        <v>LOCKLEAR</v>
      </c>
      <c r="M217" s="23" t="s">
        <v>348</v>
      </c>
      <c r="N217" s="22"/>
      <c r="O217" s="53" t="str">
        <f t="shared" si="6"/>
        <v>06</v>
      </c>
      <c r="P217" s="51">
        <f t="shared" si="7"/>
        <v>42527</v>
      </c>
    </row>
    <row r="218" spans="1:16" x14ac:dyDescent="0.25">
      <c r="A218" s="20">
        <v>42527.743692129632</v>
      </c>
      <c r="B218" s="21" t="s">
        <v>381</v>
      </c>
      <c r="C218" s="21" t="s">
        <v>938</v>
      </c>
      <c r="D218" s="21" t="s">
        <v>339</v>
      </c>
      <c r="E218" s="21" t="s">
        <v>367</v>
      </c>
      <c r="F218" s="21">
        <v>0</v>
      </c>
      <c r="G218" s="21">
        <v>58</v>
      </c>
      <c r="H218" s="21">
        <v>218</v>
      </c>
      <c r="I218" s="21" t="s">
        <v>368</v>
      </c>
      <c r="J218" s="21">
        <v>1</v>
      </c>
      <c r="K218" s="22" t="s">
        <v>342</v>
      </c>
      <c r="L218" s="22" t="str">
        <f>VLOOKUP(C218,'[8]Trips&amp;Operators'!$C$1:$E$9999,3,FALSE)</f>
        <v>REBOLETTI</v>
      </c>
      <c r="M218" s="23" t="s">
        <v>348</v>
      </c>
      <c r="N218" s="22"/>
      <c r="O218" s="53" t="str">
        <f t="shared" si="6"/>
        <v>06</v>
      </c>
      <c r="P218" s="51">
        <f t="shared" si="7"/>
        <v>42527</v>
      </c>
    </row>
    <row r="219" spans="1:16" x14ac:dyDescent="0.25">
      <c r="A219" s="20">
        <v>42528.04346064815</v>
      </c>
      <c r="B219" s="21" t="s">
        <v>456</v>
      </c>
      <c r="C219" s="21" t="s">
        <v>939</v>
      </c>
      <c r="D219" s="21" t="s">
        <v>339</v>
      </c>
      <c r="E219" s="21" t="s">
        <v>367</v>
      </c>
      <c r="F219" s="21">
        <v>0</v>
      </c>
      <c r="G219" s="21">
        <v>16</v>
      </c>
      <c r="H219" s="21">
        <v>856</v>
      </c>
      <c r="I219" s="21" t="s">
        <v>368</v>
      </c>
      <c r="J219" s="21">
        <v>839</v>
      </c>
      <c r="K219" s="22" t="s">
        <v>342</v>
      </c>
      <c r="L219" s="22" t="str">
        <f>VLOOKUP(C219,'[8]Trips&amp;Operators'!$C$1:$E$9999,3,FALSE)</f>
        <v>NEWELL</v>
      </c>
      <c r="M219" s="23" t="s">
        <v>348</v>
      </c>
      <c r="N219" s="22"/>
      <c r="O219" s="53" t="str">
        <f t="shared" si="6"/>
        <v>06</v>
      </c>
      <c r="P219" s="51">
        <f t="shared" si="7"/>
        <v>42527</v>
      </c>
    </row>
    <row r="220" spans="1:16" x14ac:dyDescent="0.25">
      <c r="A220" s="29">
        <v>42528.546805555554</v>
      </c>
      <c r="B220" s="30" t="s">
        <v>373</v>
      </c>
      <c r="C220" s="30" t="s">
        <v>940</v>
      </c>
      <c r="D220" s="30" t="s">
        <v>339</v>
      </c>
      <c r="E220" s="30" t="s">
        <v>340</v>
      </c>
      <c r="F220" s="30">
        <v>790</v>
      </c>
      <c r="G220" s="30">
        <v>205</v>
      </c>
      <c r="H220" s="30">
        <v>28871</v>
      </c>
      <c r="I220" s="30" t="s">
        <v>341</v>
      </c>
      <c r="J220" s="30">
        <v>68497</v>
      </c>
      <c r="K220" s="30" t="s">
        <v>342</v>
      </c>
      <c r="L220" s="30" t="str">
        <f>VLOOKUP(C220,'[9]Trips&amp;Operators'!$C$1:$E$9999,3,FALSE)</f>
        <v>REBOLETTI</v>
      </c>
      <c r="M220" s="31" t="s">
        <v>343</v>
      </c>
      <c r="N220" s="30" t="s">
        <v>941</v>
      </c>
      <c r="O220" s="53" t="str">
        <f t="shared" si="6"/>
        <v>07</v>
      </c>
      <c r="P220" s="51">
        <f t="shared" si="7"/>
        <v>42528</v>
      </c>
    </row>
    <row r="221" spans="1:16" x14ac:dyDescent="0.25">
      <c r="A221" s="32">
        <v>42528.506273148145</v>
      </c>
      <c r="B221" s="22" t="s">
        <v>353</v>
      </c>
      <c r="C221" s="22" t="s">
        <v>447</v>
      </c>
      <c r="D221" s="22" t="s">
        <v>339</v>
      </c>
      <c r="E221" s="22" t="s">
        <v>345</v>
      </c>
      <c r="F221" s="22">
        <v>0</v>
      </c>
      <c r="G221" s="22">
        <v>106</v>
      </c>
      <c r="H221" s="22">
        <v>53565</v>
      </c>
      <c r="I221" s="22" t="s">
        <v>346</v>
      </c>
      <c r="J221" s="22">
        <v>53277</v>
      </c>
      <c r="K221" s="22" t="s">
        <v>342</v>
      </c>
      <c r="L221" s="22" t="str">
        <f>VLOOKUP(C221,'[9]Trips&amp;Operators'!$C$1:$E$9999,3,FALSE)</f>
        <v>BONDS</v>
      </c>
      <c r="M221" s="23" t="s">
        <v>348</v>
      </c>
      <c r="N221" s="22" t="s">
        <v>522</v>
      </c>
      <c r="O221" s="53" t="str">
        <f t="shared" si="6"/>
        <v>07</v>
      </c>
      <c r="P221" s="51">
        <f t="shared" si="7"/>
        <v>42528</v>
      </c>
    </row>
    <row r="222" spans="1:16" x14ac:dyDescent="0.25">
      <c r="A222" s="32">
        <v>42528.539699074077</v>
      </c>
      <c r="B222" s="22" t="s">
        <v>395</v>
      </c>
      <c r="C222" s="22" t="s">
        <v>448</v>
      </c>
      <c r="D222" s="22" t="s">
        <v>339</v>
      </c>
      <c r="E222" s="22" t="s">
        <v>345</v>
      </c>
      <c r="F222" s="22">
        <v>0</v>
      </c>
      <c r="G222" s="22">
        <v>314</v>
      </c>
      <c r="H222" s="22">
        <v>54576</v>
      </c>
      <c r="I222" s="22" t="s">
        <v>346</v>
      </c>
      <c r="J222" s="22">
        <v>53277</v>
      </c>
      <c r="K222" s="22" t="s">
        <v>342</v>
      </c>
      <c r="L222" s="22" t="str">
        <f>VLOOKUP(C222,'[9]Trips&amp;Operators'!$C$1:$E$9999,3,FALSE)</f>
        <v>LOCKLEAR</v>
      </c>
      <c r="M222" s="23" t="s">
        <v>348</v>
      </c>
      <c r="N222" s="22" t="s">
        <v>522</v>
      </c>
      <c r="O222" s="53" t="str">
        <f t="shared" si="6"/>
        <v>07</v>
      </c>
      <c r="P222" s="51">
        <f t="shared" si="7"/>
        <v>42528</v>
      </c>
    </row>
    <row r="223" spans="1:16" x14ac:dyDescent="0.25">
      <c r="A223" s="32">
        <v>42528.892928240741</v>
      </c>
      <c r="B223" s="22" t="s">
        <v>381</v>
      </c>
      <c r="C223" s="22" t="s">
        <v>942</v>
      </c>
      <c r="D223" s="22" t="s">
        <v>339</v>
      </c>
      <c r="E223" s="22" t="s">
        <v>345</v>
      </c>
      <c r="F223" s="22">
        <v>0</v>
      </c>
      <c r="G223" s="22">
        <v>303</v>
      </c>
      <c r="H223" s="22">
        <v>54586</v>
      </c>
      <c r="I223" s="22" t="s">
        <v>346</v>
      </c>
      <c r="J223" s="22">
        <v>53277</v>
      </c>
      <c r="K223" s="22" t="s">
        <v>342</v>
      </c>
      <c r="L223" s="22" t="str">
        <f>VLOOKUP(C223,'[9]Trips&amp;Operators'!$C$1:$E$9999,3,FALSE)</f>
        <v>ADANE</v>
      </c>
      <c r="M223" s="23" t="s">
        <v>348</v>
      </c>
      <c r="N223" s="22" t="s">
        <v>522</v>
      </c>
      <c r="O223" s="53" t="str">
        <f t="shared" si="6"/>
        <v>07</v>
      </c>
      <c r="P223" s="51">
        <f t="shared" si="7"/>
        <v>42528</v>
      </c>
    </row>
    <row r="224" spans="1:16" x14ac:dyDescent="0.25">
      <c r="A224" s="32">
        <v>42528.932581018518</v>
      </c>
      <c r="B224" s="22" t="s">
        <v>370</v>
      </c>
      <c r="C224" s="22" t="s">
        <v>446</v>
      </c>
      <c r="D224" s="22" t="s">
        <v>339</v>
      </c>
      <c r="E224" s="22" t="s">
        <v>345</v>
      </c>
      <c r="F224" s="22">
        <v>0</v>
      </c>
      <c r="G224" s="22">
        <v>449</v>
      </c>
      <c r="H224" s="22">
        <v>56165</v>
      </c>
      <c r="I224" s="22" t="s">
        <v>346</v>
      </c>
      <c r="J224" s="22">
        <v>53277</v>
      </c>
      <c r="K224" s="22" t="s">
        <v>342</v>
      </c>
      <c r="L224" s="22" t="str">
        <f>VLOOKUP(C224,'[9]Trips&amp;Operators'!$C$1:$E$9999,3,FALSE)</f>
        <v>LEVERE</v>
      </c>
      <c r="M224" s="23" t="s">
        <v>348</v>
      </c>
      <c r="N224" s="22" t="s">
        <v>522</v>
      </c>
      <c r="O224" s="53" t="str">
        <f t="shared" si="6"/>
        <v>07</v>
      </c>
      <c r="P224" s="51">
        <f t="shared" si="7"/>
        <v>42528</v>
      </c>
    </row>
    <row r="225" spans="1:16" x14ac:dyDescent="0.25">
      <c r="A225" s="20">
        <v>42528.264074074075</v>
      </c>
      <c r="B225" s="21" t="s">
        <v>397</v>
      </c>
      <c r="C225" s="21" t="s">
        <v>943</v>
      </c>
      <c r="D225" s="21" t="s">
        <v>339</v>
      </c>
      <c r="E225" s="21" t="s">
        <v>351</v>
      </c>
      <c r="F225" s="21">
        <v>300</v>
      </c>
      <c r="G225" s="21">
        <v>273</v>
      </c>
      <c r="H225" s="21">
        <v>20186</v>
      </c>
      <c r="I225" s="21" t="s">
        <v>341</v>
      </c>
      <c r="J225" s="21">
        <v>20338</v>
      </c>
      <c r="K225" s="22" t="s">
        <v>347</v>
      </c>
      <c r="L225" s="22" t="str">
        <f>VLOOKUP(C225,'[9]Trips&amp;Operators'!$C$1:$E$9999,3,FALSE)</f>
        <v>YANAI</v>
      </c>
      <c r="M225" s="23" t="s">
        <v>348</v>
      </c>
      <c r="N225" s="22"/>
      <c r="O225" s="53" t="str">
        <f t="shared" si="6"/>
        <v>07</v>
      </c>
      <c r="P225" s="51">
        <f t="shared" si="7"/>
        <v>42528</v>
      </c>
    </row>
    <row r="226" spans="1:16" x14ac:dyDescent="0.25">
      <c r="A226" s="20">
        <v>42528.315833333334</v>
      </c>
      <c r="B226" s="21" t="s">
        <v>358</v>
      </c>
      <c r="C226" s="21" t="s">
        <v>944</v>
      </c>
      <c r="D226" s="21" t="s">
        <v>339</v>
      </c>
      <c r="E226" s="21" t="s">
        <v>351</v>
      </c>
      <c r="F226" s="21">
        <v>150</v>
      </c>
      <c r="G226" s="21">
        <v>131</v>
      </c>
      <c r="H226" s="21">
        <v>231564</v>
      </c>
      <c r="I226" s="21" t="s">
        <v>341</v>
      </c>
      <c r="J226" s="21">
        <v>232107</v>
      </c>
      <c r="K226" s="22" t="s">
        <v>347</v>
      </c>
      <c r="L226" s="22" t="str">
        <f>VLOOKUP(C226,'[9]Trips&amp;Operators'!$C$1:$E$9999,3,FALSE)</f>
        <v>BEAM</v>
      </c>
      <c r="M226" s="23" t="s">
        <v>348</v>
      </c>
      <c r="N226" s="22"/>
      <c r="O226" s="53" t="str">
        <f t="shared" si="6"/>
        <v>07</v>
      </c>
      <c r="P226" s="51">
        <f t="shared" si="7"/>
        <v>42528</v>
      </c>
    </row>
    <row r="227" spans="1:16" x14ac:dyDescent="0.25">
      <c r="A227" s="20">
        <v>42528.318229166667</v>
      </c>
      <c r="B227" s="21" t="s">
        <v>372</v>
      </c>
      <c r="C227" s="21" t="s">
        <v>945</v>
      </c>
      <c r="D227" s="21" t="s">
        <v>339</v>
      </c>
      <c r="E227" s="21" t="s">
        <v>351</v>
      </c>
      <c r="F227" s="21">
        <v>200</v>
      </c>
      <c r="G227" s="21">
        <v>422</v>
      </c>
      <c r="H227" s="21">
        <v>25672</v>
      </c>
      <c r="I227" s="21" t="s">
        <v>341</v>
      </c>
      <c r="J227" s="21">
        <v>27333</v>
      </c>
      <c r="K227" s="22" t="s">
        <v>347</v>
      </c>
      <c r="L227" s="22" t="str">
        <f>VLOOKUP(C227,'[9]Trips&amp;Operators'!$C$1:$E$9999,3,FALSE)</f>
        <v>STARKS</v>
      </c>
      <c r="M227" s="23" t="s">
        <v>348</v>
      </c>
      <c r="N227" s="22"/>
      <c r="O227" s="53" t="str">
        <f t="shared" si="6"/>
        <v>07</v>
      </c>
      <c r="P227" s="51">
        <f t="shared" si="7"/>
        <v>42528</v>
      </c>
    </row>
    <row r="228" spans="1:16" x14ac:dyDescent="0.25">
      <c r="A228" s="20">
        <v>42528.318819444445</v>
      </c>
      <c r="B228" s="21" t="s">
        <v>372</v>
      </c>
      <c r="C228" s="21" t="s">
        <v>945</v>
      </c>
      <c r="D228" s="21" t="s">
        <v>339</v>
      </c>
      <c r="E228" s="21" t="s">
        <v>351</v>
      </c>
      <c r="F228" s="21">
        <v>200</v>
      </c>
      <c r="G228" s="21">
        <v>211</v>
      </c>
      <c r="H228" s="21">
        <v>27273</v>
      </c>
      <c r="I228" s="21" t="s">
        <v>341</v>
      </c>
      <c r="J228" s="21">
        <v>27333</v>
      </c>
      <c r="K228" s="22" t="s">
        <v>347</v>
      </c>
      <c r="L228" s="22" t="str">
        <f>VLOOKUP(C228,'[9]Trips&amp;Operators'!$C$1:$E$9999,3,FALSE)</f>
        <v>STARKS</v>
      </c>
      <c r="M228" s="23" t="s">
        <v>348</v>
      </c>
      <c r="N228" s="22"/>
      <c r="O228" s="53" t="str">
        <f t="shared" si="6"/>
        <v>07</v>
      </c>
      <c r="P228" s="51">
        <f t="shared" si="7"/>
        <v>42528</v>
      </c>
    </row>
    <row r="229" spans="1:16" x14ac:dyDescent="0.25">
      <c r="A229" s="20">
        <v>42528.399282407408</v>
      </c>
      <c r="B229" s="21" t="s">
        <v>372</v>
      </c>
      <c r="C229" s="21" t="s">
        <v>946</v>
      </c>
      <c r="D229" s="21" t="s">
        <v>339</v>
      </c>
      <c r="E229" s="21" t="s">
        <v>351</v>
      </c>
      <c r="F229" s="21">
        <v>400</v>
      </c>
      <c r="G229" s="21">
        <v>755</v>
      </c>
      <c r="H229" s="21">
        <v>112949</v>
      </c>
      <c r="I229" s="21" t="s">
        <v>341</v>
      </c>
      <c r="J229" s="21">
        <v>116838</v>
      </c>
      <c r="K229" s="22" t="s">
        <v>347</v>
      </c>
      <c r="L229" s="22" t="str">
        <f>VLOOKUP(C229,'[9]Trips&amp;Operators'!$C$1:$E$9999,3,FALSE)</f>
        <v>STARKS</v>
      </c>
      <c r="M229" s="23" t="s">
        <v>348</v>
      </c>
      <c r="N229" s="22"/>
      <c r="O229" s="53" t="str">
        <f t="shared" si="6"/>
        <v>07</v>
      </c>
      <c r="P229" s="51">
        <f t="shared" si="7"/>
        <v>42528</v>
      </c>
    </row>
    <row r="230" spans="1:16" x14ac:dyDescent="0.25">
      <c r="A230" s="20">
        <v>42528.545694444445</v>
      </c>
      <c r="B230" s="21" t="s">
        <v>370</v>
      </c>
      <c r="C230" s="21" t="s">
        <v>449</v>
      </c>
      <c r="D230" s="21" t="s">
        <v>339</v>
      </c>
      <c r="E230" s="21" t="s">
        <v>351</v>
      </c>
      <c r="F230" s="21">
        <v>450</v>
      </c>
      <c r="G230" s="21">
        <v>450</v>
      </c>
      <c r="H230" s="21">
        <v>191203</v>
      </c>
      <c r="I230" s="21" t="s">
        <v>341</v>
      </c>
      <c r="J230" s="21">
        <v>191108</v>
      </c>
      <c r="K230" s="22" t="s">
        <v>342</v>
      </c>
      <c r="L230" s="22" t="str">
        <f>VLOOKUP(C230,'[9]Trips&amp;Operators'!$C$1:$E$9999,3,FALSE)</f>
        <v>RIVERA</v>
      </c>
      <c r="M230" s="23" t="s">
        <v>348</v>
      </c>
      <c r="N230" s="22"/>
      <c r="O230" s="53" t="str">
        <f t="shared" si="6"/>
        <v>07</v>
      </c>
      <c r="P230" s="51">
        <f t="shared" si="7"/>
        <v>42528</v>
      </c>
    </row>
    <row r="231" spans="1:16" x14ac:dyDescent="0.25">
      <c r="A231" s="20">
        <v>42528.732997685183</v>
      </c>
      <c r="B231" s="21" t="s">
        <v>358</v>
      </c>
      <c r="C231" s="21" t="s">
        <v>947</v>
      </c>
      <c r="D231" s="21" t="s">
        <v>339</v>
      </c>
      <c r="E231" s="21" t="s">
        <v>351</v>
      </c>
      <c r="F231" s="21">
        <v>300</v>
      </c>
      <c r="G231" s="21">
        <v>273</v>
      </c>
      <c r="H231" s="21">
        <v>20075</v>
      </c>
      <c r="I231" s="21" t="s">
        <v>341</v>
      </c>
      <c r="J231" s="21">
        <v>20338</v>
      </c>
      <c r="K231" s="22" t="s">
        <v>347</v>
      </c>
      <c r="L231" s="22" t="str">
        <f>VLOOKUP(C231,'[9]Trips&amp;Operators'!$C$1:$E$9999,3,FALSE)</f>
        <v>COCA</v>
      </c>
      <c r="M231" s="23" t="s">
        <v>348</v>
      </c>
      <c r="N231" s="22"/>
      <c r="O231" s="53" t="str">
        <f t="shared" si="6"/>
        <v>07</v>
      </c>
      <c r="P231" s="51">
        <f t="shared" si="7"/>
        <v>42528</v>
      </c>
    </row>
    <row r="232" spans="1:16" x14ac:dyDescent="0.25">
      <c r="A232" s="20">
        <v>42528.796249999999</v>
      </c>
      <c r="B232" s="21" t="s">
        <v>390</v>
      </c>
      <c r="C232" s="21" t="s">
        <v>948</v>
      </c>
      <c r="D232" s="21" t="s">
        <v>339</v>
      </c>
      <c r="E232" s="21" t="s">
        <v>351</v>
      </c>
      <c r="F232" s="21">
        <v>450</v>
      </c>
      <c r="G232" s="21">
        <v>455</v>
      </c>
      <c r="H232" s="21">
        <v>191197</v>
      </c>
      <c r="I232" s="21" t="s">
        <v>341</v>
      </c>
      <c r="J232" s="21">
        <v>191108</v>
      </c>
      <c r="K232" s="22" t="s">
        <v>342</v>
      </c>
      <c r="L232" s="22" t="str">
        <f>VLOOKUP(C232,'[9]Trips&amp;Operators'!$C$1:$E$9999,3,FALSE)</f>
        <v>STRICKLAND</v>
      </c>
      <c r="M232" s="23" t="s">
        <v>348</v>
      </c>
      <c r="N232" s="22"/>
      <c r="O232" s="53" t="str">
        <f t="shared" si="6"/>
        <v>07</v>
      </c>
      <c r="P232" s="51">
        <f t="shared" si="7"/>
        <v>42528</v>
      </c>
    </row>
    <row r="233" spans="1:16" x14ac:dyDescent="0.25">
      <c r="A233" s="20">
        <v>42528.983460648145</v>
      </c>
      <c r="B233" s="21" t="s">
        <v>381</v>
      </c>
      <c r="C233" s="21" t="s">
        <v>450</v>
      </c>
      <c r="D233" s="21" t="s">
        <v>352</v>
      </c>
      <c r="E233" s="21" t="s">
        <v>351</v>
      </c>
      <c r="F233" s="21">
        <v>150</v>
      </c>
      <c r="G233" s="21">
        <v>208</v>
      </c>
      <c r="H233" s="21">
        <v>3283</v>
      </c>
      <c r="I233" s="21" t="s">
        <v>341</v>
      </c>
      <c r="J233" s="21">
        <v>4677</v>
      </c>
      <c r="K233" s="22" t="s">
        <v>342</v>
      </c>
      <c r="L233" s="22" t="str">
        <f>VLOOKUP(C233,'[9]Trips&amp;Operators'!$C$1:$E$9999,3,FALSE)</f>
        <v>ADANE</v>
      </c>
      <c r="M233" s="23" t="s">
        <v>348</v>
      </c>
      <c r="N233" s="22"/>
      <c r="O233" s="53" t="str">
        <f t="shared" si="6"/>
        <v>07</v>
      </c>
      <c r="P233" s="51">
        <f t="shared" si="7"/>
        <v>42528</v>
      </c>
    </row>
    <row r="234" spans="1:16" x14ac:dyDescent="0.25">
      <c r="A234" s="32">
        <v>42528.417534722219</v>
      </c>
      <c r="B234" s="22" t="s">
        <v>353</v>
      </c>
      <c r="C234" s="22" t="s">
        <v>949</v>
      </c>
      <c r="D234" s="22" t="s">
        <v>339</v>
      </c>
      <c r="E234" s="22" t="s">
        <v>359</v>
      </c>
      <c r="F234" s="22">
        <v>0</v>
      </c>
      <c r="G234" s="22">
        <v>489</v>
      </c>
      <c r="H234" s="22">
        <v>194486</v>
      </c>
      <c r="I234" s="22" t="s">
        <v>360</v>
      </c>
      <c r="J234" s="22">
        <v>191723</v>
      </c>
      <c r="K234" s="22" t="s">
        <v>342</v>
      </c>
      <c r="L234" s="22" t="str">
        <f>VLOOKUP(C234,'[9]Trips&amp;Operators'!$C$1:$E$9999,3,FALSE)</f>
        <v>SPECTOR</v>
      </c>
      <c r="M234" s="23" t="s">
        <v>348</v>
      </c>
      <c r="N234" s="22" t="s">
        <v>152</v>
      </c>
      <c r="O234" s="53" t="str">
        <f t="shared" si="6"/>
        <v>07</v>
      </c>
      <c r="P234" s="51">
        <f t="shared" si="7"/>
        <v>42528</v>
      </c>
    </row>
    <row r="235" spans="1:16" x14ac:dyDescent="0.25">
      <c r="A235" s="20">
        <v>42528.240960648145</v>
      </c>
      <c r="B235" s="21" t="s">
        <v>381</v>
      </c>
      <c r="C235" s="21" t="s">
        <v>950</v>
      </c>
      <c r="D235" s="21" t="s">
        <v>339</v>
      </c>
      <c r="E235" s="21" t="s">
        <v>367</v>
      </c>
      <c r="F235" s="21">
        <v>0</v>
      </c>
      <c r="G235" s="21">
        <v>48</v>
      </c>
      <c r="H235" s="21">
        <v>183</v>
      </c>
      <c r="I235" s="21" t="s">
        <v>368</v>
      </c>
      <c r="J235" s="21">
        <v>1</v>
      </c>
      <c r="K235" s="22" t="s">
        <v>342</v>
      </c>
      <c r="L235" s="22" t="str">
        <f>VLOOKUP(C235,'[9]Trips&amp;Operators'!$C$1:$E$9999,3,FALSE)</f>
        <v>ROCHA</v>
      </c>
      <c r="M235" s="23" t="s">
        <v>348</v>
      </c>
      <c r="N235" s="22"/>
      <c r="O235" s="53" t="str">
        <f t="shared" si="6"/>
        <v>07</v>
      </c>
      <c r="P235" s="51">
        <f t="shared" si="7"/>
        <v>42528</v>
      </c>
    </row>
    <row r="236" spans="1:16" x14ac:dyDescent="0.25">
      <c r="A236" s="20">
        <v>42528.335659722223</v>
      </c>
      <c r="B236" s="21" t="s">
        <v>373</v>
      </c>
      <c r="C236" s="21" t="s">
        <v>46</v>
      </c>
      <c r="D236" s="21" t="s">
        <v>339</v>
      </c>
      <c r="E236" s="21" t="s">
        <v>367</v>
      </c>
      <c r="F236" s="21">
        <v>0</v>
      </c>
      <c r="G236" s="21">
        <v>57</v>
      </c>
      <c r="H236" s="21">
        <v>191</v>
      </c>
      <c r="I236" s="21" t="s">
        <v>368</v>
      </c>
      <c r="J236" s="21">
        <v>1</v>
      </c>
      <c r="K236" s="22" t="s">
        <v>342</v>
      </c>
      <c r="L236" s="22" t="str">
        <f>VLOOKUP(C236,'[9]Trips&amp;Operators'!$C$1:$E$9999,3,FALSE)</f>
        <v>ACKERMAN</v>
      </c>
      <c r="M236" s="23" t="s">
        <v>348</v>
      </c>
      <c r="N236" s="22"/>
      <c r="O236" s="53" t="str">
        <f t="shared" si="6"/>
        <v>07</v>
      </c>
      <c r="P236" s="51">
        <f t="shared" si="7"/>
        <v>42528</v>
      </c>
    </row>
    <row r="237" spans="1:16" x14ac:dyDescent="0.25">
      <c r="A237" s="20">
        <v>42528.505104166667</v>
      </c>
      <c r="B237" s="21" t="s">
        <v>397</v>
      </c>
      <c r="C237" s="21" t="s">
        <v>951</v>
      </c>
      <c r="D237" s="21" t="s">
        <v>339</v>
      </c>
      <c r="E237" s="21" t="s">
        <v>367</v>
      </c>
      <c r="F237" s="21">
        <v>0</v>
      </c>
      <c r="G237" s="21">
        <v>64</v>
      </c>
      <c r="H237" s="21">
        <v>233272</v>
      </c>
      <c r="I237" s="21" t="s">
        <v>368</v>
      </c>
      <c r="J237" s="21">
        <v>233491</v>
      </c>
      <c r="K237" s="22" t="s">
        <v>347</v>
      </c>
      <c r="L237" s="22" t="str">
        <f>VLOOKUP(C237,'[9]Trips&amp;Operators'!$C$1:$E$9999,3,FALSE)</f>
        <v>LOCKLEAR</v>
      </c>
      <c r="M237" s="23" t="s">
        <v>348</v>
      </c>
      <c r="N237" s="22"/>
      <c r="O237" s="53" t="str">
        <f t="shared" si="6"/>
        <v>07</v>
      </c>
      <c r="P237" s="51">
        <f t="shared" si="7"/>
        <v>42528</v>
      </c>
    </row>
    <row r="238" spans="1:16" x14ac:dyDescent="0.25">
      <c r="A238" s="20">
        <v>42528.515173611115</v>
      </c>
      <c r="B238" s="21" t="s">
        <v>353</v>
      </c>
      <c r="C238" s="21" t="s">
        <v>447</v>
      </c>
      <c r="D238" s="21" t="s">
        <v>339</v>
      </c>
      <c r="E238" s="21" t="s">
        <v>367</v>
      </c>
      <c r="F238" s="21">
        <v>0</v>
      </c>
      <c r="G238" s="21">
        <v>98</v>
      </c>
      <c r="H238" s="21">
        <v>376</v>
      </c>
      <c r="I238" s="21" t="s">
        <v>368</v>
      </c>
      <c r="J238" s="21">
        <v>1</v>
      </c>
      <c r="K238" s="22" t="s">
        <v>342</v>
      </c>
      <c r="L238" s="22" t="str">
        <f>VLOOKUP(C238,'[9]Trips&amp;Operators'!$C$1:$E$9999,3,FALSE)</f>
        <v>BONDS</v>
      </c>
      <c r="M238" s="23" t="s">
        <v>348</v>
      </c>
      <c r="N238" s="22"/>
      <c r="O238" s="53" t="str">
        <f t="shared" si="6"/>
        <v>07</v>
      </c>
      <c r="P238" s="51">
        <f t="shared" si="7"/>
        <v>42528</v>
      </c>
    </row>
    <row r="239" spans="1:16" x14ac:dyDescent="0.25">
      <c r="A239" s="20">
        <v>42528.569699074076</v>
      </c>
      <c r="B239" s="21" t="s">
        <v>370</v>
      </c>
      <c r="C239" s="21" t="s">
        <v>449</v>
      </c>
      <c r="D239" s="21" t="s">
        <v>339</v>
      </c>
      <c r="E239" s="21" t="s">
        <v>367</v>
      </c>
      <c r="F239" s="21">
        <v>0</v>
      </c>
      <c r="G239" s="21">
        <v>58</v>
      </c>
      <c r="H239" s="21">
        <v>227</v>
      </c>
      <c r="I239" s="21" t="s">
        <v>368</v>
      </c>
      <c r="J239" s="21">
        <v>1</v>
      </c>
      <c r="K239" s="22" t="s">
        <v>342</v>
      </c>
      <c r="L239" s="22" t="str">
        <f>VLOOKUP(C239,'[9]Trips&amp;Operators'!$C$1:$E$9999,3,FALSE)</f>
        <v>RIVERA</v>
      </c>
      <c r="M239" s="23" t="s">
        <v>348</v>
      </c>
      <c r="N239" s="22"/>
      <c r="O239" s="53" t="str">
        <f t="shared" si="6"/>
        <v>07</v>
      </c>
      <c r="P239" s="51">
        <f t="shared" si="7"/>
        <v>42528</v>
      </c>
    </row>
    <row r="240" spans="1:16" x14ac:dyDescent="0.25">
      <c r="A240" s="20">
        <v>42528.576851851853</v>
      </c>
      <c r="B240" s="21" t="s">
        <v>397</v>
      </c>
      <c r="C240" s="21" t="s">
        <v>952</v>
      </c>
      <c r="D240" s="21" t="s">
        <v>339</v>
      </c>
      <c r="E240" s="21" t="s">
        <v>367</v>
      </c>
      <c r="F240" s="21">
        <v>0</v>
      </c>
      <c r="G240" s="21">
        <v>67</v>
      </c>
      <c r="H240" s="21">
        <v>233251</v>
      </c>
      <c r="I240" s="21" t="s">
        <v>368</v>
      </c>
      <c r="J240" s="21">
        <v>233491</v>
      </c>
      <c r="K240" s="22" t="s">
        <v>347</v>
      </c>
      <c r="L240" s="22" t="str">
        <f>VLOOKUP(C240,'[9]Trips&amp;Operators'!$C$1:$E$9999,3,FALSE)</f>
        <v>LOCKLEAR</v>
      </c>
      <c r="M240" s="23" t="s">
        <v>348</v>
      </c>
      <c r="N240" s="22"/>
      <c r="O240" s="53" t="str">
        <f t="shared" si="6"/>
        <v>07</v>
      </c>
      <c r="P240" s="51">
        <f t="shared" si="7"/>
        <v>42528</v>
      </c>
    </row>
    <row r="241" spans="1:16" x14ac:dyDescent="0.25">
      <c r="A241" s="20">
        <v>42528.650393518517</v>
      </c>
      <c r="B241" s="21" t="s">
        <v>397</v>
      </c>
      <c r="C241" s="21" t="s">
        <v>953</v>
      </c>
      <c r="D241" s="21" t="s">
        <v>339</v>
      </c>
      <c r="E241" s="21" t="s">
        <v>367</v>
      </c>
      <c r="F241" s="21">
        <v>0</v>
      </c>
      <c r="G241" s="21">
        <v>53</v>
      </c>
      <c r="H241" s="21">
        <v>233325</v>
      </c>
      <c r="I241" s="21" t="s">
        <v>368</v>
      </c>
      <c r="J241" s="21">
        <v>233491</v>
      </c>
      <c r="K241" s="22" t="s">
        <v>347</v>
      </c>
      <c r="L241" s="22" t="str">
        <f>VLOOKUP(C241,'[9]Trips&amp;Operators'!$C$1:$E$9999,3,FALSE)</f>
        <v>LOCKLEAR</v>
      </c>
      <c r="M241" s="23" t="s">
        <v>348</v>
      </c>
      <c r="N241" s="22"/>
      <c r="O241" s="53" t="str">
        <f t="shared" si="6"/>
        <v>07</v>
      </c>
      <c r="P241" s="51">
        <f t="shared" si="7"/>
        <v>42528</v>
      </c>
    </row>
    <row r="242" spans="1:16" x14ac:dyDescent="0.25">
      <c r="A242" s="20">
        <v>42528.694062499999</v>
      </c>
      <c r="B242" s="21" t="s">
        <v>395</v>
      </c>
      <c r="C242" s="21" t="s">
        <v>954</v>
      </c>
      <c r="D242" s="21" t="s">
        <v>339</v>
      </c>
      <c r="E242" s="21" t="s">
        <v>367</v>
      </c>
      <c r="F242" s="21">
        <v>0</v>
      </c>
      <c r="G242" s="21">
        <v>93</v>
      </c>
      <c r="H242" s="21">
        <v>322</v>
      </c>
      <c r="I242" s="21" t="s">
        <v>368</v>
      </c>
      <c r="J242" s="21">
        <v>1</v>
      </c>
      <c r="K242" s="22" t="s">
        <v>342</v>
      </c>
      <c r="L242" s="22" t="str">
        <f>VLOOKUP(C242,'[9]Trips&amp;Operators'!$C$1:$E$9999,3,FALSE)</f>
        <v>LOCKLEAR</v>
      </c>
      <c r="M242" s="23" t="s">
        <v>348</v>
      </c>
      <c r="N242" s="22"/>
      <c r="O242" s="53" t="str">
        <f t="shared" si="6"/>
        <v>07</v>
      </c>
      <c r="P242" s="51">
        <f t="shared" si="7"/>
        <v>42528</v>
      </c>
    </row>
    <row r="243" spans="1:16" x14ac:dyDescent="0.25">
      <c r="A243" s="20">
        <v>42528.901817129627</v>
      </c>
      <c r="B243" s="21" t="s">
        <v>381</v>
      </c>
      <c r="C243" s="21" t="s">
        <v>942</v>
      </c>
      <c r="D243" s="21" t="s">
        <v>339</v>
      </c>
      <c r="E243" s="21" t="s">
        <v>367</v>
      </c>
      <c r="F243" s="21">
        <v>0</v>
      </c>
      <c r="G243" s="21">
        <v>32</v>
      </c>
      <c r="H243" s="21">
        <v>99</v>
      </c>
      <c r="I243" s="21" t="s">
        <v>368</v>
      </c>
      <c r="J243" s="21">
        <v>1</v>
      </c>
      <c r="K243" s="22" t="s">
        <v>342</v>
      </c>
      <c r="L243" s="22" t="str">
        <f>VLOOKUP(C243,'[9]Trips&amp;Operators'!$C$1:$E$9999,3,FALSE)</f>
        <v>ADANE</v>
      </c>
      <c r="M243" s="23" t="s">
        <v>348</v>
      </c>
      <c r="N243" s="22"/>
      <c r="O243" s="53" t="str">
        <f t="shared" si="6"/>
        <v>07</v>
      </c>
      <c r="P243" s="51">
        <f t="shared" si="7"/>
        <v>42528</v>
      </c>
    </row>
    <row r="244" spans="1:16" x14ac:dyDescent="0.25">
      <c r="A244" s="20">
        <v>42529.491666666669</v>
      </c>
      <c r="B244" s="21" t="s">
        <v>361</v>
      </c>
      <c r="C244" s="21" t="s">
        <v>955</v>
      </c>
      <c r="D244" s="21" t="s">
        <v>352</v>
      </c>
      <c r="E244" s="21" t="s">
        <v>340</v>
      </c>
      <c r="F244" s="21">
        <v>790</v>
      </c>
      <c r="G244" s="21">
        <v>845</v>
      </c>
      <c r="H244" s="21">
        <v>74672</v>
      </c>
      <c r="I244" s="21" t="s">
        <v>341</v>
      </c>
      <c r="J244" s="21">
        <v>103864</v>
      </c>
      <c r="K244" s="22" t="s">
        <v>342</v>
      </c>
      <c r="L244" s="22" t="str">
        <f>VLOOKUP(C244,'[10]Trips&amp;Operators'!$C$1:$E$9999,3,FALSE)</f>
        <v>BRANNON</v>
      </c>
      <c r="M244" s="23" t="s">
        <v>343</v>
      </c>
      <c r="N244" s="22" t="s">
        <v>956</v>
      </c>
      <c r="O244" s="53" t="str">
        <f t="shared" si="6"/>
        <v>08</v>
      </c>
      <c r="P244" s="51">
        <f t="shared" si="7"/>
        <v>42529</v>
      </c>
    </row>
    <row r="245" spans="1:16" x14ac:dyDescent="0.25">
      <c r="A245" s="20">
        <v>42529.397962962961</v>
      </c>
      <c r="B245" s="21" t="s">
        <v>458</v>
      </c>
      <c r="C245" s="21" t="s">
        <v>957</v>
      </c>
      <c r="D245" s="21" t="s">
        <v>339</v>
      </c>
      <c r="E245" s="21" t="s">
        <v>345</v>
      </c>
      <c r="F245" s="21">
        <v>0</v>
      </c>
      <c r="G245" s="21">
        <v>239</v>
      </c>
      <c r="H245" s="21">
        <v>86165</v>
      </c>
      <c r="I245" s="21" t="s">
        <v>346</v>
      </c>
      <c r="J245" s="21">
        <v>86214</v>
      </c>
      <c r="K245" s="22" t="s">
        <v>347</v>
      </c>
      <c r="L245" s="22" t="str">
        <f>VLOOKUP(C245,'[10]Trips&amp;Operators'!$C$1:$E$9999,3,FALSE)</f>
        <v>STARKS</v>
      </c>
      <c r="M245" s="23" t="s">
        <v>348</v>
      </c>
      <c r="N245" s="22" t="s">
        <v>349</v>
      </c>
      <c r="O245" s="53" t="str">
        <f t="shared" si="6"/>
        <v>08</v>
      </c>
      <c r="P245" s="51">
        <f t="shared" si="7"/>
        <v>42529</v>
      </c>
    </row>
    <row r="246" spans="1:16" x14ac:dyDescent="0.25">
      <c r="A246" s="20">
        <v>42529.24490740741</v>
      </c>
      <c r="B246" s="21" t="s">
        <v>370</v>
      </c>
      <c r="C246" s="21" t="s">
        <v>958</v>
      </c>
      <c r="D246" s="21" t="s">
        <v>339</v>
      </c>
      <c r="E246" s="21" t="s">
        <v>345</v>
      </c>
      <c r="F246" s="21">
        <v>0</v>
      </c>
      <c r="G246" s="21">
        <v>273</v>
      </c>
      <c r="H246" s="21">
        <v>54401</v>
      </c>
      <c r="I246" s="21" t="s">
        <v>346</v>
      </c>
      <c r="J246" s="21">
        <v>53277</v>
      </c>
      <c r="K246" s="22" t="s">
        <v>342</v>
      </c>
      <c r="L246" s="22" t="str">
        <f>VLOOKUP(C246,'[10]Trips&amp;Operators'!$C$1:$E$9999,3,FALSE)</f>
        <v>BRABO</v>
      </c>
      <c r="M246" s="23" t="s">
        <v>348</v>
      </c>
      <c r="N246" s="22" t="s">
        <v>522</v>
      </c>
      <c r="O246" s="53" t="str">
        <f t="shared" si="6"/>
        <v>08</v>
      </c>
      <c r="P246" s="51">
        <f t="shared" si="7"/>
        <v>42529</v>
      </c>
    </row>
    <row r="247" spans="1:16" x14ac:dyDescent="0.25">
      <c r="A247" s="20">
        <v>42529.321261574078</v>
      </c>
      <c r="B247" s="21" t="s">
        <v>458</v>
      </c>
      <c r="C247" s="21" t="s">
        <v>959</v>
      </c>
      <c r="D247" s="21" t="s">
        <v>339</v>
      </c>
      <c r="E247" s="21" t="s">
        <v>345</v>
      </c>
      <c r="F247" s="21">
        <v>150</v>
      </c>
      <c r="G247" s="21">
        <v>304</v>
      </c>
      <c r="H247" s="21">
        <v>51786</v>
      </c>
      <c r="I247" s="21" t="s">
        <v>346</v>
      </c>
      <c r="J247" s="21">
        <v>53155</v>
      </c>
      <c r="K247" s="22" t="s">
        <v>347</v>
      </c>
      <c r="L247" s="22" t="str">
        <f>VLOOKUP(C247,'[10]Trips&amp;Operators'!$C$1:$E$9999,3,FALSE)</f>
        <v>STARKS</v>
      </c>
      <c r="M247" s="23" t="s">
        <v>348</v>
      </c>
      <c r="N247" s="22" t="s">
        <v>522</v>
      </c>
      <c r="O247" s="53" t="str">
        <f t="shared" si="6"/>
        <v>08</v>
      </c>
      <c r="P247" s="51">
        <f t="shared" si="7"/>
        <v>42529</v>
      </c>
    </row>
    <row r="248" spans="1:16" x14ac:dyDescent="0.25">
      <c r="A248" s="20">
        <v>42529.58421296296</v>
      </c>
      <c r="B248" s="21" t="s">
        <v>373</v>
      </c>
      <c r="C248" s="21" t="s">
        <v>960</v>
      </c>
      <c r="D248" s="21" t="s">
        <v>339</v>
      </c>
      <c r="E248" s="21" t="s">
        <v>345</v>
      </c>
      <c r="F248" s="21">
        <v>0</v>
      </c>
      <c r="G248" s="21">
        <v>72</v>
      </c>
      <c r="H248" s="21">
        <v>52780</v>
      </c>
      <c r="I248" s="21" t="s">
        <v>346</v>
      </c>
      <c r="J248" s="21">
        <v>53155</v>
      </c>
      <c r="K248" s="22" t="s">
        <v>347</v>
      </c>
      <c r="L248" s="22" t="str">
        <f>VLOOKUP(C248,'[10]Trips&amp;Operators'!$C$1:$E$9999,3,FALSE)</f>
        <v>SPECTOR</v>
      </c>
      <c r="M248" s="23" t="s">
        <v>348</v>
      </c>
      <c r="N248" s="22" t="s">
        <v>522</v>
      </c>
      <c r="O248" s="53" t="str">
        <f t="shared" si="6"/>
        <v>08</v>
      </c>
      <c r="P248" s="51">
        <f t="shared" si="7"/>
        <v>42529</v>
      </c>
    </row>
    <row r="249" spans="1:16" x14ac:dyDescent="0.25">
      <c r="A249" s="20">
        <v>42529.5856712963</v>
      </c>
      <c r="B249" s="21" t="s">
        <v>373</v>
      </c>
      <c r="C249" s="21" t="s">
        <v>960</v>
      </c>
      <c r="D249" s="21" t="s">
        <v>352</v>
      </c>
      <c r="E249" s="21" t="s">
        <v>345</v>
      </c>
      <c r="F249" s="21">
        <v>0</v>
      </c>
      <c r="G249" s="21">
        <v>4</v>
      </c>
      <c r="H249" s="21">
        <v>53171</v>
      </c>
      <c r="I249" s="21" t="s">
        <v>346</v>
      </c>
      <c r="J249" s="21">
        <v>53155</v>
      </c>
      <c r="K249" s="22" t="s">
        <v>347</v>
      </c>
      <c r="L249" s="22" t="str">
        <f>VLOOKUP(C249,'[10]Trips&amp;Operators'!$C$1:$E$9999,3,FALSE)</f>
        <v>SPECTOR</v>
      </c>
      <c r="M249" s="23" t="s">
        <v>348</v>
      </c>
      <c r="N249" s="22" t="s">
        <v>522</v>
      </c>
      <c r="O249" s="53" t="str">
        <f t="shared" si="6"/>
        <v>08</v>
      </c>
      <c r="P249" s="51">
        <f t="shared" si="7"/>
        <v>42529</v>
      </c>
    </row>
    <row r="250" spans="1:16" x14ac:dyDescent="0.25">
      <c r="A250" s="20">
        <v>42529.658958333333</v>
      </c>
      <c r="B250" s="21" t="s">
        <v>344</v>
      </c>
      <c r="C250" s="21" t="s">
        <v>961</v>
      </c>
      <c r="D250" s="21" t="s">
        <v>339</v>
      </c>
      <c r="E250" s="21" t="s">
        <v>345</v>
      </c>
      <c r="F250" s="21">
        <v>0</v>
      </c>
      <c r="G250" s="21">
        <v>109</v>
      </c>
      <c r="H250" s="21">
        <v>52634</v>
      </c>
      <c r="I250" s="21" t="s">
        <v>346</v>
      </c>
      <c r="J250" s="21">
        <v>53155</v>
      </c>
      <c r="K250" s="22" t="s">
        <v>347</v>
      </c>
      <c r="L250" s="22" t="str">
        <f>VLOOKUP(C250,'[10]Trips&amp;Operators'!$C$1:$E$9999,3,FALSE)</f>
        <v>SPECTOR</v>
      </c>
      <c r="M250" s="23" t="s">
        <v>348</v>
      </c>
      <c r="N250" s="22" t="s">
        <v>522</v>
      </c>
      <c r="O250" s="53" t="str">
        <f t="shared" si="6"/>
        <v>08</v>
      </c>
      <c r="P250" s="51">
        <f t="shared" si="7"/>
        <v>42529</v>
      </c>
    </row>
    <row r="251" spans="1:16" x14ac:dyDescent="0.25">
      <c r="A251" s="20">
        <v>42529.667511574073</v>
      </c>
      <c r="B251" s="21" t="s">
        <v>357</v>
      </c>
      <c r="C251" s="21" t="s">
        <v>962</v>
      </c>
      <c r="D251" s="21" t="s">
        <v>339</v>
      </c>
      <c r="E251" s="21" t="s">
        <v>345</v>
      </c>
      <c r="F251" s="21">
        <v>0</v>
      </c>
      <c r="G251" s="21">
        <v>252</v>
      </c>
      <c r="H251" s="21">
        <v>52081</v>
      </c>
      <c r="I251" s="21" t="s">
        <v>346</v>
      </c>
      <c r="J251" s="21">
        <v>53155</v>
      </c>
      <c r="K251" s="22" t="s">
        <v>347</v>
      </c>
      <c r="L251" s="22" t="str">
        <f>VLOOKUP(C251,'[10]Trips&amp;Operators'!$C$1:$E$9999,3,FALSE)</f>
        <v>STEWART</v>
      </c>
      <c r="M251" s="23" t="s">
        <v>348</v>
      </c>
      <c r="N251" s="22" t="s">
        <v>522</v>
      </c>
      <c r="O251" s="53" t="str">
        <f t="shared" si="6"/>
        <v>08</v>
      </c>
      <c r="P251" s="51">
        <f t="shared" si="7"/>
        <v>42529</v>
      </c>
    </row>
    <row r="252" spans="1:16" x14ac:dyDescent="0.25">
      <c r="A252" s="20">
        <v>42529.683819444443</v>
      </c>
      <c r="B252" s="21" t="s">
        <v>390</v>
      </c>
      <c r="C252" s="21" t="s">
        <v>963</v>
      </c>
      <c r="D252" s="21" t="s">
        <v>339</v>
      </c>
      <c r="E252" s="21" t="s">
        <v>345</v>
      </c>
      <c r="F252" s="21">
        <v>0</v>
      </c>
      <c r="G252" s="21">
        <v>47</v>
      </c>
      <c r="H252" s="21">
        <v>53380</v>
      </c>
      <c r="I252" s="21" t="s">
        <v>346</v>
      </c>
      <c r="J252" s="21">
        <v>53277</v>
      </c>
      <c r="K252" s="22" t="s">
        <v>342</v>
      </c>
      <c r="L252" s="22" t="str">
        <f>VLOOKUP(C252,'[10]Trips&amp;Operators'!$C$1:$E$9999,3,FALSE)</f>
        <v>BONDS</v>
      </c>
      <c r="M252" s="23" t="s">
        <v>348</v>
      </c>
      <c r="N252" s="22" t="s">
        <v>522</v>
      </c>
      <c r="O252" s="53" t="str">
        <f t="shared" si="6"/>
        <v>08</v>
      </c>
      <c r="P252" s="51">
        <f t="shared" si="7"/>
        <v>42529</v>
      </c>
    </row>
    <row r="253" spans="1:16" x14ac:dyDescent="0.25">
      <c r="A253" s="20">
        <v>42529.696527777778</v>
      </c>
      <c r="B253" s="21" t="s">
        <v>358</v>
      </c>
      <c r="C253" s="21" t="s">
        <v>964</v>
      </c>
      <c r="D253" s="21" t="s">
        <v>339</v>
      </c>
      <c r="E253" s="21" t="s">
        <v>345</v>
      </c>
      <c r="F253" s="21">
        <v>0</v>
      </c>
      <c r="G253" s="21">
        <v>277</v>
      </c>
      <c r="H253" s="21">
        <v>52023</v>
      </c>
      <c r="I253" s="21" t="s">
        <v>346</v>
      </c>
      <c r="J253" s="21">
        <v>53155</v>
      </c>
      <c r="K253" s="22" t="s">
        <v>347</v>
      </c>
      <c r="L253" s="22" t="str">
        <f>VLOOKUP(C253,'[10]Trips&amp;Operators'!$C$1:$E$9999,3,FALSE)</f>
        <v>LOZA</v>
      </c>
      <c r="M253" s="23" t="s">
        <v>348</v>
      </c>
      <c r="N253" s="22" t="s">
        <v>522</v>
      </c>
      <c r="O253" s="53" t="str">
        <f t="shared" si="6"/>
        <v>08</v>
      </c>
      <c r="P253" s="51">
        <f t="shared" si="7"/>
        <v>42529</v>
      </c>
    </row>
    <row r="254" spans="1:16" x14ac:dyDescent="0.25">
      <c r="A254" s="20">
        <v>42529.754745370374</v>
      </c>
      <c r="B254" s="21" t="s">
        <v>390</v>
      </c>
      <c r="C254" s="21" t="s">
        <v>965</v>
      </c>
      <c r="D254" s="21" t="s">
        <v>339</v>
      </c>
      <c r="E254" s="21" t="s">
        <v>345</v>
      </c>
      <c r="F254" s="21">
        <v>0</v>
      </c>
      <c r="G254" s="21">
        <v>47</v>
      </c>
      <c r="H254" s="21">
        <v>53376</v>
      </c>
      <c r="I254" s="21" t="s">
        <v>346</v>
      </c>
      <c r="J254" s="21">
        <v>53277</v>
      </c>
      <c r="K254" s="22" t="s">
        <v>342</v>
      </c>
      <c r="L254" s="22" t="str">
        <f>VLOOKUP(C254,'[10]Trips&amp;Operators'!$C$1:$E$9999,3,FALSE)</f>
        <v>BONDS</v>
      </c>
      <c r="M254" s="23" t="s">
        <v>348</v>
      </c>
      <c r="N254" s="22" t="s">
        <v>522</v>
      </c>
      <c r="O254" s="53" t="str">
        <f t="shared" si="6"/>
        <v>08</v>
      </c>
      <c r="P254" s="51">
        <f t="shared" si="7"/>
        <v>42529</v>
      </c>
    </row>
    <row r="255" spans="1:16" x14ac:dyDescent="0.25">
      <c r="A255" s="20">
        <v>42529.758321759262</v>
      </c>
      <c r="B255" s="21" t="s">
        <v>390</v>
      </c>
      <c r="C255" s="21" t="s">
        <v>965</v>
      </c>
      <c r="D255" s="21" t="s">
        <v>339</v>
      </c>
      <c r="E255" s="21" t="s">
        <v>345</v>
      </c>
      <c r="F255" s="21">
        <v>0</v>
      </c>
      <c r="G255" s="21">
        <v>45</v>
      </c>
      <c r="H255" s="21">
        <v>31097</v>
      </c>
      <c r="I255" s="21" t="s">
        <v>346</v>
      </c>
      <c r="J255" s="21">
        <v>30970</v>
      </c>
      <c r="K255" s="22" t="s">
        <v>342</v>
      </c>
      <c r="L255" s="22" t="str">
        <f>VLOOKUP(C255,'[10]Trips&amp;Operators'!$C$1:$E$9999,3,FALSE)</f>
        <v>BONDS</v>
      </c>
      <c r="M255" s="23" t="s">
        <v>348</v>
      </c>
      <c r="N255" s="22" t="s">
        <v>522</v>
      </c>
      <c r="O255" s="53" t="str">
        <f t="shared" si="6"/>
        <v>08</v>
      </c>
      <c r="P255" s="51">
        <f t="shared" si="7"/>
        <v>42529</v>
      </c>
    </row>
    <row r="256" spans="1:16" x14ac:dyDescent="0.25">
      <c r="A256" s="20">
        <v>42529.926712962966</v>
      </c>
      <c r="B256" s="21" t="s">
        <v>358</v>
      </c>
      <c r="C256" s="21" t="s">
        <v>455</v>
      </c>
      <c r="D256" s="21" t="s">
        <v>339</v>
      </c>
      <c r="E256" s="21" t="s">
        <v>345</v>
      </c>
      <c r="F256" s="21">
        <v>0</v>
      </c>
      <c r="G256" s="21">
        <v>306</v>
      </c>
      <c r="H256" s="21">
        <v>51303</v>
      </c>
      <c r="I256" s="21" t="s">
        <v>346</v>
      </c>
      <c r="J256" s="21">
        <v>53155</v>
      </c>
      <c r="K256" s="22" t="s">
        <v>347</v>
      </c>
      <c r="L256" s="22" t="str">
        <f>VLOOKUP(C256,'[10]Trips&amp;Operators'!$C$1:$E$9999,3,FALSE)</f>
        <v>ADANE</v>
      </c>
      <c r="M256" s="23" t="s">
        <v>348</v>
      </c>
      <c r="N256" s="22" t="s">
        <v>522</v>
      </c>
      <c r="O256" s="53" t="str">
        <f t="shared" si="6"/>
        <v>08</v>
      </c>
      <c r="P256" s="51">
        <f t="shared" si="7"/>
        <v>42529</v>
      </c>
    </row>
    <row r="257" spans="1:16" x14ac:dyDescent="0.25">
      <c r="A257" s="20">
        <v>42529.338182870371</v>
      </c>
      <c r="B257" s="21" t="s">
        <v>458</v>
      </c>
      <c r="C257" s="21" t="s">
        <v>959</v>
      </c>
      <c r="D257" s="21" t="s">
        <v>339</v>
      </c>
      <c r="E257" s="21" t="s">
        <v>351</v>
      </c>
      <c r="F257" s="21">
        <v>150</v>
      </c>
      <c r="G257" s="21">
        <v>352</v>
      </c>
      <c r="H257" s="21">
        <v>228367</v>
      </c>
      <c r="I257" s="21" t="s">
        <v>341</v>
      </c>
      <c r="J257" s="21">
        <v>230436</v>
      </c>
      <c r="K257" s="22" t="s">
        <v>347</v>
      </c>
      <c r="L257" s="22" t="str">
        <f>VLOOKUP(C257,'[10]Trips&amp;Operators'!$C$1:$E$9999,3,FALSE)</f>
        <v>STARKS</v>
      </c>
      <c r="M257" s="23" t="s">
        <v>348</v>
      </c>
      <c r="N257" s="22"/>
      <c r="O257" s="53" t="str">
        <f t="shared" si="6"/>
        <v>08</v>
      </c>
      <c r="P257" s="51">
        <f t="shared" si="7"/>
        <v>42529</v>
      </c>
    </row>
    <row r="258" spans="1:16" x14ac:dyDescent="0.25">
      <c r="A258" s="20">
        <v>42529.338645833333</v>
      </c>
      <c r="B258" s="21" t="s">
        <v>458</v>
      </c>
      <c r="C258" s="21" t="s">
        <v>959</v>
      </c>
      <c r="D258" s="21" t="s">
        <v>339</v>
      </c>
      <c r="E258" s="21" t="s">
        <v>351</v>
      </c>
      <c r="F258" s="21">
        <v>150</v>
      </c>
      <c r="G258" s="21">
        <v>127</v>
      </c>
      <c r="H258" s="21">
        <v>229707</v>
      </c>
      <c r="I258" s="21" t="s">
        <v>341</v>
      </c>
      <c r="J258" s="21">
        <v>230436</v>
      </c>
      <c r="K258" s="22" t="s">
        <v>347</v>
      </c>
      <c r="L258" s="22" t="str">
        <f>VLOOKUP(C258,'[10]Trips&amp;Operators'!$C$1:$E$9999,3,FALSE)</f>
        <v>STARKS</v>
      </c>
      <c r="M258" s="23" t="s">
        <v>348</v>
      </c>
      <c r="N258" s="22"/>
      <c r="O258" s="53" t="str">
        <f t="shared" si="6"/>
        <v>08</v>
      </c>
      <c r="P258" s="51">
        <f t="shared" si="7"/>
        <v>42529</v>
      </c>
    </row>
    <row r="259" spans="1:16" x14ac:dyDescent="0.25">
      <c r="A259" s="20">
        <v>42529.393680555557</v>
      </c>
      <c r="B259" s="21" t="s">
        <v>370</v>
      </c>
      <c r="C259" s="21" t="s">
        <v>325</v>
      </c>
      <c r="D259" s="21" t="s">
        <v>339</v>
      </c>
      <c r="E259" s="21" t="s">
        <v>351</v>
      </c>
      <c r="F259" s="21">
        <v>200</v>
      </c>
      <c r="G259" s="21">
        <v>111</v>
      </c>
      <c r="H259" s="21">
        <v>47330</v>
      </c>
      <c r="I259" s="21" t="s">
        <v>341</v>
      </c>
      <c r="J259" s="21">
        <v>30562</v>
      </c>
      <c r="K259" s="22" t="s">
        <v>342</v>
      </c>
      <c r="L259" s="22" t="str">
        <f>VLOOKUP(C259,'[10]Trips&amp;Operators'!$C$1:$E$9999,3,FALSE)</f>
        <v>BRABO</v>
      </c>
      <c r="M259" s="23" t="s">
        <v>348</v>
      </c>
      <c r="N259" s="22"/>
      <c r="O259" s="53" t="str">
        <f t="shared" ref="O259:O322" si="8">RIGHT(C259,2)</f>
        <v>08</v>
      </c>
      <c r="P259" s="51">
        <f t="shared" ref="P259:P322" si="9">42522+O259-1</f>
        <v>42529</v>
      </c>
    </row>
    <row r="260" spans="1:16" x14ac:dyDescent="0.25">
      <c r="A260" s="20">
        <v>42529.393680555557</v>
      </c>
      <c r="B260" s="21" t="s">
        <v>370</v>
      </c>
      <c r="C260" s="21" t="s">
        <v>325</v>
      </c>
      <c r="D260" s="21" t="s">
        <v>339</v>
      </c>
      <c r="E260" s="21" t="s">
        <v>351</v>
      </c>
      <c r="F260" s="21">
        <v>200</v>
      </c>
      <c r="G260" s="21">
        <v>111</v>
      </c>
      <c r="H260" s="21">
        <v>47330</v>
      </c>
      <c r="I260" s="21" t="s">
        <v>341</v>
      </c>
      <c r="J260" s="21">
        <v>30562</v>
      </c>
      <c r="K260" s="22" t="s">
        <v>342</v>
      </c>
      <c r="L260" s="22" t="str">
        <f>VLOOKUP(C260,'[10]Trips&amp;Operators'!$C$1:$E$9999,3,FALSE)</f>
        <v>BRABO</v>
      </c>
      <c r="M260" s="23" t="s">
        <v>348</v>
      </c>
      <c r="N260" s="22"/>
      <c r="O260" s="53" t="str">
        <f t="shared" si="8"/>
        <v>08</v>
      </c>
      <c r="P260" s="51">
        <f t="shared" si="9"/>
        <v>42529</v>
      </c>
    </row>
    <row r="261" spans="1:16" x14ac:dyDescent="0.25">
      <c r="A261" s="20">
        <v>42529.404930555553</v>
      </c>
      <c r="B261" s="21" t="s">
        <v>388</v>
      </c>
      <c r="C261" s="21" t="s">
        <v>452</v>
      </c>
      <c r="D261" s="21" t="s">
        <v>339</v>
      </c>
      <c r="E261" s="21" t="s">
        <v>351</v>
      </c>
      <c r="F261" s="21">
        <v>150</v>
      </c>
      <c r="G261" s="21">
        <v>190</v>
      </c>
      <c r="H261" s="21">
        <v>229272</v>
      </c>
      <c r="I261" s="21" t="s">
        <v>341</v>
      </c>
      <c r="J261" s="21">
        <v>229055</v>
      </c>
      <c r="K261" s="22" t="s">
        <v>342</v>
      </c>
      <c r="L261" s="22" t="str">
        <f>VLOOKUP(C261,'[10]Trips&amp;Operators'!$C$1:$E$9999,3,FALSE)</f>
        <v>BEAM</v>
      </c>
      <c r="M261" s="23" t="s">
        <v>348</v>
      </c>
      <c r="N261" s="22"/>
      <c r="O261" s="53" t="str">
        <f t="shared" si="8"/>
        <v>08</v>
      </c>
      <c r="P261" s="51">
        <f t="shared" si="9"/>
        <v>42529</v>
      </c>
    </row>
    <row r="262" spans="1:16" x14ac:dyDescent="0.25">
      <c r="A262" s="20">
        <v>42529.407337962963</v>
      </c>
      <c r="B262" s="21" t="s">
        <v>458</v>
      </c>
      <c r="C262" s="21" t="s">
        <v>957</v>
      </c>
      <c r="D262" s="21" t="s">
        <v>352</v>
      </c>
      <c r="E262" s="21" t="s">
        <v>351</v>
      </c>
      <c r="F262" s="21">
        <v>700</v>
      </c>
      <c r="G262" s="21">
        <v>750</v>
      </c>
      <c r="H262" s="21">
        <v>175271</v>
      </c>
      <c r="I262" s="21" t="s">
        <v>341</v>
      </c>
      <c r="J262" s="21">
        <v>161962</v>
      </c>
      <c r="K262" s="22" t="s">
        <v>347</v>
      </c>
      <c r="L262" s="22" t="str">
        <f>VLOOKUP(C262,'[10]Trips&amp;Operators'!$C$1:$E$9999,3,FALSE)</f>
        <v>STARKS</v>
      </c>
      <c r="M262" s="23" t="s">
        <v>348</v>
      </c>
      <c r="N262" s="22"/>
      <c r="O262" s="53" t="str">
        <f t="shared" si="8"/>
        <v>08</v>
      </c>
      <c r="P262" s="51">
        <f t="shared" si="9"/>
        <v>42529</v>
      </c>
    </row>
    <row r="263" spans="1:16" x14ac:dyDescent="0.25">
      <c r="A263" s="20">
        <v>42529.416701388887</v>
      </c>
      <c r="B263" s="21" t="s">
        <v>388</v>
      </c>
      <c r="C263" s="21" t="s">
        <v>452</v>
      </c>
      <c r="D263" s="21" t="s">
        <v>352</v>
      </c>
      <c r="E263" s="21" t="s">
        <v>351</v>
      </c>
      <c r="F263" s="21">
        <v>400</v>
      </c>
      <c r="G263" s="21">
        <v>450</v>
      </c>
      <c r="H263" s="21">
        <v>116815</v>
      </c>
      <c r="I263" s="21" t="s">
        <v>341</v>
      </c>
      <c r="J263" s="21">
        <v>119716</v>
      </c>
      <c r="K263" s="22" t="s">
        <v>342</v>
      </c>
      <c r="L263" s="22" t="str">
        <f>VLOOKUP(C263,'[10]Trips&amp;Operators'!$C$1:$E$9999,3,FALSE)</f>
        <v>BEAM</v>
      </c>
      <c r="M263" s="23" t="s">
        <v>348</v>
      </c>
      <c r="N263" s="22"/>
      <c r="O263" s="53" t="str">
        <f t="shared" si="8"/>
        <v>08</v>
      </c>
      <c r="P263" s="51">
        <f t="shared" si="9"/>
        <v>42529</v>
      </c>
    </row>
    <row r="264" spans="1:16" x14ac:dyDescent="0.25">
      <c r="A264" s="20">
        <v>42529.436435185184</v>
      </c>
      <c r="B264" s="21" t="s">
        <v>456</v>
      </c>
      <c r="C264" s="21" t="s">
        <v>966</v>
      </c>
      <c r="D264" s="21" t="s">
        <v>339</v>
      </c>
      <c r="E264" s="21" t="s">
        <v>351</v>
      </c>
      <c r="F264" s="21">
        <v>450</v>
      </c>
      <c r="G264" s="21">
        <v>469</v>
      </c>
      <c r="H264" s="21">
        <v>111902</v>
      </c>
      <c r="I264" s="21" t="s">
        <v>341</v>
      </c>
      <c r="J264" s="21">
        <v>110617</v>
      </c>
      <c r="K264" s="22" t="s">
        <v>342</v>
      </c>
      <c r="L264" s="22" t="str">
        <f>VLOOKUP(C264,'[10]Trips&amp;Operators'!$C$1:$E$9999,3,FALSE)</f>
        <v>STARKS</v>
      </c>
      <c r="M264" s="23" t="s">
        <v>348</v>
      </c>
      <c r="N264" s="22"/>
      <c r="O264" s="53" t="str">
        <f t="shared" si="8"/>
        <v>08</v>
      </c>
      <c r="P264" s="51">
        <f t="shared" si="9"/>
        <v>42529</v>
      </c>
    </row>
    <row r="265" spans="1:16" x14ac:dyDescent="0.25">
      <c r="A265" s="20">
        <v>42529.437592592592</v>
      </c>
      <c r="B265" s="21" t="s">
        <v>399</v>
      </c>
      <c r="C265" s="21" t="s">
        <v>967</v>
      </c>
      <c r="D265" s="21" t="s">
        <v>339</v>
      </c>
      <c r="E265" s="21" t="s">
        <v>351</v>
      </c>
      <c r="F265" s="21">
        <v>300</v>
      </c>
      <c r="G265" s="21">
        <v>349</v>
      </c>
      <c r="H265" s="21">
        <v>22918</v>
      </c>
      <c r="I265" s="21" t="s">
        <v>341</v>
      </c>
      <c r="J265" s="21">
        <v>21848</v>
      </c>
      <c r="K265" s="22" t="s">
        <v>342</v>
      </c>
      <c r="L265" s="22" t="str">
        <f>VLOOKUP(C265,'[10]Trips&amp;Operators'!$C$1:$E$9999,3,FALSE)</f>
        <v>COOLAHAN</v>
      </c>
      <c r="M265" s="23" t="s">
        <v>348</v>
      </c>
      <c r="N265" s="22"/>
      <c r="O265" s="53" t="str">
        <f t="shared" si="8"/>
        <v>08</v>
      </c>
      <c r="P265" s="51">
        <f t="shared" si="9"/>
        <v>42529</v>
      </c>
    </row>
    <row r="266" spans="1:16" x14ac:dyDescent="0.25">
      <c r="A266" s="20">
        <v>42529.507060185184</v>
      </c>
      <c r="B266" s="21" t="s">
        <v>344</v>
      </c>
      <c r="C266" s="21" t="s">
        <v>968</v>
      </c>
      <c r="D266" s="21" t="s">
        <v>339</v>
      </c>
      <c r="E266" s="21" t="s">
        <v>351</v>
      </c>
      <c r="F266" s="21">
        <v>200</v>
      </c>
      <c r="G266" s="21">
        <v>174</v>
      </c>
      <c r="H266" s="21">
        <v>27280</v>
      </c>
      <c r="I266" s="21" t="s">
        <v>341</v>
      </c>
      <c r="J266" s="21">
        <v>27333</v>
      </c>
      <c r="K266" s="22" t="s">
        <v>347</v>
      </c>
      <c r="L266" s="22" t="str">
        <f>VLOOKUP(C266,'[10]Trips&amp;Operators'!$C$1:$E$9999,3,FALSE)</f>
        <v>SPECTOR</v>
      </c>
      <c r="M266" s="23" t="s">
        <v>348</v>
      </c>
      <c r="N266" s="22"/>
      <c r="O266" s="53" t="str">
        <f t="shared" si="8"/>
        <v>08</v>
      </c>
      <c r="P266" s="51">
        <f t="shared" si="9"/>
        <v>42529</v>
      </c>
    </row>
    <row r="267" spans="1:16" x14ac:dyDescent="0.25">
      <c r="A267" s="20">
        <v>42529.675810185188</v>
      </c>
      <c r="B267" s="21" t="s">
        <v>353</v>
      </c>
      <c r="C267" s="21" t="s">
        <v>969</v>
      </c>
      <c r="D267" s="21" t="s">
        <v>339</v>
      </c>
      <c r="E267" s="21" t="s">
        <v>351</v>
      </c>
      <c r="F267" s="21">
        <v>150</v>
      </c>
      <c r="G267" s="21">
        <v>184</v>
      </c>
      <c r="H267" s="21">
        <v>229228</v>
      </c>
      <c r="I267" s="21" t="s">
        <v>341</v>
      </c>
      <c r="J267" s="21">
        <v>229055</v>
      </c>
      <c r="K267" s="22" t="s">
        <v>342</v>
      </c>
      <c r="L267" s="22" t="str">
        <f>VLOOKUP(C267,'[10]Trips&amp;Operators'!$C$1:$E$9999,3,FALSE)</f>
        <v>STORY</v>
      </c>
      <c r="M267" s="23" t="s">
        <v>348</v>
      </c>
      <c r="N267" s="22"/>
      <c r="O267" s="53" t="str">
        <f t="shared" si="8"/>
        <v>08</v>
      </c>
      <c r="P267" s="51">
        <f t="shared" si="9"/>
        <v>42529</v>
      </c>
    </row>
    <row r="268" spans="1:16" x14ac:dyDescent="0.25">
      <c r="A268" s="20">
        <v>42529.686122685183</v>
      </c>
      <c r="B268" s="21" t="s">
        <v>373</v>
      </c>
      <c r="C268" s="21" t="s">
        <v>970</v>
      </c>
      <c r="D268" s="21" t="s">
        <v>352</v>
      </c>
      <c r="E268" s="21" t="s">
        <v>351</v>
      </c>
      <c r="F268" s="21">
        <v>350</v>
      </c>
      <c r="G268" s="21">
        <v>404</v>
      </c>
      <c r="H268" s="21">
        <v>228275</v>
      </c>
      <c r="I268" s="21" t="s">
        <v>341</v>
      </c>
      <c r="J268" s="21">
        <v>232107</v>
      </c>
      <c r="K268" s="22" t="s">
        <v>342</v>
      </c>
      <c r="L268" s="22" t="str">
        <f>VLOOKUP(C268,'[10]Trips&amp;Operators'!$C$1:$E$9999,3,FALSE)</f>
        <v>SPECTOR</v>
      </c>
      <c r="M268" s="23" t="s">
        <v>348</v>
      </c>
      <c r="N268" s="22"/>
      <c r="O268" s="53" t="str">
        <f t="shared" si="8"/>
        <v>08</v>
      </c>
      <c r="P268" s="51">
        <f t="shared" si="9"/>
        <v>42529</v>
      </c>
    </row>
    <row r="269" spans="1:16" x14ac:dyDescent="0.25">
      <c r="A269" s="20">
        <v>42529.708784722221</v>
      </c>
      <c r="B269" s="21" t="s">
        <v>377</v>
      </c>
      <c r="C269" s="21" t="s">
        <v>51</v>
      </c>
      <c r="D269" s="21" t="s">
        <v>339</v>
      </c>
      <c r="E269" s="21" t="s">
        <v>351</v>
      </c>
      <c r="F269" s="21">
        <v>150</v>
      </c>
      <c r="G269" s="21">
        <v>194</v>
      </c>
      <c r="H269" s="21">
        <v>231429</v>
      </c>
      <c r="I269" s="21" t="s">
        <v>341</v>
      </c>
      <c r="J269" s="21">
        <v>232080</v>
      </c>
      <c r="K269" s="22" t="s">
        <v>347</v>
      </c>
      <c r="L269" s="22" t="str">
        <f>VLOOKUP(C269,'[10]Trips&amp;Operators'!$C$1:$E$9999,3,FALSE)</f>
        <v>YOUNG</v>
      </c>
      <c r="M269" s="23" t="s">
        <v>348</v>
      </c>
      <c r="N269" s="22"/>
      <c r="O269" s="53" t="str">
        <f t="shared" si="8"/>
        <v>08</v>
      </c>
      <c r="P269" s="51">
        <f t="shared" si="9"/>
        <v>42529</v>
      </c>
    </row>
    <row r="270" spans="1:16" x14ac:dyDescent="0.25">
      <c r="A270" s="20">
        <v>42529.717881944445</v>
      </c>
      <c r="B270" s="21" t="s">
        <v>370</v>
      </c>
      <c r="C270" s="21" t="s">
        <v>971</v>
      </c>
      <c r="D270" s="21" t="s">
        <v>339</v>
      </c>
      <c r="E270" s="21" t="s">
        <v>351</v>
      </c>
      <c r="F270" s="21">
        <v>200</v>
      </c>
      <c r="G270" s="21">
        <v>133</v>
      </c>
      <c r="H270" s="21">
        <v>30903</v>
      </c>
      <c r="I270" s="21" t="s">
        <v>341</v>
      </c>
      <c r="J270" s="21">
        <v>30562</v>
      </c>
      <c r="K270" s="22" t="s">
        <v>342</v>
      </c>
      <c r="L270" s="22" t="str">
        <f>VLOOKUP(C270,'[10]Trips&amp;Operators'!$C$1:$E$9999,3,FALSE)</f>
        <v>STEWART</v>
      </c>
      <c r="M270" s="23" t="s">
        <v>348</v>
      </c>
      <c r="N270" s="22"/>
      <c r="O270" s="53" t="str">
        <f t="shared" si="8"/>
        <v>08</v>
      </c>
      <c r="P270" s="51">
        <f t="shared" si="9"/>
        <v>42529</v>
      </c>
    </row>
    <row r="271" spans="1:16" x14ac:dyDescent="0.25">
      <c r="A271" s="20">
        <v>42529.922743055555</v>
      </c>
      <c r="B271" s="21" t="s">
        <v>358</v>
      </c>
      <c r="C271" s="21" t="s">
        <v>455</v>
      </c>
      <c r="D271" s="21" t="s">
        <v>339</v>
      </c>
      <c r="E271" s="21" t="s">
        <v>351</v>
      </c>
      <c r="F271" s="21">
        <v>200</v>
      </c>
      <c r="G271" s="21">
        <v>171</v>
      </c>
      <c r="H271" s="21">
        <v>27189</v>
      </c>
      <c r="I271" s="21" t="s">
        <v>341</v>
      </c>
      <c r="J271" s="21">
        <v>27333</v>
      </c>
      <c r="K271" s="22" t="s">
        <v>347</v>
      </c>
      <c r="L271" s="22" t="str">
        <f>VLOOKUP(C271,'[10]Trips&amp;Operators'!$C$1:$E$9999,3,FALSE)</f>
        <v>ADANE</v>
      </c>
      <c r="M271" s="23" t="s">
        <v>348</v>
      </c>
      <c r="N271" s="22"/>
      <c r="O271" s="53" t="str">
        <f t="shared" si="8"/>
        <v>08</v>
      </c>
      <c r="P271" s="51">
        <f t="shared" si="9"/>
        <v>42529</v>
      </c>
    </row>
    <row r="272" spans="1:16" x14ac:dyDescent="0.25">
      <c r="A272" s="20">
        <v>42529.235960648148</v>
      </c>
      <c r="B272" s="21" t="s">
        <v>370</v>
      </c>
      <c r="C272" s="21" t="s">
        <v>958</v>
      </c>
      <c r="D272" s="21" t="s">
        <v>339</v>
      </c>
      <c r="E272" s="21" t="s">
        <v>359</v>
      </c>
      <c r="F272" s="21">
        <v>0</v>
      </c>
      <c r="G272" s="21">
        <v>359</v>
      </c>
      <c r="H272" s="21">
        <v>129207</v>
      </c>
      <c r="I272" s="21" t="s">
        <v>360</v>
      </c>
      <c r="J272" s="21">
        <v>127587</v>
      </c>
      <c r="K272" s="22" t="s">
        <v>342</v>
      </c>
      <c r="L272" s="22" t="str">
        <f>VLOOKUP(C272,'[10]Trips&amp;Operators'!$C$1:$E$9999,3,FALSE)</f>
        <v>BRABO</v>
      </c>
      <c r="M272" s="23" t="s">
        <v>343</v>
      </c>
      <c r="N272" s="22" t="s">
        <v>187</v>
      </c>
      <c r="O272" s="53" t="str">
        <f t="shared" si="8"/>
        <v>08</v>
      </c>
      <c r="P272" s="51">
        <f t="shared" si="9"/>
        <v>42529</v>
      </c>
    </row>
    <row r="273" spans="1:16" x14ac:dyDescent="0.25">
      <c r="A273" s="20">
        <v>42529.267118055555</v>
      </c>
      <c r="B273" s="21" t="s">
        <v>388</v>
      </c>
      <c r="C273" s="21" t="s">
        <v>972</v>
      </c>
      <c r="D273" s="21" t="s">
        <v>339</v>
      </c>
      <c r="E273" s="21" t="s">
        <v>359</v>
      </c>
      <c r="F273" s="21">
        <v>0</v>
      </c>
      <c r="G273" s="21">
        <v>477</v>
      </c>
      <c r="H273" s="21">
        <v>130315</v>
      </c>
      <c r="I273" s="21" t="s">
        <v>360</v>
      </c>
      <c r="J273" s="21">
        <v>127587</v>
      </c>
      <c r="K273" s="22" t="s">
        <v>342</v>
      </c>
      <c r="L273" s="22" t="str">
        <f>VLOOKUP(C273,'[10]Trips&amp;Operators'!$C$1:$E$9999,3,FALSE)</f>
        <v>BEAM</v>
      </c>
      <c r="M273" s="23" t="s">
        <v>343</v>
      </c>
      <c r="N273" s="22" t="s">
        <v>187</v>
      </c>
      <c r="O273" s="53" t="str">
        <f t="shared" si="8"/>
        <v>08</v>
      </c>
      <c r="P273" s="51">
        <f t="shared" si="9"/>
        <v>42529</v>
      </c>
    </row>
    <row r="274" spans="1:16" x14ac:dyDescent="0.25">
      <c r="A274" s="20">
        <v>42529.408101851855</v>
      </c>
      <c r="B274" s="21" t="s">
        <v>388</v>
      </c>
      <c r="C274" s="21" t="s">
        <v>452</v>
      </c>
      <c r="D274" s="21" t="s">
        <v>339</v>
      </c>
      <c r="E274" s="21" t="s">
        <v>359</v>
      </c>
      <c r="F274" s="21">
        <v>0</v>
      </c>
      <c r="G274" s="21">
        <v>358</v>
      </c>
      <c r="H274" s="21">
        <v>193614</v>
      </c>
      <c r="I274" s="21" t="s">
        <v>360</v>
      </c>
      <c r="J274" s="21">
        <v>191723</v>
      </c>
      <c r="K274" s="22" t="s">
        <v>342</v>
      </c>
      <c r="L274" s="22" t="str">
        <f>VLOOKUP(C274,'[10]Trips&amp;Operators'!$C$1:$E$9999,3,FALSE)</f>
        <v>BEAM</v>
      </c>
      <c r="M274" s="23" t="s">
        <v>343</v>
      </c>
      <c r="N274" s="22" t="s">
        <v>187</v>
      </c>
      <c r="O274" s="53" t="str">
        <f t="shared" si="8"/>
        <v>08</v>
      </c>
      <c r="P274" s="51">
        <f t="shared" si="9"/>
        <v>42529</v>
      </c>
    </row>
    <row r="275" spans="1:16" x14ac:dyDescent="0.25">
      <c r="A275" s="20">
        <v>42529.426319444443</v>
      </c>
      <c r="B275" s="21" t="s">
        <v>399</v>
      </c>
      <c r="C275" s="21" t="s">
        <v>967</v>
      </c>
      <c r="D275" s="21" t="s">
        <v>339</v>
      </c>
      <c r="E275" s="21" t="s">
        <v>359</v>
      </c>
      <c r="F275" s="21">
        <v>0</v>
      </c>
      <c r="G275" s="21">
        <v>442</v>
      </c>
      <c r="H275" s="21">
        <v>112462</v>
      </c>
      <c r="I275" s="21" t="s">
        <v>360</v>
      </c>
      <c r="J275" s="21">
        <v>110714</v>
      </c>
      <c r="K275" s="22" t="s">
        <v>342</v>
      </c>
      <c r="L275" s="22" t="str">
        <f>VLOOKUP(C275,'[10]Trips&amp;Operators'!$C$1:$E$9999,3,FALSE)</f>
        <v>COOLAHAN</v>
      </c>
      <c r="M275" s="23" t="s">
        <v>343</v>
      </c>
      <c r="N275" s="22" t="s">
        <v>187</v>
      </c>
      <c r="O275" s="53" t="str">
        <f t="shared" si="8"/>
        <v>08</v>
      </c>
      <c r="P275" s="51">
        <f t="shared" si="9"/>
        <v>42529</v>
      </c>
    </row>
    <row r="276" spans="1:16" x14ac:dyDescent="0.25">
      <c r="A276" s="20">
        <v>42529.569166666668</v>
      </c>
      <c r="B276" s="21" t="s">
        <v>399</v>
      </c>
      <c r="C276" s="21" t="s">
        <v>453</v>
      </c>
      <c r="D276" s="21" t="s">
        <v>339</v>
      </c>
      <c r="E276" s="21" t="s">
        <v>359</v>
      </c>
      <c r="F276" s="21">
        <v>0</v>
      </c>
      <c r="G276" s="21">
        <v>758</v>
      </c>
      <c r="H276" s="21">
        <v>138345</v>
      </c>
      <c r="I276" s="21" t="s">
        <v>360</v>
      </c>
      <c r="J276" s="21">
        <v>133166</v>
      </c>
      <c r="K276" s="22" t="s">
        <v>342</v>
      </c>
      <c r="L276" s="22" t="str">
        <f>VLOOKUP(C276,'[10]Trips&amp;Operators'!$C$1:$E$9999,3,FALSE)</f>
        <v>RIVERA</v>
      </c>
      <c r="M276" s="23" t="s">
        <v>343</v>
      </c>
      <c r="N276" s="22" t="s">
        <v>187</v>
      </c>
      <c r="O276" s="53" t="str">
        <f t="shared" si="8"/>
        <v>08</v>
      </c>
      <c r="P276" s="51">
        <f t="shared" si="9"/>
        <v>42529</v>
      </c>
    </row>
    <row r="277" spans="1:16" x14ac:dyDescent="0.25">
      <c r="A277" s="20">
        <v>42529.287627314814</v>
      </c>
      <c r="B277" s="21" t="s">
        <v>456</v>
      </c>
      <c r="C277" s="21" t="s">
        <v>973</v>
      </c>
      <c r="D277" s="21" t="s">
        <v>339</v>
      </c>
      <c r="E277" s="21" t="s">
        <v>359</v>
      </c>
      <c r="F277" s="21">
        <v>0</v>
      </c>
      <c r="G277" s="21">
        <v>489</v>
      </c>
      <c r="H277" s="21">
        <v>131079</v>
      </c>
      <c r="I277" s="21" t="s">
        <v>360</v>
      </c>
      <c r="J277" s="21">
        <v>127587</v>
      </c>
      <c r="K277" s="22" t="s">
        <v>342</v>
      </c>
      <c r="L277" s="22" t="str">
        <f>VLOOKUP(C277,'[10]Trips&amp;Operators'!$C$1:$E$9999,3,FALSE)</f>
        <v>STARKS</v>
      </c>
      <c r="M277" s="23" t="s">
        <v>348</v>
      </c>
      <c r="N277" s="22" t="s">
        <v>152</v>
      </c>
      <c r="O277" s="53" t="str">
        <f t="shared" si="8"/>
        <v>08</v>
      </c>
      <c r="P277" s="51">
        <f t="shared" si="9"/>
        <v>42529</v>
      </c>
    </row>
    <row r="278" spans="1:16" x14ac:dyDescent="0.25">
      <c r="A278" s="20">
        <v>42529.746550925927</v>
      </c>
      <c r="B278" s="21" t="s">
        <v>390</v>
      </c>
      <c r="C278" s="21" t="s">
        <v>965</v>
      </c>
      <c r="D278" s="21" t="s">
        <v>339</v>
      </c>
      <c r="E278" s="21" t="s">
        <v>359</v>
      </c>
      <c r="F278" s="21">
        <v>0</v>
      </c>
      <c r="G278" s="21">
        <v>106</v>
      </c>
      <c r="H278" s="21">
        <v>127971</v>
      </c>
      <c r="I278" s="21" t="s">
        <v>360</v>
      </c>
      <c r="J278" s="21">
        <v>127587</v>
      </c>
      <c r="K278" s="22" t="s">
        <v>342</v>
      </c>
      <c r="L278" s="22" t="str">
        <f>VLOOKUP(C278,'[10]Trips&amp;Operators'!$C$1:$E$9999,3,FALSE)</f>
        <v>BONDS</v>
      </c>
      <c r="M278" s="23" t="s">
        <v>348</v>
      </c>
      <c r="N278" s="22" t="s">
        <v>152</v>
      </c>
      <c r="O278" s="53" t="str">
        <f t="shared" si="8"/>
        <v>08</v>
      </c>
      <c r="P278" s="51">
        <f t="shared" si="9"/>
        <v>42529</v>
      </c>
    </row>
    <row r="279" spans="1:16" x14ac:dyDescent="0.25">
      <c r="A279" s="20">
        <v>42529.377986111111</v>
      </c>
      <c r="B279" s="21" t="s">
        <v>371</v>
      </c>
      <c r="C279" s="21" t="s">
        <v>49</v>
      </c>
      <c r="D279" s="21" t="s">
        <v>339</v>
      </c>
      <c r="E279" s="21" t="s">
        <v>365</v>
      </c>
      <c r="F279" s="21">
        <v>0</v>
      </c>
      <c r="G279" s="21">
        <v>751</v>
      </c>
      <c r="H279" s="21">
        <v>70405</v>
      </c>
      <c r="I279" s="21" t="s">
        <v>366</v>
      </c>
      <c r="J279" s="21">
        <v>69363</v>
      </c>
      <c r="K279" s="22" t="s">
        <v>342</v>
      </c>
      <c r="L279" s="22" t="str">
        <f>VLOOKUP(C279,'[10]Trips&amp;Operators'!$C$1:$E$9999,3,FALSE)</f>
        <v>GEBRETEKLE</v>
      </c>
      <c r="M279" s="23" t="s">
        <v>343</v>
      </c>
      <c r="N279" s="22" t="s">
        <v>187</v>
      </c>
      <c r="O279" s="53" t="str">
        <f t="shared" si="8"/>
        <v>08</v>
      </c>
      <c r="P279" s="51">
        <f t="shared" si="9"/>
        <v>42529</v>
      </c>
    </row>
    <row r="280" spans="1:16" x14ac:dyDescent="0.25">
      <c r="A280" s="20">
        <v>42529.427002314813</v>
      </c>
      <c r="B280" s="21" t="s">
        <v>399</v>
      </c>
      <c r="C280" s="21" t="s">
        <v>967</v>
      </c>
      <c r="D280" s="21" t="s">
        <v>339</v>
      </c>
      <c r="E280" s="21" t="s">
        <v>365</v>
      </c>
      <c r="F280" s="21">
        <v>0</v>
      </c>
      <c r="G280" s="21">
        <v>442</v>
      </c>
      <c r="H280" s="21">
        <v>112374</v>
      </c>
      <c r="I280" s="21" t="s">
        <v>366</v>
      </c>
      <c r="J280" s="21">
        <v>110617</v>
      </c>
      <c r="K280" s="22" t="s">
        <v>342</v>
      </c>
      <c r="L280" s="22" t="str">
        <f>VLOOKUP(C280,'[10]Trips&amp;Operators'!$C$1:$E$9999,3,FALSE)</f>
        <v>COOLAHAN</v>
      </c>
      <c r="M280" s="23" t="s">
        <v>343</v>
      </c>
      <c r="N280" s="22" t="s">
        <v>187</v>
      </c>
      <c r="O280" s="53" t="str">
        <f t="shared" si="8"/>
        <v>08</v>
      </c>
      <c r="P280" s="51">
        <f t="shared" si="9"/>
        <v>42529</v>
      </c>
    </row>
    <row r="281" spans="1:16" x14ac:dyDescent="0.25">
      <c r="A281" s="20">
        <v>42529.899189814816</v>
      </c>
      <c r="B281" s="21" t="s">
        <v>371</v>
      </c>
      <c r="C281" s="21" t="s">
        <v>454</v>
      </c>
      <c r="D281" s="21" t="s">
        <v>339</v>
      </c>
      <c r="E281" s="21" t="s">
        <v>365</v>
      </c>
      <c r="F281" s="21">
        <v>0</v>
      </c>
      <c r="G281" s="21">
        <v>157</v>
      </c>
      <c r="H281" s="21">
        <v>3791</v>
      </c>
      <c r="I281" s="21" t="s">
        <v>366</v>
      </c>
      <c r="J281" s="21">
        <v>3549</v>
      </c>
      <c r="K281" s="22" t="s">
        <v>342</v>
      </c>
      <c r="L281" s="22" t="str">
        <f>VLOOKUP(C281,'[10]Trips&amp;Operators'!$C$1:$E$9999,3,FALSE)</f>
        <v>ADANE</v>
      </c>
      <c r="M281" s="23" t="s">
        <v>343</v>
      </c>
      <c r="N281" s="22" t="s">
        <v>187</v>
      </c>
      <c r="O281" s="53" t="str">
        <f t="shared" si="8"/>
        <v>08</v>
      </c>
      <c r="P281" s="51">
        <f t="shared" si="9"/>
        <v>42529</v>
      </c>
    </row>
    <row r="282" spans="1:16" x14ac:dyDescent="0.25">
      <c r="A282" s="20">
        <v>42529.184270833335</v>
      </c>
      <c r="B282" s="21" t="s">
        <v>401</v>
      </c>
      <c r="C282" s="21" t="s">
        <v>974</v>
      </c>
      <c r="D282" s="21" t="s">
        <v>339</v>
      </c>
      <c r="E282" s="21" t="s">
        <v>367</v>
      </c>
      <c r="F282" s="21">
        <v>0</v>
      </c>
      <c r="G282" s="21">
        <v>63</v>
      </c>
      <c r="H282" s="21">
        <v>233224</v>
      </c>
      <c r="I282" s="21" t="s">
        <v>368</v>
      </c>
      <c r="J282" s="21">
        <v>233491</v>
      </c>
      <c r="K282" s="22" t="s">
        <v>347</v>
      </c>
      <c r="L282" s="22" t="str">
        <f>VLOOKUP(C282,'[10]Trips&amp;Operators'!$C$1:$E$9999,3,FALSE)</f>
        <v>STARKS</v>
      </c>
      <c r="M282" s="23" t="s">
        <v>348</v>
      </c>
      <c r="N282" s="22"/>
      <c r="O282" s="53" t="str">
        <f t="shared" si="8"/>
        <v>08</v>
      </c>
      <c r="P282" s="51">
        <f t="shared" si="9"/>
        <v>42529</v>
      </c>
    </row>
    <row r="283" spans="1:16" x14ac:dyDescent="0.25">
      <c r="A283" s="20">
        <v>42529.244884259257</v>
      </c>
      <c r="B283" s="21" t="s">
        <v>390</v>
      </c>
      <c r="C283" s="21" t="s">
        <v>975</v>
      </c>
      <c r="D283" s="21" t="s">
        <v>339</v>
      </c>
      <c r="E283" s="21" t="s">
        <v>367</v>
      </c>
      <c r="F283" s="21">
        <v>0</v>
      </c>
      <c r="G283" s="21">
        <v>86</v>
      </c>
      <c r="H283" s="21">
        <v>358</v>
      </c>
      <c r="I283" s="21" t="s">
        <v>368</v>
      </c>
      <c r="J283" s="21">
        <v>1</v>
      </c>
      <c r="K283" s="22" t="s">
        <v>342</v>
      </c>
      <c r="L283" s="22" t="str">
        <f>VLOOKUP(C283,'[10]Trips&amp;Operators'!$C$1:$E$9999,3,FALSE)</f>
        <v>GEBRETEKLE</v>
      </c>
      <c r="M283" s="23" t="s">
        <v>348</v>
      </c>
      <c r="N283" s="22"/>
      <c r="O283" s="53" t="str">
        <f t="shared" si="8"/>
        <v>08</v>
      </c>
      <c r="P283" s="51">
        <f t="shared" si="9"/>
        <v>42529</v>
      </c>
    </row>
    <row r="284" spans="1:16" x14ac:dyDescent="0.25">
      <c r="A284" s="20">
        <v>42529.245243055557</v>
      </c>
      <c r="B284" s="21" t="s">
        <v>390</v>
      </c>
      <c r="C284" s="21" t="s">
        <v>975</v>
      </c>
      <c r="D284" s="21" t="s">
        <v>339</v>
      </c>
      <c r="E284" s="21" t="s">
        <v>367</v>
      </c>
      <c r="F284" s="21">
        <v>0</v>
      </c>
      <c r="G284" s="21">
        <v>39</v>
      </c>
      <c r="H284" s="21">
        <v>201</v>
      </c>
      <c r="I284" s="21" t="s">
        <v>368</v>
      </c>
      <c r="J284" s="21">
        <v>1</v>
      </c>
      <c r="K284" s="22" t="s">
        <v>342</v>
      </c>
      <c r="L284" s="22" t="str">
        <f>VLOOKUP(C284,'[10]Trips&amp;Operators'!$C$1:$E$9999,3,FALSE)</f>
        <v>GEBRETEKLE</v>
      </c>
      <c r="M284" s="23" t="s">
        <v>348</v>
      </c>
      <c r="N284" s="22"/>
      <c r="O284" s="53" t="str">
        <f t="shared" si="8"/>
        <v>08</v>
      </c>
      <c r="P284" s="51">
        <f t="shared" si="9"/>
        <v>42529</v>
      </c>
    </row>
    <row r="285" spans="1:16" x14ac:dyDescent="0.25">
      <c r="A285" s="20">
        <v>42529.263842592591</v>
      </c>
      <c r="B285" s="21" t="s">
        <v>353</v>
      </c>
      <c r="C285" s="21" t="s">
        <v>976</v>
      </c>
      <c r="D285" s="21" t="s">
        <v>339</v>
      </c>
      <c r="E285" s="21" t="s">
        <v>367</v>
      </c>
      <c r="F285" s="21">
        <v>0</v>
      </c>
      <c r="G285" s="21">
        <v>64</v>
      </c>
      <c r="H285" s="21">
        <v>214</v>
      </c>
      <c r="I285" s="21" t="s">
        <v>368</v>
      </c>
      <c r="J285" s="21">
        <v>1</v>
      </c>
      <c r="K285" s="22" t="s">
        <v>342</v>
      </c>
      <c r="L285" s="22" t="str">
        <f>VLOOKUP(C285,'[10]Trips&amp;Operators'!$C$1:$E$9999,3,FALSE)</f>
        <v>ACKERMAN</v>
      </c>
      <c r="M285" s="23" t="s">
        <v>348</v>
      </c>
      <c r="N285" s="22"/>
      <c r="O285" s="53" t="str">
        <f t="shared" si="8"/>
        <v>08</v>
      </c>
      <c r="P285" s="51">
        <f t="shared" si="9"/>
        <v>42529</v>
      </c>
    </row>
    <row r="286" spans="1:16" x14ac:dyDescent="0.25">
      <c r="A286" s="20">
        <v>42529.265069444446</v>
      </c>
      <c r="B286" s="21" t="s">
        <v>458</v>
      </c>
      <c r="C286" s="21" t="s">
        <v>47</v>
      </c>
      <c r="D286" s="21" t="s">
        <v>339</v>
      </c>
      <c r="E286" s="21" t="s">
        <v>367</v>
      </c>
      <c r="F286" s="21">
        <v>0</v>
      </c>
      <c r="G286" s="21">
        <v>59</v>
      </c>
      <c r="H286" s="21">
        <v>233282</v>
      </c>
      <c r="I286" s="21" t="s">
        <v>368</v>
      </c>
      <c r="J286" s="21">
        <v>233491</v>
      </c>
      <c r="K286" s="22" t="s">
        <v>347</v>
      </c>
      <c r="L286" s="22" t="str">
        <f>VLOOKUP(C286,'[10]Trips&amp;Operators'!$C$1:$E$9999,3,FALSE)</f>
        <v>STARKS</v>
      </c>
      <c r="M286" s="23" t="s">
        <v>348</v>
      </c>
      <c r="N286" s="22"/>
      <c r="O286" s="53" t="str">
        <f t="shared" si="8"/>
        <v>08</v>
      </c>
      <c r="P286" s="51">
        <f t="shared" si="9"/>
        <v>42529</v>
      </c>
    </row>
    <row r="287" spans="1:16" x14ac:dyDescent="0.25">
      <c r="A287" s="20">
        <v>42529.295844907407</v>
      </c>
      <c r="B287" s="21" t="s">
        <v>399</v>
      </c>
      <c r="C287" s="21" t="s">
        <v>977</v>
      </c>
      <c r="D287" s="21" t="s">
        <v>339</v>
      </c>
      <c r="E287" s="21" t="s">
        <v>367</v>
      </c>
      <c r="F287" s="21">
        <v>0</v>
      </c>
      <c r="G287" s="21">
        <v>54</v>
      </c>
      <c r="H287" s="21">
        <v>187</v>
      </c>
      <c r="I287" s="21" t="s">
        <v>368</v>
      </c>
      <c r="J287" s="21">
        <v>1</v>
      </c>
      <c r="K287" s="22" t="s">
        <v>342</v>
      </c>
      <c r="L287" s="22" t="str">
        <f>VLOOKUP(C287,'[10]Trips&amp;Operators'!$C$1:$E$9999,3,FALSE)</f>
        <v>COOLAHAN</v>
      </c>
      <c r="M287" s="23" t="s">
        <v>348</v>
      </c>
      <c r="N287" s="22"/>
      <c r="O287" s="53" t="str">
        <f t="shared" si="8"/>
        <v>08</v>
      </c>
      <c r="P287" s="51">
        <f t="shared" si="9"/>
        <v>42529</v>
      </c>
    </row>
    <row r="288" spans="1:16" x14ac:dyDescent="0.25">
      <c r="A288" s="20">
        <v>42529.432858796295</v>
      </c>
      <c r="B288" s="21" t="s">
        <v>388</v>
      </c>
      <c r="C288" s="21" t="s">
        <v>452</v>
      </c>
      <c r="D288" s="21" t="s">
        <v>339</v>
      </c>
      <c r="E288" s="21" t="s">
        <v>367</v>
      </c>
      <c r="F288" s="21">
        <v>0</v>
      </c>
      <c r="G288" s="21">
        <v>38</v>
      </c>
      <c r="H288" s="21">
        <v>962</v>
      </c>
      <c r="I288" s="21" t="s">
        <v>368</v>
      </c>
      <c r="J288" s="21">
        <v>839</v>
      </c>
      <c r="K288" s="22" t="s">
        <v>342</v>
      </c>
      <c r="L288" s="22" t="str">
        <f>VLOOKUP(C288,'[10]Trips&amp;Operators'!$C$1:$E$9999,3,FALSE)</f>
        <v>BEAM</v>
      </c>
      <c r="M288" s="23" t="s">
        <v>348</v>
      </c>
      <c r="N288" s="22"/>
      <c r="O288" s="53" t="str">
        <f t="shared" si="8"/>
        <v>08</v>
      </c>
      <c r="P288" s="51">
        <f t="shared" si="9"/>
        <v>42529</v>
      </c>
    </row>
    <row r="289" spans="1:16" x14ac:dyDescent="0.25">
      <c r="A289" s="20">
        <v>42529.517141203702</v>
      </c>
      <c r="B289" s="21" t="s">
        <v>364</v>
      </c>
      <c r="C289" s="21" t="s">
        <v>978</v>
      </c>
      <c r="D289" s="21" t="s">
        <v>339</v>
      </c>
      <c r="E289" s="21" t="s">
        <v>367</v>
      </c>
      <c r="F289" s="21">
        <v>0</v>
      </c>
      <c r="G289" s="21">
        <v>40</v>
      </c>
      <c r="H289" s="21">
        <v>233336</v>
      </c>
      <c r="I289" s="21" t="s">
        <v>368</v>
      </c>
      <c r="J289" s="21">
        <v>233491</v>
      </c>
      <c r="K289" s="22" t="s">
        <v>347</v>
      </c>
      <c r="L289" s="22" t="str">
        <f>VLOOKUP(C289,'[10]Trips&amp;Operators'!$C$1:$E$9999,3,FALSE)</f>
        <v>STORY</v>
      </c>
      <c r="M289" s="23" t="s">
        <v>348</v>
      </c>
      <c r="N289" s="22"/>
      <c r="O289" s="53" t="str">
        <f t="shared" si="8"/>
        <v>08</v>
      </c>
      <c r="P289" s="51">
        <f t="shared" si="9"/>
        <v>42529</v>
      </c>
    </row>
    <row r="290" spans="1:16" x14ac:dyDescent="0.25">
      <c r="A290" s="20">
        <v>42529.600439814814</v>
      </c>
      <c r="B290" s="21" t="s">
        <v>388</v>
      </c>
      <c r="C290" s="21" t="s">
        <v>327</v>
      </c>
      <c r="D290" s="21" t="s">
        <v>339</v>
      </c>
      <c r="E290" s="21" t="s">
        <v>367</v>
      </c>
      <c r="F290" s="21">
        <v>0</v>
      </c>
      <c r="G290" s="21">
        <v>50</v>
      </c>
      <c r="H290" s="21">
        <v>174</v>
      </c>
      <c r="I290" s="21" t="s">
        <v>368</v>
      </c>
      <c r="J290" s="21">
        <v>1</v>
      </c>
      <c r="K290" s="22" t="s">
        <v>342</v>
      </c>
      <c r="L290" s="22" t="str">
        <f>VLOOKUP(C290,'[10]Trips&amp;Operators'!$C$1:$E$9999,3,FALSE)</f>
        <v>YOUNG</v>
      </c>
      <c r="M290" s="23" t="s">
        <v>348</v>
      </c>
      <c r="N290" s="22"/>
      <c r="O290" s="53" t="str">
        <f t="shared" si="8"/>
        <v>08</v>
      </c>
      <c r="P290" s="51">
        <f t="shared" si="9"/>
        <v>42529</v>
      </c>
    </row>
    <row r="291" spans="1:16" x14ac:dyDescent="0.25">
      <c r="A291" s="20">
        <v>42529.650243055556</v>
      </c>
      <c r="B291" s="21" t="s">
        <v>370</v>
      </c>
      <c r="C291" s="21" t="s">
        <v>979</v>
      </c>
      <c r="D291" s="21" t="s">
        <v>339</v>
      </c>
      <c r="E291" s="21" t="s">
        <v>367</v>
      </c>
      <c r="F291" s="21">
        <v>0</v>
      </c>
      <c r="G291" s="21">
        <v>63</v>
      </c>
      <c r="H291" s="21">
        <v>218</v>
      </c>
      <c r="I291" s="21" t="s">
        <v>368</v>
      </c>
      <c r="J291" s="21">
        <v>1</v>
      </c>
      <c r="K291" s="22" t="s">
        <v>342</v>
      </c>
      <c r="L291" s="22" t="str">
        <f>VLOOKUP(C291,'[10]Trips&amp;Operators'!$C$1:$E$9999,3,FALSE)</f>
        <v>STEWART</v>
      </c>
      <c r="M291" s="23" t="s">
        <v>348</v>
      </c>
      <c r="N291" s="22"/>
      <c r="O291" s="53" t="str">
        <f t="shared" si="8"/>
        <v>08</v>
      </c>
      <c r="P291" s="51">
        <f t="shared" si="9"/>
        <v>42529</v>
      </c>
    </row>
    <row r="292" spans="1:16" x14ac:dyDescent="0.25">
      <c r="A292" s="20">
        <v>42529.709988425922</v>
      </c>
      <c r="B292" s="21" t="s">
        <v>377</v>
      </c>
      <c r="C292" s="21" t="s">
        <v>51</v>
      </c>
      <c r="D292" s="21" t="s">
        <v>339</v>
      </c>
      <c r="E292" s="21" t="s">
        <v>367</v>
      </c>
      <c r="F292" s="21">
        <v>0</v>
      </c>
      <c r="G292" s="21">
        <v>73</v>
      </c>
      <c r="H292" s="21">
        <v>233184</v>
      </c>
      <c r="I292" s="21" t="s">
        <v>368</v>
      </c>
      <c r="J292" s="21">
        <v>233491</v>
      </c>
      <c r="K292" s="22" t="s">
        <v>347</v>
      </c>
      <c r="L292" s="22" t="str">
        <f>VLOOKUP(C292,'[10]Trips&amp;Operators'!$C$1:$E$9999,3,FALSE)</f>
        <v>YOUNG</v>
      </c>
      <c r="M292" s="23" t="s">
        <v>348</v>
      </c>
      <c r="N292" s="22"/>
      <c r="O292" s="53" t="str">
        <f t="shared" si="8"/>
        <v>08</v>
      </c>
      <c r="P292" s="51">
        <f t="shared" si="9"/>
        <v>42529</v>
      </c>
    </row>
    <row r="293" spans="1:16" x14ac:dyDescent="0.25">
      <c r="A293" s="20">
        <v>42529.943738425929</v>
      </c>
      <c r="B293" s="21" t="s">
        <v>358</v>
      </c>
      <c r="C293" s="21" t="s">
        <v>455</v>
      </c>
      <c r="D293" s="21" t="s">
        <v>339</v>
      </c>
      <c r="E293" s="21" t="s">
        <v>367</v>
      </c>
      <c r="F293" s="21">
        <v>0</v>
      </c>
      <c r="G293" s="21">
        <v>84</v>
      </c>
      <c r="H293" s="21">
        <v>233188</v>
      </c>
      <c r="I293" s="21" t="s">
        <v>368</v>
      </c>
      <c r="J293" s="21">
        <v>233491</v>
      </c>
      <c r="K293" s="22" t="s">
        <v>347</v>
      </c>
      <c r="L293" s="22" t="str">
        <f>VLOOKUP(C293,'[10]Trips&amp;Operators'!$C$1:$E$9999,3,FALSE)</f>
        <v>ADANE</v>
      </c>
      <c r="M293" s="23" t="s">
        <v>348</v>
      </c>
      <c r="N293" s="22"/>
      <c r="O293" s="53" t="str">
        <f t="shared" si="8"/>
        <v>08</v>
      </c>
      <c r="P293" s="51">
        <f t="shared" si="9"/>
        <v>42529</v>
      </c>
    </row>
    <row r="294" spans="1:16" x14ac:dyDescent="0.25">
      <c r="A294" s="20">
        <v>42530.415636574071</v>
      </c>
      <c r="B294" s="21" t="s">
        <v>396</v>
      </c>
      <c r="C294" s="21" t="s">
        <v>980</v>
      </c>
      <c r="D294" s="21" t="s">
        <v>339</v>
      </c>
      <c r="E294" s="21" t="s">
        <v>345</v>
      </c>
      <c r="F294" s="21">
        <v>0</v>
      </c>
      <c r="G294" s="21">
        <v>564</v>
      </c>
      <c r="H294" s="21">
        <v>49925</v>
      </c>
      <c r="I294" s="21" t="s">
        <v>346</v>
      </c>
      <c r="J294" s="21">
        <v>53155</v>
      </c>
      <c r="K294" s="22" t="s">
        <v>347</v>
      </c>
      <c r="L294" s="22" t="str">
        <f>VLOOKUP(C294,'[11]Trips&amp;Operators'!$C$1:$E$9999,3,FALSE)</f>
        <v>MALAVE</v>
      </c>
      <c r="M294" s="23" t="s">
        <v>348</v>
      </c>
      <c r="N294" s="22" t="s">
        <v>522</v>
      </c>
      <c r="O294" s="53" t="str">
        <f t="shared" si="8"/>
        <v>09</v>
      </c>
      <c r="P294" s="51">
        <f t="shared" si="9"/>
        <v>42530</v>
      </c>
    </row>
    <row r="295" spans="1:16" x14ac:dyDescent="0.25">
      <c r="A295" s="20">
        <v>42530.509155092594</v>
      </c>
      <c r="B295" s="21" t="s">
        <v>373</v>
      </c>
      <c r="C295" s="21" t="s">
        <v>461</v>
      </c>
      <c r="D295" s="21" t="s">
        <v>339</v>
      </c>
      <c r="E295" s="21" t="s">
        <v>345</v>
      </c>
      <c r="F295" s="21">
        <v>0</v>
      </c>
      <c r="G295" s="21">
        <v>465</v>
      </c>
      <c r="H295" s="21">
        <v>56224</v>
      </c>
      <c r="I295" s="21" t="s">
        <v>346</v>
      </c>
      <c r="J295" s="21">
        <v>53277</v>
      </c>
      <c r="K295" s="22" t="s">
        <v>342</v>
      </c>
      <c r="L295" s="22" t="str">
        <f>VLOOKUP(C295,'[11]Trips&amp;Operators'!$C$1:$E$9999,3,FALSE)</f>
        <v>STEWART</v>
      </c>
      <c r="M295" s="23" t="s">
        <v>348</v>
      </c>
      <c r="N295" s="22" t="s">
        <v>522</v>
      </c>
      <c r="O295" s="53" t="str">
        <f t="shared" si="8"/>
        <v>09</v>
      </c>
      <c r="P295" s="51">
        <f t="shared" si="9"/>
        <v>42530</v>
      </c>
    </row>
    <row r="296" spans="1:16" x14ac:dyDescent="0.25">
      <c r="A296" s="20">
        <v>42530.562384259261</v>
      </c>
      <c r="B296" s="21" t="s">
        <v>396</v>
      </c>
      <c r="C296" s="21" t="s">
        <v>981</v>
      </c>
      <c r="D296" s="21" t="s">
        <v>339</v>
      </c>
      <c r="E296" s="21" t="s">
        <v>345</v>
      </c>
      <c r="F296" s="21">
        <v>0</v>
      </c>
      <c r="G296" s="21">
        <v>338</v>
      </c>
      <c r="H296" s="21">
        <v>51600</v>
      </c>
      <c r="I296" s="21" t="s">
        <v>346</v>
      </c>
      <c r="J296" s="21">
        <v>53155</v>
      </c>
      <c r="K296" s="22" t="s">
        <v>347</v>
      </c>
      <c r="L296" s="22" t="str">
        <f>VLOOKUP(C296,'[11]Trips&amp;Operators'!$C$1:$E$9999,3,FALSE)</f>
        <v>LOZA</v>
      </c>
      <c r="M296" s="23" t="s">
        <v>348</v>
      </c>
      <c r="N296" s="22" t="s">
        <v>522</v>
      </c>
      <c r="O296" s="53" t="str">
        <f t="shared" si="8"/>
        <v>09</v>
      </c>
      <c r="P296" s="51">
        <f t="shared" si="9"/>
        <v>42530</v>
      </c>
    </row>
    <row r="297" spans="1:16" x14ac:dyDescent="0.25">
      <c r="A297" s="20">
        <v>42530.890370370369</v>
      </c>
      <c r="B297" s="21" t="s">
        <v>354</v>
      </c>
      <c r="C297" s="21" t="s">
        <v>982</v>
      </c>
      <c r="D297" s="21" t="s">
        <v>339</v>
      </c>
      <c r="E297" s="21" t="s">
        <v>345</v>
      </c>
      <c r="F297" s="21">
        <v>170</v>
      </c>
      <c r="G297" s="21">
        <v>267</v>
      </c>
      <c r="H297" s="21">
        <v>63395</v>
      </c>
      <c r="I297" s="21" t="s">
        <v>346</v>
      </c>
      <c r="J297" s="21">
        <v>63309</v>
      </c>
      <c r="K297" s="22" t="s">
        <v>342</v>
      </c>
      <c r="L297" s="22" t="str">
        <f>VLOOKUP(C297,'[11]Trips&amp;Operators'!$C$1:$E$9999,3,FALSE)</f>
        <v>ADANE</v>
      </c>
      <c r="M297" s="23" t="s">
        <v>348</v>
      </c>
      <c r="N297" s="22"/>
      <c r="O297" s="53" t="str">
        <f t="shared" si="8"/>
        <v>09</v>
      </c>
      <c r="P297" s="51">
        <f t="shared" si="9"/>
        <v>42530</v>
      </c>
    </row>
    <row r="298" spans="1:16" x14ac:dyDescent="0.25">
      <c r="A298" s="20">
        <v>42530.476331018515</v>
      </c>
      <c r="B298" s="21" t="s">
        <v>395</v>
      </c>
      <c r="C298" s="21" t="s">
        <v>457</v>
      </c>
      <c r="D298" s="21" t="s">
        <v>339</v>
      </c>
      <c r="E298" s="21" t="s">
        <v>351</v>
      </c>
      <c r="F298" s="21">
        <v>200</v>
      </c>
      <c r="G298" s="21">
        <v>232</v>
      </c>
      <c r="H298" s="21">
        <v>30896</v>
      </c>
      <c r="I298" s="21" t="s">
        <v>341</v>
      </c>
      <c r="J298" s="21">
        <v>30562</v>
      </c>
      <c r="K298" s="22" t="s">
        <v>342</v>
      </c>
      <c r="L298" s="22" t="str">
        <f>VLOOKUP(C298,'[11]Trips&amp;Operators'!$C$1:$E$9999,3,FALSE)</f>
        <v>BEAM</v>
      </c>
      <c r="M298" s="23" t="s">
        <v>348</v>
      </c>
      <c r="N298" s="22"/>
      <c r="O298" s="53" t="str">
        <f t="shared" si="8"/>
        <v>09</v>
      </c>
      <c r="P298" s="51">
        <f t="shared" si="9"/>
        <v>42530</v>
      </c>
    </row>
    <row r="299" spans="1:16" x14ac:dyDescent="0.25">
      <c r="A299" s="20">
        <v>42530.51053240741</v>
      </c>
      <c r="B299" s="21" t="s">
        <v>354</v>
      </c>
      <c r="C299" s="21" t="s">
        <v>983</v>
      </c>
      <c r="D299" s="21" t="s">
        <v>339</v>
      </c>
      <c r="E299" s="21" t="s">
        <v>351</v>
      </c>
      <c r="F299" s="21">
        <v>150</v>
      </c>
      <c r="G299" s="21">
        <v>170</v>
      </c>
      <c r="H299" s="21">
        <v>229479</v>
      </c>
      <c r="I299" s="21" t="s">
        <v>341</v>
      </c>
      <c r="J299" s="21">
        <v>229055</v>
      </c>
      <c r="K299" s="22" t="s">
        <v>342</v>
      </c>
      <c r="L299" s="22" t="str">
        <f>VLOOKUP(C299,'[11]Trips&amp;Operators'!$C$1:$E$9999,3,FALSE)</f>
        <v>STARKS</v>
      </c>
      <c r="M299" s="23" t="s">
        <v>348</v>
      </c>
      <c r="N299" s="22"/>
      <c r="O299" s="53" t="str">
        <f t="shared" si="8"/>
        <v>09</v>
      </c>
      <c r="P299" s="51">
        <f t="shared" si="9"/>
        <v>42530</v>
      </c>
    </row>
    <row r="300" spans="1:16" x14ac:dyDescent="0.25">
      <c r="A300" s="20">
        <v>42530.526377314818</v>
      </c>
      <c r="B300" s="21" t="s">
        <v>344</v>
      </c>
      <c r="C300" s="21" t="s">
        <v>462</v>
      </c>
      <c r="D300" s="21" t="s">
        <v>339</v>
      </c>
      <c r="E300" s="21" t="s">
        <v>351</v>
      </c>
      <c r="F300" s="21">
        <v>300</v>
      </c>
      <c r="G300" s="21">
        <v>281</v>
      </c>
      <c r="H300" s="21">
        <v>19996</v>
      </c>
      <c r="I300" s="21" t="s">
        <v>341</v>
      </c>
      <c r="J300" s="21">
        <v>20338</v>
      </c>
      <c r="K300" s="22" t="s">
        <v>347</v>
      </c>
      <c r="L300" s="22" t="str">
        <f>VLOOKUP(C300,'[11]Trips&amp;Operators'!$C$1:$E$9999,3,FALSE)</f>
        <v>STEWART</v>
      </c>
      <c r="M300" s="23" t="s">
        <v>348</v>
      </c>
      <c r="N300" s="22"/>
      <c r="O300" s="53" t="str">
        <f t="shared" si="8"/>
        <v>09</v>
      </c>
      <c r="P300" s="51">
        <f t="shared" si="9"/>
        <v>42530</v>
      </c>
    </row>
    <row r="301" spans="1:16" x14ac:dyDescent="0.25">
      <c r="A301" s="20">
        <v>42530.534178240741</v>
      </c>
      <c r="B301" s="21" t="s">
        <v>354</v>
      </c>
      <c r="C301" s="21" t="s">
        <v>983</v>
      </c>
      <c r="D301" s="21" t="s">
        <v>339</v>
      </c>
      <c r="E301" s="21" t="s">
        <v>351</v>
      </c>
      <c r="F301" s="21">
        <v>450</v>
      </c>
      <c r="G301" s="21">
        <v>447</v>
      </c>
      <c r="H301" s="21">
        <v>17673</v>
      </c>
      <c r="I301" s="21" t="s">
        <v>341</v>
      </c>
      <c r="J301" s="21">
        <v>15167</v>
      </c>
      <c r="K301" s="22" t="s">
        <v>342</v>
      </c>
      <c r="L301" s="22" t="str">
        <f>VLOOKUP(C301,'[11]Trips&amp;Operators'!$C$1:$E$9999,3,FALSE)</f>
        <v>STARKS</v>
      </c>
      <c r="M301" s="23" t="s">
        <v>348</v>
      </c>
      <c r="N301" s="22"/>
      <c r="O301" s="53" t="str">
        <f t="shared" si="8"/>
        <v>09</v>
      </c>
      <c r="P301" s="51">
        <f t="shared" si="9"/>
        <v>42530</v>
      </c>
    </row>
    <row r="302" spans="1:16" x14ac:dyDescent="0.25">
      <c r="A302" s="20">
        <v>42530.546354166669</v>
      </c>
      <c r="B302" s="21" t="s">
        <v>370</v>
      </c>
      <c r="C302" s="21" t="s">
        <v>463</v>
      </c>
      <c r="D302" s="21" t="s">
        <v>352</v>
      </c>
      <c r="E302" s="21" t="s">
        <v>351</v>
      </c>
      <c r="F302" s="21">
        <v>600</v>
      </c>
      <c r="G302" s="21">
        <v>651</v>
      </c>
      <c r="H302" s="21">
        <v>184341</v>
      </c>
      <c r="I302" s="21" t="s">
        <v>341</v>
      </c>
      <c r="J302" s="21">
        <v>190834</v>
      </c>
      <c r="K302" s="22" t="s">
        <v>342</v>
      </c>
      <c r="L302" s="22" t="str">
        <f>VLOOKUP(C302,'[11]Trips&amp;Operators'!$C$1:$E$9999,3,FALSE)</f>
        <v>ROCHA</v>
      </c>
      <c r="M302" s="23" t="s">
        <v>348</v>
      </c>
      <c r="N302" s="22"/>
      <c r="O302" s="53" t="str">
        <f t="shared" si="8"/>
        <v>09</v>
      </c>
      <c r="P302" s="51">
        <f t="shared" si="9"/>
        <v>42530</v>
      </c>
    </row>
    <row r="303" spans="1:16" x14ac:dyDescent="0.25">
      <c r="A303" s="20">
        <v>42530.556909722225</v>
      </c>
      <c r="B303" s="21" t="s">
        <v>395</v>
      </c>
      <c r="C303" s="21" t="s">
        <v>54</v>
      </c>
      <c r="D303" s="21" t="s">
        <v>339</v>
      </c>
      <c r="E303" s="21" t="s">
        <v>351</v>
      </c>
      <c r="F303" s="21">
        <v>150</v>
      </c>
      <c r="G303" s="21">
        <v>180</v>
      </c>
      <c r="H303" s="21">
        <v>4925</v>
      </c>
      <c r="I303" s="21" t="s">
        <v>341</v>
      </c>
      <c r="J303" s="21">
        <v>4677</v>
      </c>
      <c r="K303" s="22" t="s">
        <v>342</v>
      </c>
      <c r="L303" s="22" t="str">
        <f>VLOOKUP(C303,'[11]Trips&amp;Operators'!$C$1:$E$9999,3,FALSE)</f>
        <v>STORY</v>
      </c>
      <c r="M303" s="23" t="s">
        <v>348</v>
      </c>
      <c r="N303" s="22"/>
      <c r="O303" s="53" t="str">
        <f t="shared" si="8"/>
        <v>09</v>
      </c>
      <c r="P303" s="51">
        <f t="shared" si="9"/>
        <v>42530</v>
      </c>
    </row>
    <row r="304" spans="1:16" x14ac:dyDescent="0.25">
      <c r="A304" s="20">
        <v>42530.593356481484</v>
      </c>
      <c r="B304" s="21" t="s">
        <v>372</v>
      </c>
      <c r="C304" s="21" t="s">
        <v>984</v>
      </c>
      <c r="D304" s="21" t="s">
        <v>339</v>
      </c>
      <c r="E304" s="21" t="s">
        <v>351</v>
      </c>
      <c r="F304" s="21">
        <v>200</v>
      </c>
      <c r="G304" s="21">
        <v>205</v>
      </c>
      <c r="H304" s="21">
        <v>27332</v>
      </c>
      <c r="I304" s="21" t="s">
        <v>341</v>
      </c>
      <c r="J304" s="21">
        <v>27333</v>
      </c>
      <c r="K304" s="22" t="s">
        <v>347</v>
      </c>
      <c r="L304" s="22" t="str">
        <f>VLOOKUP(C304,'[11]Trips&amp;Operators'!$C$1:$E$9999,3,FALSE)</f>
        <v>YOUNG</v>
      </c>
      <c r="M304" s="23" t="s">
        <v>348</v>
      </c>
      <c r="N304" s="22"/>
      <c r="O304" s="53" t="str">
        <f t="shared" si="8"/>
        <v>09</v>
      </c>
      <c r="P304" s="51">
        <f t="shared" si="9"/>
        <v>42530</v>
      </c>
    </row>
    <row r="305" spans="1:16" x14ac:dyDescent="0.25">
      <c r="A305" s="20">
        <v>42530.622743055559</v>
      </c>
      <c r="B305" s="21" t="s">
        <v>395</v>
      </c>
      <c r="C305" s="21" t="s">
        <v>985</v>
      </c>
      <c r="D305" s="21" t="s">
        <v>339</v>
      </c>
      <c r="E305" s="21" t="s">
        <v>351</v>
      </c>
      <c r="F305" s="21">
        <v>200</v>
      </c>
      <c r="G305" s="21">
        <v>244</v>
      </c>
      <c r="H305" s="21">
        <v>31060</v>
      </c>
      <c r="I305" s="21" t="s">
        <v>341</v>
      </c>
      <c r="J305" s="21">
        <v>30562</v>
      </c>
      <c r="K305" s="22" t="s">
        <v>342</v>
      </c>
      <c r="L305" s="22" t="str">
        <f>VLOOKUP(C305,'[11]Trips&amp;Operators'!$C$1:$E$9999,3,FALSE)</f>
        <v>STORY</v>
      </c>
      <c r="M305" s="23" t="s">
        <v>348</v>
      </c>
      <c r="N305" s="22"/>
      <c r="O305" s="53" t="str">
        <f t="shared" si="8"/>
        <v>09</v>
      </c>
      <c r="P305" s="51">
        <f t="shared" si="9"/>
        <v>42530</v>
      </c>
    </row>
    <row r="306" spans="1:16" x14ac:dyDescent="0.25">
      <c r="A306" s="20">
        <v>42530.642685185187</v>
      </c>
      <c r="B306" s="21" t="s">
        <v>355</v>
      </c>
      <c r="C306" s="21" t="s">
        <v>986</v>
      </c>
      <c r="D306" s="21" t="s">
        <v>339</v>
      </c>
      <c r="E306" s="21" t="s">
        <v>351</v>
      </c>
      <c r="F306" s="21">
        <v>200</v>
      </c>
      <c r="G306" s="21">
        <v>192</v>
      </c>
      <c r="H306" s="21">
        <v>30801</v>
      </c>
      <c r="I306" s="21" t="s">
        <v>341</v>
      </c>
      <c r="J306" s="21">
        <v>30562</v>
      </c>
      <c r="K306" s="22" t="s">
        <v>342</v>
      </c>
      <c r="L306" s="22" t="str">
        <f>VLOOKUP(C306,'[11]Trips&amp;Operators'!$C$1:$E$9999,3,FALSE)</f>
        <v>MAYBERRY</v>
      </c>
      <c r="M306" s="23" t="s">
        <v>348</v>
      </c>
      <c r="N306" s="22"/>
      <c r="O306" s="53" t="str">
        <f t="shared" si="8"/>
        <v>09</v>
      </c>
      <c r="P306" s="51">
        <f t="shared" si="9"/>
        <v>42530</v>
      </c>
    </row>
    <row r="307" spans="1:16" x14ac:dyDescent="0.25">
      <c r="A307" s="20">
        <v>42530.655775462961</v>
      </c>
      <c r="B307" s="21" t="s">
        <v>373</v>
      </c>
      <c r="C307" s="21" t="s">
        <v>52</v>
      </c>
      <c r="D307" s="21" t="s">
        <v>339</v>
      </c>
      <c r="E307" s="21" t="s">
        <v>351</v>
      </c>
      <c r="F307" s="21">
        <v>450</v>
      </c>
      <c r="G307" s="21">
        <v>464</v>
      </c>
      <c r="H307" s="21">
        <v>17728</v>
      </c>
      <c r="I307" s="21" t="s">
        <v>341</v>
      </c>
      <c r="J307" s="21">
        <v>15167</v>
      </c>
      <c r="K307" s="22" t="s">
        <v>342</v>
      </c>
      <c r="L307" s="22" t="str">
        <f>VLOOKUP(C307,'[11]Trips&amp;Operators'!$C$1:$E$9999,3,FALSE)</f>
        <v>STEWART</v>
      </c>
      <c r="M307" s="23" t="s">
        <v>348</v>
      </c>
      <c r="N307" s="22"/>
      <c r="O307" s="53" t="str">
        <f t="shared" si="8"/>
        <v>09</v>
      </c>
      <c r="P307" s="51">
        <f t="shared" si="9"/>
        <v>42530</v>
      </c>
    </row>
    <row r="308" spans="1:16" x14ac:dyDescent="0.25">
      <c r="A308" s="20">
        <v>42530.717395833337</v>
      </c>
      <c r="B308" s="21" t="s">
        <v>353</v>
      </c>
      <c r="C308" s="21" t="s">
        <v>987</v>
      </c>
      <c r="D308" s="21" t="s">
        <v>339</v>
      </c>
      <c r="E308" s="21" t="s">
        <v>351</v>
      </c>
      <c r="F308" s="21">
        <v>150</v>
      </c>
      <c r="G308" s="21">
        <v>183</v>
      </c>
      <c r="H308" s="21">
        <v>229315</v>
      </c>
      <c r="I308" s="21" t="s">
        <v>341</v>
      </c>
      <c r="J308" s="21">
        <v>229055</v>
      </c>
      <c r="K308" s="22" t="s">
        <v>342</v>
      </c>
      <c r="L308" s="22" t="str">
        <f>VLOOKUP(C308,'[11]Trips&amp;Operators'!$C$1:$E$9999,3,FALSE)</f>
        <v>BARTLETT</v>
      </c>
      <c r="M308" s="23" t="s">
        <v>348</v>
      </c>
      <c r="N308" s="22"/>
      <c r="O308" s="53" t="str">
        <f t="shared" si="8"/>
        <v>09</v>
      </c>
      <c r="P308" s="51">
        <f t="shared" si="9"/>
        <v>42530</v>
      </c>
    </row>
    <row r="309" spans="1:16" x14ac:dyDescent="0.25">
      <c r="A309" s="20">
        <v>42530.732939814814</v>
      </c>
      <c r="B309" s="21" t="s">
        <v>397</v>
      </c>
      <c r="C309" s="21" t="s">
        <v>988</v>
      </c>
      <c r="D309" s="21" t="s">
        <v>339</v>
      </c>
      <c r="E309" s="21" t="s">
        <v>351</v>
      </c>
      <c r="F309" s="21">
        <v>150</v>
      </c>
      <c r="G309" s="21">
        <v>134</v>
      </c>
      <c r="H309" s="21">
        <v>231553</v>
      </c>
      <c r="I309" s="21" t="s">
        <v>341</v>
      </c>
      <c r="J309" s="21">
        <v>232107</v>
      </c>
      <c r="K309" s="22" t="s">
        <v>347</v>
      </c>
      <c r="L309" s="22" t="str">
        <f>VLOOKUP(C309,'[11]Trips&amp;Operators'!$C$1:$E$9999,3,FALSE)</f>
        <v>STORY</v>
      </c>
      <c r="M309" s="23" t="s">
        <v>348</v>
      </c>
      <c r="N309" s="22"/>
      <c r="O309" s="53" t="str">
        <f t="shared" si="8"/>
        <v>09</v>
      </c>
      <c r="P309" s="51">
        <f t="shared" si="9"/>
        <v>42530</v>
      </c>
    </row>
    <row r="310" spans="1:16" x14ac:dyDescent="0.25">
      <c r="A310" s="20">
        <v>42530.804537037038</v>
      </c>
      <c r="B310" s="21" t="s">
        <v>354</v>
      </c>
      <c r="C310" s="21" t="s">
        <v>989</v>
      </c>
      <c r="D310" s="21" t="s">
        <v>352</v>
      </c>
      <c r="E310" s="21" t="s">
        <v>351</v>
      </c>
      <c r="F310" s="21">
        <v>600</v>
      </c>
      <c r="G310" s="21">
        <v>653</v>
      </c>
      <c r="H310" s="21">
        <v>184673</v>
      </c>
      <c r="I310" s="21" t="s">
        <v>341</v>
      </c>
      <c r="J310" s="21">
        <v>190834</v>
      </c>
      <c r="K310" s="22" t="s">
        <v>342</v>
      </c>
      <c r="L310" s="22" t="str">
        <f>VLOOKUP(C310,'[11]Trips&amp;Operators'!$C$1:$E$9999,3,FALSE)</f>
        <v>ADANE</v>
      </c>
      <c r="M310" s="23" t="s">
        <v>348</v>
      </c>
      <c r="N310" s="22"/>
      <c r="O310" s="53" t="str">
        <f t="shared" si="8"/>
        <v>09</v>
      </c>
      <c r="P310" s="51">
        <f t="shared" si="9"/>
        <v>42530</v>
      </c>
    </row>
    <row r="311" spans="1:16" x14ac:dyDescent="0.25">
      <c r="A311" s="20">
        <v>42531.001296296294</v>
      </c>
      <c r="B311" s="21" t="s">
        <v>362</v>
      </c>
      <c r="C311" s="21" t="s">
        <v>464</v>
      </c>
      <c r="D311" s="21" t="s">
        <v>352</v>
      </c>
      <c r="E311" s="21" t="s">
        <v>351</v>
      </c>
      <c r="F311" s="21">
        <v>150</v>
      </c>
      <c r="G311" s="21">
        <v>200</v>
      </c>
      <c r="H311" s="21">
        <v>2386</v>
      </c>
      <c r="I311" s="21" t="s">
        <v>341</v>
      </c>
      <c r="J311" s="21">
        <v>0</v>
      </c>
      <c r="K311" s="22" t="s">
        <v>347</v>
      </c>
      <c r="L311" s="22" t="str">
        <f>VLOOKUP(C311,'[11]Trips&amp;Operators'!$C$1:$E$9999,3,FALSE)</f>
        <v>ADANE</v>
      </c>
      <c r="M311" s="23" t="s">
        <v>348</v>
      </c>
      <c r="N311" s="22"/>
      <c r="O311" s="53" t="str">
        <f t="shared" si="8"/>
        <v>09</v>
      </c>
      <c r="P311" s="51">
        <f t="shared" si="9"/>
        <v>42530</v>
      </c>
    </row>
    <row r="312" spans="1:16" x14ac:dyDescent="0.25">
      <c r="A312" s="20">
        <v>42530.222581018519</v>
      </c>
      <c r="B312" s="21" t="s">
        <v>355</v>
      </c>
      <c r="C312" s="21" t="s">
        <v>990</v>
      </c>
      <c r="D312" s="21" t="s">
        <v>339</v>
      </c>
      <c r="E312" s="21" t="s">
        <v>359</v>
      </c>
      <c r="F312" s="21">
        <v>0</v>
      </c>
      <c r="G312" s="21">
        <v>686</v>
      </c>
      <c r="H312" s="21">
        <v>166225</v>
      </c>
      <c r="I312" s="21" t="s">
        <v>360</v>
      </c>
      <c r="J312" s="21">
        <v>162262</v>
      </c>
      <c r="K312" s="22" t="s">
        <v>342</v>
      </c>
      <c r="L312" s="22" t="str">
        <f>VLOOKUP(C312,'[11]Trips&amp;Operators'!$C$1:$E$9999,3,FALSE)</f>
        <v>NELSON</v>
      </c>
      <c r="M312" s="23" t="s">
        <v>348</v>
      </c>
      <c r="N312" s="22" t="s">
        <v>224</v>
      </c>
      <c r="O312" s="53" t="str">
        <f t="shared" si="8"/>
        <v>09</v>
      </c>
      <c r="P312" s="51">
        <f t="shared" si="9"/>
        <v>42530</v>
      </c>
    </row>
    <row r="313" spans="1:16" x14ac:dyDescent="0.25">
      <c r="A313" s="20">
        <v>42530.241354166668</v>
      </c>
      <c r="B313" s="21" t="s">
        <v>373</v>
      </c>
      <c r="C313" s="21" t="s">
        <v>331</v>
      </c>
      <c r="D313" s="21" t="s">
        <v>339</v>
      </c>
      <c r="E313" s="21" t="s">
        <v>359</v>
      </c>
      <c r="F313" s="21">
        <v>200</v>
      </c>
      <c r="G313" s="21">
        <v>159</v>
      </c>
      <c r="H313" s="21">
        <v>199196</v>
      </c>
      <c r="I313" s="21" t="s">
        <v>360</v>
      </c>
      <c r="J313" s="21">
        <v>198256</v>
      </c>
      <c r="K313" s="22" t="s">
        <v>342</v>
      </c>
      <c r="L313" s="22" t="str">
        <f>VLOOKUP(C313,'[11]Trips&amp;Operators'!$C$1:$E$9999,3,FALSE)</f>
        <v>YANAI</v>
      </c>
      <c r="M313" s="23" t="s">
        <v>348</v>
      </c>
      <c r="N313" s="22" t="s">
        <v>224</v>
      </c>
      <c r="O313" s="53" t="str">
        <f t="shared" si="8"/>
        <v>09</v>
      </c>
      <c r="P313" s="51">
        <f t="shared" si="9"/>
        <v>42530</v>
      </c>
    </row>
    <row r="314" spans="1:16" x14ac:dyDescent="0.25">
      <c r="A314" s="20">
        <v>42530.251689814817</v>
      </c>
      <c r="B314" s="21" t="s">
        <v>396</v>
      </c>
      <c r="C314" s="21" t="s">
        <v>226</v>
      </c>
      <c r="D314" s="21" t="s">
        <v>339</v>
      </c>
      <c r="E314" s="21" t="s">
        <v>359</v>
      </c>
      <c r="F314" s="21">
        <v>0</v>
      </c>
      <c r="G314" s="21">
        <v>329</v>
      </c>
      <c r="H314" s="21">
        <v>148193</v>
      </c>
      <c r="I314" s="21" t="s">
        <v>360</v>
      </c>
      <c r="J314" s="21">
        <v>149694</v>
      </c>
      <c r="K314" s="22" t="s">
        <v>347</v>
      </c>
      <c r="L314" s="22" t="str">
        <f>VLOOKUP(C314,'[11]Trips&amp;Operators'!$C$1:$E$9999,3,FALSE)</f>
        <v>MALAVE</v>
      </c>
      <c r="M314" s="23" t="s">
        <v>348</v>
      </c>
      <c r="N314" s="22" t="s">
        <v>224</v>
      </c>
      <c r="O314" s="53" t="str">
        <f t="shared" si="8"/>
        <v>09</v>
      </c>
      <c r="P314" s="51">
        <f t="shared" si="9"/>
        <v>42530</v>
      </c>
    </row>
    <row r="315" spans="1:16" x14ac:dyDescent="0.25">
      <c r="A315" s="20">
        <v>42530.415856481479</v>
      </c>
      <c r="B315" s="21" t="s">
        <v>362</v>
      </c>
      <c r="C315" s="21" t="s">
        <v>460</v>
      </c>
      <c r="D315" s="21" t="s">
        <v>339</v>
      </c>
      <c r="E315" s="21" t="s">
        <v>359</v>
      </c>
      <c r="F315" s="21">
        <v>0</v>
      </c>
      <c r="G315" s="21">
        <v>531</v>
      </c>
      <c r="H315" s="21">
        <v>151216</v>
      </c>
      <c r="I315" s="21" t="s">
        <v>360</v>
      </c>
      <c r="J315" s="21">
        <v>155600</v>
      </c>
      <c r="K315" s="22" t="s">
        <v>347</v>
      </c>
      <c r="L315" s="22" t="str">
        <f>VLOOKUP(C315,'[11]Trips&amp;Operators'!$C$1:$E$9999,3,FALSE)</f>
        <v>COOLAHAN</v>
      </c>
      <c r="M315" s="23" t="s">
        <v>348</v>
      </c>
      <c r="N315" s="22" t="s">
        <v>865</v>
      </c>
      <c r="O315" s="53" t="str">
        <f t="shared" si="8"/>
        <v>09</v>
      </c>
      <c r="P315" s="51">
        <f t="shared" si="9"/>
        <v>42530</v>
      </c>
    </row>
    <row r="316" spans="1:16" x14ac:dyDescent="0.25">
      <c r="A316" s="20">
        <v>42530.596354166664</v>
      </c>
      <c r="B316" s="21" t="s">
        <v>344</v>
      </c>
      <c r="C316" s="21" t="s">
        <v>991</v>
      </c>
      <c r="D316" s="21" t="s">
        <v>339</v>
      </c>
      <c r="E316" s="21" t="s">
        <v>359</v>
      </c>
      <c r="F316" s="21">
        <v>0</v>
      </c>
      <c r="G316" s="21">
        <v>363</v>
      </c>
      <c r="H316" s="21">
        <v>9164</v>
      </c>
      <c r="I316" s="21" t="s">
        <v>360</v>
      </c>
      <c r="J316" s="21">
        <v>10800</v>
      </c>
      <c r="K316" s="22" t="s">
        <v>347</v>
      </c>
      <c r="L316" s="22" t="str">
        <f>VLOOKUP(C316,'[11]Trips&amp;Operators'!$C$1:$E$9999,3,FALSE)</f>
        <v>STEWART</v>
      </c>
      <c r="M316" s="23" t="s">
        <v>348</v>
      </c>
      <c r="N316" s="22" t="s">
        <v>152</v>
      </c>
      <c r="O316" s="53" t="str">
        <f t="shared" si="8"/>
        <v>09</v>
      </c>
      <c r="P316" s="51">
        <f t="shared" si="9"/>
        <v>42530</v>
      </c>
    </row>
    <row r="317" spans="1:16" x14ac:dyDescent="0.25">
      <c r="A317" s="20">
        <v>42530.615057870367</v>
      </c>
      <c r="B317" s="21" t="s">
        <v>372</v>
      </c>
      <c r="C317" s="21" t="s">
        <v>984</v>
      </c>
      <c r="D317" s="21" t="s">
        <v>339</v>
      </c>
      <c r="E317" s="21" t="s">
        <v>359</v>
      </c>
      <c r="F317" s="21">
        <v>0</v>
      </c>
      <c r="G317" s="21">
        <v>73</v>
      </c>
      <c r="H317" s="21">
        <v>227996</v>
      </c>
      <c r="I317" s="21" t="s">
        <v>360</v>
      </c>
      <c r="J317" s="21">
        <v>228572</v>
      </c>
      <c r="K317" s="22" t="s">
        <v>347</v>
      </c>
      <c r="L317" s="22" t="str">
        <f>VLOOKUP(C317,'[11]Trips&amp;Operators'!$C$1:$E$9999,3,FALSE)</f>
        <v>YOUNG</v>
      </c>
      <c r="M317" s="23" t="s">
        <v>348</v>
      </c>
      <c r="N317" s="22" t="s">
        <v>152</v>
      </c>
      <c r="O317" s="53" t="str">
        <f t="shared" si="8"/>
        <v>09</v>
      </c>
      <c r="P317" s="51">
        <f t="shared" si="9"/>
        <v>42530</v>
      </c>
    </row>
    <row r="318" spans="1:16" x14ac:dyDescent="0.25">
      <c r="A318" s="20">
        <v>42530.996087962965</v>
      </c>
      <c r="B318" s="21" t="s">
        <v>344</v>
      </c>
      <c r="C318" s="21" t="s">
        <v>230</v>
      </c>
      <c r="D318" s="21" t="s">
        <v>339</v>
      </c>
      <c r="E318" s="21" t="s">
        <v>365</v>
      </c>
      <c r="F318" s="21">
        <v>0</v>
      </c>
      <c r="G318" s="21">
        <v>782</v>
      </c>
      <c r="H318" s="21">
        <v>102764</v>
      </c>
      <c r="I318" s="21" t="s">
        <v>366</v>
      </c>
      <c r="J318" s="21">
        <v>103445</v>
      </c>
      <c r="K318" s="22" t="s">
        <v>347</v>
      </c>
      <c r="L318" s="22" t="str">
        <f>VLOOKUP(C318,'[11]Trips&amp;Operators'!$C$1:$E$9999,3,FALSE)</f>
        <v>NEWELL</v>
      </c>
      <c r="M318" s="23" t="s">
        <v>343</v>
      </c>
      <c r="N318" s="22" t="s">
        <v>121</v>
      </c>
      <c r="O318" s="53" t="str">
        <f t="shared" si="8"/>
        <v>09</v>
      </c>
      <c r="P318" s="51">
        <f t="shared" si="9"/>
        <v>42530</v>
      </c>
    </row>
    <row r="319" spans="1:16" x14ac:dyDescent="0.25">
      <c r="A319" s="20">
        <v>42530.319525462961</v>
      </c>
      <c r="B319" s="21" t="s">
        <v>354</v>
      </c>
      <c r="C319" s="21" t="s">
        <v>333</v>
      </c>
      <c r="D319" s="21" t="s">
        <v>339</v>
      </c>
      <c r="E319" s="21" t="s">
        <v>367</v>
      </c>
      <c r="F319" s="21">
        <v>0</v>
      </c>
      <c r="G319" s="21">
        <v>70</v>
      </c>
      <c r="H319" s="21">
        <v>251</v>
      </c>
      <c r="I319" s="21" t="s">
        <v>368</v>
      </c>
      <c r="J319" s="21">
        <v>1</v>
      </c>
      <c r="K319" s="22" t="s">
        <v>342</v>
      </c>
      <c r="L319" s="22" t="str">
        <f>VLOOKUP(C319,'[11]Trips&amp;Operators'!$C$1:$E$9999,3,FALSE)</f>
        <v>COOLAHAN</v>
      </c>
      <c r="M319" s="23" t="s">
        <v>348</v>
      </c>
      <c r="N319" s="22"/>
      <c r="O319" s="53" t="str">
        <f t="shared" si="8"/>
        <v>09</v>
      </c>
      <c r="P319" s="51">
        <f t="shared" si="9"/>
        <v>42530</v>
      </c>
    </row>
    <row r="320" spans="1:16" x14ac:dyDescent="0.25">
      <c r="A320" s="20">
        <v>42530.38925925926</v>
      </c>
      <c r="B320" s="21" t="s">
        <v>354</v>
      </c>
      <c r="C320" s="21" t="s">
        <v>459</v>
      </c>
      <c r="D320" s="21" t="s">
        <v>339</v>
      </c>
      <c r="E320" s="21" t="s">
        <v>367</v>
      </c>
      <c r="F320" s="21">
        <v>0</v>
      </c>
      <c r="G320" s="21">
        <v>38</v>
      </c>
      <c r="H320" s="21">
        <v>127</v>
      </c>
      <c r="I320" s="21" t="s">
        <v>368</v>
      </c>
      <c r="J320" s="21">
        <v>1</v>
      </c>
      <c r="K320" s="22" t="s">
        <v>342</v>
      </c>
      <c r="L320" s="22" t="str">
        <f>VLOOKUP(C320,'[11]Trips&amp;Operators'!$C$1:$E$9999,3,FALSE)</f>
        <v>COOLAHAN</v>
      </c>
      <c r="M320" s="23" t="s">
        <v>348</v>
      </c>
      <c r="N320" s="22"/>
      <c r="O320" s="53" t="str">
        <f t="shared" si="8"/>
        <v>09</v>
      </c>
      <c r="P320" s="51">
        <f t="shared" si="9"/>
        <v>42530</v>
      </c>
    </row>
    <row r="321" spans="1:16" x14ac:dyDescent="0.25">
      <c r="A321" s="20">
        <v>42530.548761574071</v>
      </c>
      <c r="B321" s="21" t="s">
        <v>344</v>
      </c>
      <c r="C321" s="21" t="s">
        <v>462</v>
      </c>
      <c r="D321" s="21" t="s">
        <v>339</v>
      </c>
      <c r="E321" s="21" t="s">
        <v>367</v>
      </c>
      <c r="F321" s="21">
        <v>0</v>
      </c>
      <c r="G321" s="21">
        <v>73</v>
      </c>
      <c r="H321" s="21">
        <v>233229</v>
      </c>
      <c r="I321" s="21" t="s">
        <v>368</v>
      </c>
      <c r="J321" s="21">
        <v>233491</v>
      </c>
      <c r="K321" s="22" t="s">
        <v>347</v>
      </c>
      <c r="L321" s="22" t="str">
        <f>VLOOKUP(C321,'[11]Trips&amp;Operators'!$C$1:$E$9999,3,FALSE)</f>
        <v>STEWART</v>
      </c>
      <c r="M321" s="23" t="s">
        <v>348</v>
      </c>
      <c r="N321" s="22"/>
      <c r="O321" s="53" t="str">
        <f t="shared" si="8"/>
        <v>09</v>
      </c>
      <c r="P321" s="51">
        <f t="shared" si="9"/>
        <v>42530</v>
      </c>
    </row>
    <row r="322" spans="1:16" x14ac:dyDescent="0.25">
      <c r="A322" s="20">
        <v>42530.579525462963</v>
      </c>
      <c r="B322" s="21" t="s">
        <v>355</v>
      </c>
      <c r="C322" s="21" t="s">
        <v>992</v>
      </c>
      <c r="D322" s="21" t="s">
        <v>339</v>
      </c>
      <c r="E322" s="21" t="s">
        <v>367</v>
      </c>
      <c r="F322" s="21">
        <v>0</v>
      </c>
      <c r="G322" s="21">
        <v>73</v>
      </c>
      <c r="H322" s="21">
        <v>236</v>
      </c>
      <c r="I322" s="21" t="s">
        <v>368</v>
      </c>
      <c r="J322" s="21">
        <v>1</v>
      </c>
      <c r="K322" s="22" t="s">
        <v>342</v>
      </c>
      <c r="L322" s="22" t="str">
        <f>VLOOKUP(C322,'[11]Trips&amp;Operators'!$C$1:$E$9999,3,FALSE)</f>
        <v>MAYBERRY</v>
      </c>
      <c r="M322" s="23" t="s">
        <v>348</v>
      </c>
      <c r="N322" s="22"/>
      <c r="O322" s="53" t="str">
        <f t="shared" si="8"/>
        <v>09</v>
      </c>
      <c r="P322" s="51">
        <f t="shared" si="9"/>
        <v>42530</v>
      </c>
    </row>
    <row r="323" spans="1:16" x14ac:dyDescent="0.25">
      <c r="A323" s="20">
        <v>42530.589143518519</v>
      </c>
      <c r="B323" s="21" t="s">
        <v>373</v>
      </c>
      <c r="C323" s="21" t="s">
        <v>993</v>
      </c>
      <c r="D323" s="21" t="s">
        <v>339</v>
      </c>
      <c r="E323" s="21" t="s">
        <v>367</v>
      </c>
      <c r="F323" s="21">
        <v>0</v>
      </c>
      <c r="G323" s="21">
        <v>68</v>
      </c>
      <c r="H323" s="21">
        <v>240</v>
      </c>
      <c r="I323" s="21" t="s">
        <v>368</v>
      </c>
      <c r="J323" s="21">
        <v>1</v>
      </c>
      <c r="K323" s="22" t="s">
        <v>342</v>
      </c>
      <c r="L323" s="22" t="str">
        <f>VLOOKUP(C323,'[11]Trips&amp;Operators'!$C$1:$E$9999,3,FALSE)</f>
        <v>STEWART</v>
      </c>
      <c r="M323" s="23" t="s">
        <v>348</v>
      </c>
      <c r="N323" s="22"/>
      <c r="O323" s="53" t="str">
        <f t="shared" ref="O323:O386" si="10">RIGHT(C323,2)</f>
        <v>09</v>
      </c>
      <c r="P323" s="51">
        <f t="shared" ref="P323:P386" si="11">42522+O323-1</f>
        <v>42530</v>
      </c>
    </row>
    <row r="324" spans="1:16" x14ac:dyDescent="0.25">
      <c r="A324" s="20">
        <v>42530.660752314812</v>
      </c>
      <c r="B324" s="21" t="s">
        <v>397</v>
      </c>
      <c r="C324" s="21" t="s">
        <v>994</v>
      </c>
      <c r="D324" s="21" t="s">
        <v>339</v>
      </c>
      <c r="E324" s="21" t="s">
        <v>367</v>
      </c>
      <c r="F324" s="21">
        <v>0</v>
      </c>
      <c r="G324" s="21">
        <v>40</v>
      </c>
      <c r="H324" s="21">
        <v>233387</v>
      </c>
      <c r="I324" s="21" t="s">
        <v>368</v>
      </c>
      <c r="J324" s="21">
        <v>233491</v>
      </c>
      <c r="K324" s="22" t="s">
        <v>347</v>
      </c>
      <c r="L324" s="22" t="str">
        <f>VLOOKUP(C324,'[11]Trips&amp;Operators'!$C$1:$E$9999,3,FALSE)</f>
        <v>STORY</v>
      </c>
      <c r="M324" s="23" t="s">
        <v>348</v>
      </c>
      <c r="N324" s="22"/>
      <c r="O324" s="53" t="str">
        <f t="shared" si="10"/>
        <v>09</v>
      </c>
      <c r="P324" s="51">
        <f t="shared" si="11"/>
        <v>42530</v>
      </c>
    </row>
    <row r="325" spans="1:16" x14ac:dyDescent="0.25">
      <c r="A325" s="20">
        <v>42530.733877314815</v>
      </c>
      <c r="B325" s="21" t="s">
        <v>397</v>
      </c>
      <c r="C325" s="21" t="s">
        <v>988</v>
      </c>
      <c r="D325" s="21" t="s">
        <v>339</v>
      </c>
      <c r="E325" s="21" t="s">
        <v>367</v>
      </c>
      <c r="F325" s="21">
        <v>0</v>
      </c>
      <c r="G325" s="21">
        <v>104</v>
      </c>
      <c r="H325" s="21">
        <v>233062</v>
      </c>
      <c r="I325" s="21" t="s">
        <v>368</v>
      </c>
      <c r="J325" s="21">
        <v>233491</v>
      </c>
      <c r="K325" s="22" t="s">
        <v>347</v>
      </c>
      <c r="L325" s="22" t="str">
        <f>VLOOKUP(C325,'[11]Trips&amp;Operators'!$C$1:$E$9999,3,FALSE)</f>
        <v>STORY</v>
      </c>
      <c r="M325" s="23" t="s">
        <v>348</v>
      </c>
      <c r="N325" s="22"/>
      <c r="O325" s="53" t="str">
        <f t="shared" si="10"/>
        <v>09</v>
      </c>
      <c r="P325" s="51">
        <f t="shared" si="11"/>
        <v>42530</v>
      </c>
    </row>
    <row r="326" spans="1:16" x14ac:dyDescent="0.25">
      <c r="A326" s="20">
        <v>42531.3281712963</v>
      </c>
      <c r="B326" s="21" t="s">
        <v>338</v>
      </c>
      <c r="C326" s="21" t="s">
        <v>470</v>
      </c>
      <c r="D326" s="21" t="s">
        <v>352</v>
      </c>
      <c r="E326" s="21" t="s">
        <v>345</v>
      </c>
      <c r="F326" s="21">
        <v>0</v>
      </c>
      <c r="G326" s="21">
        <v>435</v>
      </c>
      <c r="H326" s="21">
        <v>42946</v>
      </c>
      <c r="I326" s="21" t="s">
        <v>346</v>
      </c>
      <c r="J326" s="21">
        <v>42961</v>
      </c>
      <c r="K326" s="22" t="s">
        <v>342</v>
      </c>
      <c r="L326" s="22" t="str">
        <f>VLOOKUP(C326,'[12]Trips&amp;Operators'!$C$1:$E$9999,3,FALSE)</f>
        <v>MALAVE</v>
      </c>
      <c r="M326" s="23" t="s">
        <v>348</v>
      </c>
      <c r="N326" s="22" t="s">
        <v>995</v>
      </c>
      <c r="O326" s="53" t="str">
        <f t="shared" si="10"/>
        <v>10</v>
      </c>
      <c r="P326" s="51">
        <f t="shared" si="11"/>
        <v>42531</v>
      </c>
    </row>
    <row r="327" spans="1:16" x14ac:dyDescent="0.25">
      <c r="A327" s="20">
        <v>42531.987037037034</v>
      </c>
      <c r="B327" s="21" t="s">
        <v>458</v>
      </c>
      <c r="C327" s="21" t="s">
        <v>996</v>
      </c>
      <c r="D327" s="21" t="s">
        <v>339</v>
      </c>
      <c r="E327" s="21" t="s">
        <v>345</v>
      </c>
      <c r="F327" s="21">
        <v>330</v>
      </c>
      <c r="G327" s="21">
        <v>505</v>
      </c>
      <c r="H327" s="21">
        <v>40674</v>
      </c>
      <c r="I327" s="21" t="s">
        <v>346</v>
      </c>
      <c r="J327" s="21">
        <v>42779</v>
      </c>
      <c r="K327" s="22" t="s">
        <v>347</v>
      </c>
      <c r="L327" s="22" t="str">
        <f>VLOOKUP(C327,'[12]Trips&amp;Operators'!$C$1:$E$9999,3,FALSE)</f>
        <v>LEVERE</v>
      </c>
      <c r="M327" s="23" t="s">
        <v>348</v>
      </c>
      <c r="N327" s="22"/>
      <c r="O327" s="53" t="str">
        <f t="shared" si="10"/>
        <v>10</v>
      </c>
      <c r="P327" s="51">
        <f t="shared" si="11"/>
        <v>42531</v>
      </c>
    </row>
    <row r="328" spans="1:16" x14ac:dyDescent="0.25">
      <c r="A328" s="20">
        <v>42531.193993055553</v>
      </c>
      <c r="B328" s="21" t="s">
        <v>395</v>
      </c>
      <c r="C328" s="21" t="s">
        <v>997</v>
      </c>
      <c r="D328" s="21" t="s">
        <v>339</v>
      </c>
      <c r="E328" s="21" t="s">
        <v>351</v>
      </c>
      <c r="F328" s="21">
        <v>200</v>
      </c>
      <c r="G328" s="21">
        <v>422</v>
      </c>
      <c r="H328" s="21">
        <v>32788</v>
      </c>
      <c r="I328" s="21" t="s">
        <v>341</v>
      </c>
      <c r="J328" s="21">
        <v>30562</v>
      </c>
      <c r="K328" s="22" t="s">
        <v>342</v>
      </c>
      <c r="L328" s="22" t="str">
        <f>VLOOKUP(C328,'[12]Trips&amp;Operators'!$C$1:$E$9999,3,FALSE)</f>
        <v>BEAM</v>
      </c>
      <c r="M328" s="23" t="s">
        <v>348</v>
      </c>
      <c r="N328" s="22"/>
      <c r="O328" s="53" t="str">
        <f t="shared" si="10"/>
        <v>10</v>
      </c>
      <c r="P328" s="51">
        <f t="shared" si="11"/>
        <v>42531</v>
      </c>
    </row>
    <row r="329" spans="1:16" x14ac:dyDescent="0.25">
      <c r="A329" s="20">
        <v>42531.237986111111</v>
      </c>
      <c r="B329" s="21" t="s">
        <v>338</v>
      </c>
      <c r="C329" s="21" t="s">
        <v>469</v>
      </c>
      <c r="D329" s="21" t="s">
        <v>339</v>
      </c>
      <c r="E329" s="21" t="s">
        <v>351</v>
      </c>
      <c r="F329" s="21">
        <v>150</v>
      </c>
      <c r="G329" s="21">
        <v>201</v>
      </c>
      <c r="H329" s="21">
        <v>229508</v>
      </c>
      <c r="I329" s="21" t="s">
        <v>341</v>
      </c>
      <c r="J329" s="21">
        <v>229055</v>
      </c>
      <c r="K329" s="22" t="s">
        <v>342</v>
      </c>
      <c r="L329" s="22" t="str">
        <f>VLOOKUP(C329,'[12]Trips&amp;Operators'!$C$1:$E$9999,3,FALSE)</f>
        <v>MALAVE</v>
      </c>
      <c r="M329" s="23" t="s">
        <v>348</v>
      </c>
      <c r="N329" s="22"/>
      <c r="O329" s="53" t="str">
        <f t="shared" si="10"/>
        <v>10</v>
      </c>
      <c r="P329" s="51">
        <f t="shared" si="11"/>
        <v>42531</v>
      </c>
    </row>
    <row r="330" spans="1:16" x14ac:dyDescent="0.25">
      <c r="A330" s="20">
        <v>42531.315844907411</v>
      </c>
      <c r="B330" s="21" t="s">
        <v>397</v>
      </c>
      <c r="C330" s="21" t="s">
        <v>998</v>
      </c>
      <c r="D330" s="21" t="s">
        <v>339</v>
      </c>
      <c r="E330" s="21" t="s">
        <v>351</v>
      </c>
      <c r="F330" s="21">
        <v>150</v>
      </c>
      <c r="G330" s="21">
        <v>144</v>
      </c>
      <c r="H330" s="21">
        <v>231458</v>
      </c>
      <c r="I330" s="21" t="s">
        <v>341</v>
      </c>
      <c r="J330" s="21">
        <v>232107</v>
      </c>
      <c r="K330" s="22" t="s">
        <v>347</v>
      </c>
      <c r="L330" s="22" t="str">
        <f>VLOOKUP(C330,'[12]Trips&amp;Operators'!$C$1:$E$9999,3,FALSE)</f>
        <v>BEAM</v>
      </c>
      <c r="M330" s="23" t="s">
        <v>348</v>
      </c>
      <c r="N330" s="22"/>
      <c r="O330" s="53" t="str">
        <f t="shared" si="10"/>
        <v>10</v>
      </c>
      <c r="P330" s="51">
        <f t="shared" si="11"/>
        <v>42531</v>
      </c>
    </row>
    <row r="331" spans="1:16" x14ac:dyDescent="0.25">
      <c r="A331" s="20">
        <v>42531.334004629629</v>
      </c>
      <c r="B331" s="21" t="s">
        <v>338</v>
      </c>
      <c r="C331" s="21" t="s">
        <v>470</v>
      </c>
      <c r="D331" s="21" t="s">
        <v>339</v>
      </c>
      <c r="E331" s="21" t="s">
        <v>351</v>
      </c>
      <c r="F331" s="21">
        <v>450</v>
      </c>
      <c r="G331" s="21">
        <v>449</v>
      </c>
      <c r="H331" s="21">
        <v>17669</v>
      </c>
      <c r="I331" s="21" t="s">
        <v>341</v>
      </c>
      <c r="J331" s="21">
        <v>15167</v>
      </c>
      <c r="K331" s="22" t="s">
        <v>342</v>
      </c>
      <c r="L331" s="22" t="str">
        <f>VLOOKUP(C331,'[12]Trips&amp;Operators'!$C$1:$E$9999,3,FALSE)</f>
        <v>MALAVE</v>
      </c>
      <c r="M331" s="23" t="s">
        <v>348</v>
      </c>
      <c r="N331" s="22"/>
      <c r="O331" s="53" t="str">
        <f t="shared" si="10"/>
        <v>10</v>
      </c>
      <c r="P331" s="51">
        <f t="shared" si="11"/>
        <v>42531</v>
      </c>
    </row>
    <row r="332" spans="1:16" x14ac:dyDescent="0.25">
      <c r="A332" s="20">
        <v>42531.355219907404</v>
      </c>
      <c r="B332" s="21" t="s">
        <v>364</v>
      </c>
      <c r="C332" s="21" t="s">
        <v>119</v>
      </c>
      <c r="D332" s="21" t="s">
        <v>339</v>
      </c>
      <c r="E332" s="21" t="s">
        <v>351</v>
      </c>
      <c r="F332" s="21">
        <v>400</v>
      </c>
      <c r="G332" s="21">
        <v>652</v>
      </c>
      <c r="H332" s="21">
        <v>113590</v>
      </c>
      <c r="I332" s="21" t="s">
        <v>341</v>
      </c>
      <c r="J332" s="21">
        <v>116838</v>
      </c>
      <c r="K332" s="22" t="s">
        <v>347</v>
      </c>
      <c r="L332" s="22" t="str">
        <f>VLOOKUP(C332,'[12]Trips&amp;Operators'!$C$1:$E$9999,3,FALSE)</f>
        <v>STARKS</v>
      </c>
      <c r="M332" s="23" t="s">
        <v>348</v>
      </c>
      <c r="N332" s="22"/>
      <c r="O332" s="53" t="str">
        <f t="shared" si="10"/>
        <v>10</v>
      </c>
      <c r="P332" s="51">
        <f t="shared" si="11"/>
        <v>42531</v>
      </c>
    </row>
    <row r="333" spans="1:16" x14ac:dyDescent="0.25">
      <c r="A333" s="20">
        <v>42531.368032407408</v>
      </c>
      <c r="B333" s="21" t="s">
        <v>397</v>
      </c>
      <c r="C333" s="21" t="s">
        <v>471</v>
      </c>
      <c r="D333" s="21" t="s">
        <v>339</v>
      </c>
      <c r="E333" s="21" t="s">
        <v>351</v>
      </c>
      <c r="F333" s="21">
        <v>300</v>
      </c>
      <c r="G333" s="21">
        <v>262</v>
      </c>
      <c r="H333" s="21">
        <v>19761</v>
      </c>
      <c r="I333" s="21" t="s">
        <v>341</v>
      </c>
      <c r="J333" s="21">
        <v>20338</v>
      </c>
      <c r="K333" s="22" t="s">
        <v>347</v>
      </c>
      <c r="L333" s="22" t="str">
        <f>VLOOKUP(C333,'[12]Trips&amp;Operators'!$C$1:$E$9999,3,FALSE)</f>
        <v>BEAM</v>
      </c>
      <c r="M333" s="23" t="s">
        <v>348</v>
      </c>
      <c r="N333" s="22"/>
      <c r="O333" s="53" t="str">
        <f t="shared" si="10"/>
        <v>10</v>
      </c>
      <c r="P333" s="51">
        <f t="shared" si="11"/>
        <v>42531</v>
      </c>
    </row>
    <row r="334" spans="1:16" x14ac:dyDescent="0.25">
      <c r="A334" s="20">
        <v>42531.387916666667</v>
      </c>
      <c r="B334" s="21" t="s">
        <v>397</v>
      </c>
      <c r="C334" s="21" t="s">
        <v>471</v>
      </c>
      <c r="D334" s="21" t="s">
        <v>352</v>
      </c>
      <c r="E334" s="21" t="s">
        <v>351</v>
      </c>
      <c r="F334" s="21">
        <v>350</v>
      </c>
      <c r="G334" s="21">
        <v>400</v>
      </c>
      <c r="H334" s="21">
        <v>227413</v>
      </c>
      <c r="I334" s="21" t="s">
        <v>341</v>
      </c>
      <c r="J334" s="21">
        <v>224578</v>
      </c>
      <c r="K334" s="22" t="s">
        <v>347</v>
      </c>
      <c r="L334" s="22" t="str">
        <f>VLOOKUP(C334,'[12]Trips&amp;Operators'!$C$1:$E$9999,3,FALSE)</f>
        <v>BEAM</v>
      </c>
      <c r="M334" s="23" t="s">
        <v>348</v>
      </c>
      <c r="N334" s="22"/>
      <c r="O334" s="53" t="str">
        <f t="shared" si="10"/>
        <v>10</v>
      </c>
      <c r="P334" s="51">
        <f t="shared" si="11"/>
        <v>42531</v>
      </c>
    </row>
    <row r="335" spans="1:16" x14ac:dyDescent="0.25">
      <c r="A335" s="20">
        <v>42531.410358796296</v>
      </c>
      <c r="B335" s="21" t="s">
        <v>364</v>
      </c>
      <c r="C335" s="21" t="s">
        <v>119</v>
      </c>
      <c r="D335" s="21" t="s">
        <v>339</v>
      </c>
      <c r="E335" s="21" t="s">
        <v>351</v>
      </c>
      <c r="F335" s="21">
        <v>300</v>
      </c>
      <c r="G335" s="21">
        <v>268</v>
      </c>
      <c r="H335" s="21">
        <v>19998</v>
      </c>
      <c r="I335" s="21" t="s">
        <v>341</v>
      </c>
      <c r="J335" s="21">
        <v>20338</v>
      </c>
      <c r="K335" s="22" t="s">
        <v>347</v>
      </c>
      <c r="L335" s="22" t="str">
        <f>VLOOKUP(C335,'[12]Trips&amp;Operators'!$C$1:$E$9999,3,FALSE)</f>
        <v>STARKS</v>
      </c>
      <c r="M335" s="23" t="s">
        <v>348</v>
      </c>
      <c r="N335" s="22"/>
      <c r="O335" s="53" t="str">
        <f t="shared" si="10"/>
        <v>10</v>
      </c>
      <c r="P335" s="51">
        <f t="shared" si="11"/>
        <v>42531</v>
      </c>
    </row>
    <row r="336" spans="1:16" x14ac:dyDescent="0.25">
      <c r="A336" s="20">
        <v>42531.421388888892</v>
      </c>
      <c r="B336" s="21" t="s">
        <v>364</v>
      </c>
      <c r="C336" s="21" t="s">
        <v>119</v>
      </c>
      <c r="D336" s="21" t="s">
        <v>339</v>
      </c>
      <c r="E336" s="21" t="s">
        <v>351</v>
      </c>
      <c r="F336" s="21">
        <v>400</v>
      </c>
      <c r="G336" s="21">
        <v>723</v>
      </c>
      <c r="H336" s="21">
        <v>112858</v>
      </c>
      <c r="I336" s="21" t="s">
        <v>341</v>
      </c>
      <c r="J336" s="21">
        <v>116838</v>
      </c>
      <c r="K336" s="22" t="s">
        <v>347</v>
      </c>
      <c r="L336" s="22" t="str">
        <f>VLOOKUP(C336,'[12]Trips&amp;Operators'!$C$1:$E$9999,3,FALSE)</f>
        <v>STARKS</v>
      </c>
      <c r="M336" s="23" t="s">
        <v>348</v>
      </c>
      <c r="N336" s="22"/>
      <c r="O336" s="53" t="str">
        <f t="shared" si="10"/>
        <v>10</v>
      </c>
      <c r="P336" s="51">
        <f t="shared" si="11"/>
        <v>42531</v>
      </c>
    </row>
    <row r="337" spans="1:16" x14ac:dyDescent="0.25">
      <c r="A337" s="20">
        <v>42531.440555555557</v>
      </c>
      <c r="B337" s="21" t="s">
        <v>350</v>
      </c>
      <c r="C337" s="21" t="s">
        <v>999</v>
      </c>
      <c r="D337" s="21" t="s">
        <v>339</v>
      </c>
      <c r="E337" s="21" t="s">
        <v>351</v>
      </c>
      <c r="F337" s="21">
        <v>150</v>
      </c>
      <c r="G337" s="21">
        <v>209</v>
      </c>
      <c r="H337" s="21">
        <v>229627</v>
      </c>
      <c r="I337" s="21" t="s">
        <v>341</v>
      </c>
      <c r="J337" s="21">
        <v>230436</v>
      </c>
      <c r="K337" s="22" t="s">
        <v>347</v>
      </c>
      <c r="L337" s="22" t="str">
        <f>VLOOKUP(C337,'[12]Trips&amp;Operators'!$C$1:$E$9999,3,FALSE)</f>
        <v>MALAVE</v>
      </c>
      <c r="M337" s="23" t="s">
        <v>348</v>
      </c>
      <c r="N337" s="22"/>
      <c r="O337" s="53" t="str">
        <f t="shared" si="10"/>
        <v>10</v>
      </c>
      <c r="P337" s="51">
        <f t="shared" si="11"/>
        <v>42531</v>
      </c>
    </row>
    <row r="338" spans="1:16" x14ac:dyDescent="0.25">
      <c r="A338" s="20">
        <v>42531.470405092594</v>
      </c>
      <c r="B338" s="21" t="s">
        <v>353</v>
      </c>
      <c r="C338" s="21" t="s">
        <v>1000</v>
      </c>
      <c r="D338" s="21" t="s">
        <v>339</v>
      </c>
      <c r="E338" s="21" t="s">
        <v>351</v>
      </c>
      <c r="F338" s="21">
        <v>150</v>
      </c>
      <c r="G338" s="21">
        <v>168</v>
      </c>
      <c r="H338" s="21">
        <v>4694</v>
      </c>
      <c r="I338" s="21" t="s">
        <v>341</v>
      </c>
      <c r="J338" s="21">
        <v>4677</v>
      </c>
      <c r="K338" s="22" t="s">
        <v>342</v>
      </c>
      <c r="L338" s="22" t="str">
        <f>VLOOKUP(C338,'[12]Trips&amp;Operators'!$C$1:$E$9999,3,FALSE)</f>
        <v>STARKS</v>
      </c>
      <c r="M338" s="23" t="s">
        <v>348</v>
      </c>
      <c r="N338" s="22"/>
      <c r="O338" s="53" t="str">
        <f t="shared" si="10"/>
        <v>10</v>
      </c>
      <c r="P338" s="51">
        <f t="shared" si="11"/>
        <v>42531</v>
      </c>
    </row>
    <row r="339" spans="1:16" x14ac:dyDescent="0.25">
      <c r="A339" s="20">
        <v>42531.478541666664</v>
      </c>
      <c r="B339" s="21" t="s">
        <v>338</v>
      </c>
      <c r="C339" s="21" t="s">
        <v>1001</v>
      </c>
      <c r="D339" s="21" t="s">
        <v>339</v>
      </c>
      <c r="E339" s="21" t="s">
        <v>351</v>
      </c>
      <c r="F339" s="21">
        <v>450</v>
      </c>
      <c r="G339" s="21">
        <v>453</v>
      </c>
      <c r="H339" s="21">
        <v>17306</v>
      </c>
      <c r="I339" s="21" t="s">
        <v>341</v>
      </c>
      <c r="J339" s="21">
        <v>15167</v>
      </c>
      <c r="K339" s="22" t="s">
        <v>342</v>
      </c>
      <c r="L339" s="22" t="str">
        <f>VLOOKUP(C339,'[12]Trips&amp;Operators'!$C$1:$E$9999,3,FALSE)</f>
        <v>MALAVE</v>
      </c>
      <c r="M339" s="23" t="s">
        <v>348</v>
      </c>
      <c r="N339" s="22"/>
      <c r="O339" s="53" t="str">
        <f t="shared" si="10"/>
        <v>10</v>
      </c>
      <c r="P339" s="51">
        <f t="shared" si="11"/>
        <v>42531</v>
      </c>
    </row>
    <row r="340" spans="1:16" x14ac:dyDescent="0.25">
      <c r="A340" s="20">
        <v>42531.513807870368</v>
      </c>
      <c r="B340" s="21" t="s">
        <v>350</v>
      </c>
      <c r="C340" s="21" t="s">
        <v>1002</v>
      </c>
      <c r="D340" s="21" t="s">
        <v>339</v>
      </c>
      <c r="E340" s="21" t="s">
        <v>351</v>
      </c>
      <c r="F340" s="21">
        <v>150</v>
      </c>
      <c r="G340" s="21">
        <v>113</v>
      </c>
      <c r="H340" s="21">
        <v>231905</v>
      </c>
      <c r="I340" s="21" t="s">
        <v>341</v>
      </c>
      <c r="J340" s="21">
        <v>232080</v>
      </c>
      <c r="K340" s="22" t="s">
        <v>347</v>
      </c>
      <c r="L340" s="22" t="str">
        <f>VLOOKUP(C340,'[12]Trips&amp;Operators'!$C$1:$E$9999,3,FALSE)</f>
        <v>LOCKLEAR</v>
      </c>
      <c r="M340" s="23" t="s">
        <v>348</v>
      </c>
      <c r="N340" s="22"/>
      <c r="O340" s="53" t="str">
        <f t="shared" si="10"/>
        <v>10</v>
      </c>
      <c r="P340" s="51">
        <f t="shared" si="11"/>
        <v>42531</v>
      </c>
    </row>
    <row r="341" spans="1:16" x14ac:dyDescent="0.25">
      <c r="A341" s="20">
        <v>42531.532777777778</v>
      </c>
      <c r="B341" s="21" t="s">
        <v>338</v>
      </c>
      <c r="C341" s="21" t="s">
        <v>1003</v>
      </c>
      <c r="D341" s="21" t="s">
        <v>339</v>
      </c>
      <c r="E341" s="21" t="s">
        <v>351</v>
      </c>
      <c r="F341" s="21">
        <v>450</v>
      </c>
      <c r="G341" s="21">
        <v>447</v>
      </c>
      <c r="H341" s="21">
        <v>192248</v>
      </c>
      <c r="I341" s="21" t="s">
        <v>341</v>
      </c>
      <c r="J341" s="21">
        <v>191108</v>
      </c>
      <c r="K341" s="22" t="s">
        <v>342</v>
      </c>
      <c r="L341" s="22" t="str">
        <f>VLOOKUP(C341,'[12]Trips&amp;Operators'!$C$1:$E$9999,3,FALSE)</f>
        <v>LOCKLEAR</v>
      </c>
      <c r="M341" s="23" t="s">
        <v>348</v>
      </c>
      <c r="N341" s="22"/>
      <c r="O341" s="53" t="str">
        <f t="shared" si="10"/>
        <v>10</v>
      </c>
      <c r="P341" s="51">
        <f t="shared" si="11"/>
        <v>42531</v>
      </c>
    </row>
    <row r="342" spans="1:16" x14ac:dyDescent="0.25">
      <c r="A342" s="20">
        <v>42531.5547337963</v>
      </c>
      <c r="B342" s="21" t="s">
        <v>395</v>
      </c>
      <c r="C342" s="21" t="s">
        <v>467</v>
      </c>
      <c r="D342" s="21" t="s">
        <v>352</v>
      </c>
      <c r="E342" s="21" t="s">
        <v>351</v>
      </c>
      <c r="F342" s="21">
        <v>700</v>
      </c>
      <c r="G342" s="21">
        <v>753</v>
      </c>
      <c r="H342" s="21">
        <v>180355</v>
      </c>
      <c r="I342" s="21" t="s">
        <v>341</v>
      </c>
      <c r="J342" s="21">
        <v>183829</v>
      </c>
      <c r="K342" s="22" t="s">
        <v>342</v>
      </c>
      <c r="L342" s="22" t="str">
        <f>VLOOKUP(C342,'[12]Trips&amp;Operators'!$C$1:$E$9999,3,FALSE)</f>
        <v>STEWART</v>
      </c>
      <c r="M342" s="23" t="s">
        <v>348</v>
      </c>
      <c r="N342" s="22"/>
      <c r="O342" s="53" t="str">
        <f t="shared" si="10"/>
        <v>10</v>
      </c>
      <c r="P342" s="51">
        <f t="shared" si="11"/>
        <v>42531</v>
      </c>
    </row>
    <row r="343" spans="1:16" x14ac:dyDescent="0.25">
      <c r="A343" s="20">
        <v>42531.63726851852</v>
      </c>
      <c r="B343" s="21" t="s">
        <v>350</v>
      </c>
      <c r="C343" s="21" t="s">
        <v>1004</v>
      </c>
      <c r="D343" s="21" t="s">
        <v>352</v>
      </c>
      <c r="E343" s="21" t="s">
        <v>351</v>
      </c>
      <c r="F343" s="21">
        <v>400</v>
      </c>
      <c r="G343" s="21">
        <v>456</v>
      </c>
      <c r="H343" s="21">
        <v>7211</v>
      </c>
      <c r="I343" s="21" t="s">
        <v>341</v>
      </c>
      <c r="J343" s="21">
        <v>5439</v>
      </c>
      <c r="K343" s="22" t="s">
        <v>347</v>
      </c>
      <c r="L343" s="22" t="str">
        <f>VLOOKUP(C343,'[12]Trips&amp;Operators'!$C$1:$E$9999,3,FALSE)</f>
        <v>LOCKLEAR</v>
      </c>
      <c r="M343" s="23" t="s">
        <v>348</v>
      </c>
      <c r="N343" s="22"/>
      <c r="O343" s="53" t="str">
        <f t="shared" si="10"/>
        <v>10</v>
      </c>
      <c r="P343" s="51">
        <f t="shared" si="11"/>
        <v>42531</v>
      </c>
    </row>
    <row r="344" spans="1:16" x14ac:dyDescent="0.25">
      <c r="A344" s="20">
        <v>42531.649629629632</v>
      </c>
      <c r="B344" s="21" t="s">
        <v>377</v>
      </c>
      <c r="C344" s="21" t="s">
        <v>1005</v>
      </c>
      <c r="D344" s="21" t="s">
        <v>339</v>
      </c>
      <c r="E344" s="21" t="s">
        <v>351</v>
      </c>
      <c r="F344" s="21">
        <v>300</v>
      </c>
      <c r="G344" s="21">
        <v>285</v>
      </c>
      <c r="H344" s="21">
        <v>20308</v>
      </c>
      <c r="I344" s="21" t="s">
        <v>341</v>
      </c>
      <c r="J344" s="21">
        <v>20338</v>
      </c>
      <c r="K344" s="22" t="s">
        <v>347</v>
      </c>
      <c r="L344" s="22" t="str">
        <f>VLOOKUP(C344,'[12]Trips&amp;Operators'!$C$1:$E$9999,3,FALSE)</f>
        <v>YANAI</v>
      </c>
      <c r="M344" s="23" t="s">
        <v>348</v>
      </c>
      <c r="N344" s="22"/>
      <c r="O344" s="53" t="str">
        <f t="shared" si="10"/>
        <v>10</v>
      </c>
      <c r="P344" s="51">
        <f t="shared" si="11"/>
        <v>42531</v>
      </c>
    </row>
    <row r="345" spans="1:16" x14ac:dyDescent="0.25">
      <c r="A345" s="20">
        <v>42531.677766203706</v>
      </c>
      <c r="B345" s="21" t="s">
        <v>361</v>
      </c>
      <c r="C345" s="21" t="s">
        <v>1006</v>
      </c>
      <c r="D345" s="21" t="s">
        <v>339</v>
      </c>
      <c r="E345" s="21" t="s">
        <v>351</v>
      </c>
      <c r="F345" s="21">
        <v>450</v>
      </c>
      <c r="G345" s="21">
        <v>455</v>
      </c>
      <c r="H345" s="21">
        <v>17385</v>
      </c>
      <c r="I345" s="21" t="s">
        <v>341</v>
      </c>
      <c r="J345" s="21">
        <v>15167</v>
      </c>
      <c r="K345" s="22" t="s">
        <v>342</v>
      </c>
      <c r="L345" s="22" t="str">
        <f>VLOOKUP(C345,'[12]Trips&amp;Operators'!$C$1:$E$9999,3,FALSE)</f>
        <v>BRUDER</v>
      </c>
      <c r="M345" s="23" t="s">
        <v>348</v>
      </c>
      <c r="N345" s="22"/>
      <c r="O345" s="53" t="str">
        <f t="shared" si="10"/>
        <v>10</v>
      </c>
      <c r="P345" s="51">
        <f t="shared" si="11"/>
        <v>42531</v>
      </c>
    </row>
    <row r="346" spans="1:16" x14ac:dyDescent="0.25">
      <c r="A346" s="20">
        <v>42531.678090277775</v>
      </c>
      <c r="B346" s="21" t="s">
        <v>338</v>
      </c>
      <c r="C346" s="21" t="s">
        <v>1007</v>
      </c>
      <c r="D346" s="21" t="s">
        <v>339</v>
      </c>
      <c r="E346" s="21" t="s">
        <v>351</v>
      </c>
      <c r="F346" s="21">
        <v>750</v>
      </c>
      <c r="G346" s="21">
        <v>797</v>
      </c>
      <c r="H346" s="21">
        <v>200911</v>
      </c>
      <c r="I346" s="21" t="s">
        <v>341</v>
      </c>
      <c r="J346" s="21">
        <v>200464</v>
      </c>
      <c r="K346" s="22" t="s">
        <v>342</v>
      </c>
      <c r="L346" s="22" t="str">
        <f>VLOOKUP(C346,'[12]Trips&amp;Operators'!$C$1:$E$9999,3,FALSE)</f>
        <v>LOCKLEAR</v>
      </c>
      <c r="M346" s="23" t="s">
        <v>348</v>
      </c>
      <c r="N346" s="22"/>
      <c r="O346" s="53" t="str">
        <f t="shared" si="10"/>
        <v>10</v>
      </c>
      <c r="P346" s="51">
        <f t="shared" si="11"/>
        <v>42531</v>
      </c>
    </row>
    <row r="347" spans="1:16" x14ac:dyDescent="0.25">
      <c r="A347" s="20">
        <v>42531.68650462963</v>
      </c>
      <c r="B347" s="21" t="s">
        <v>388</v>
      </c>
      <c r="C347" s="21" t="s">
        <v>1008</v>
      </c>
      <c r="D347" s="21" t="s">
        <v>352</v>
      </c>
      <c r="E347" s="21" t="s">
        <v>351</v>
      </c>
      <c r="F347" s="21">
        <v>350</v>
      </c>
      <c r="G347" s="21">
        <v>400</v>
      </c>
      <c r="H347" s="21">
        <v>224546</v>
      </c>
      <c r="I347" s="21" t="s">
        <v>341</v>
      </c>
      <c r="J347" s="21">
        <v>232107</v>
      </c>
      <c r="K347" s="22" t="s">
        <v>342</v>
      </c>
      <c r="L347" s="22" t="str">
        <f>VLOOKUP(C347,'[12]Trips&amp;Operators'!$C$1:$E$9999,3,FALSE)</f>
        <v>YANAI</v>
      </c>
      <c r="M347" s="23" t="s">
        <v>348</v>
      </c>
      <c r="N347" s="22"/>
      <c r="O347" s="53" t="str">
        <f t="shared" si="10"/>
        <v>10</v>
      </c>
      <c r="P347" s="51">
        <f t="shared" si="11"/>
        <v>42531</v>
      </c>
    </row>
    <row r="348" spans="1:16" x14ac:dyDescent="0.25">
      <c r="A348" s="20">
        <v>42531.768738425926</v>
      </c>
      <c r="B348" s="21" t="s">
        <v>395</v>
      </c>
      <c r="C348" s="21" t="s">
        <v>475</v>
      </c>
      <c r="D348" s="21" t="s">
        <v>352</v>
      </c>
      <c r="E348" s="21" t="s">
        <v>351</v>
      </c>
      <c r="F348" s="21">
        <v>150</v>
      </c>
      <c r="G348" s="21">
        <v>200</v>
      </c>
      <c r="H348" s="21">
        <v>232074</v>
      </c>
      <c r="I348" s="21" t="s">
        <v>341</v>
      </c>
      <c r="J348" s="21">
        <v>233492</v>
      </c>
      <c r="K348" s="22" t="s">
        <v>342</v>
      </c>
      <c r="L348" s="22" t="str">
        <f>VLOOKUP(C348,'[12]Trips&amp;Operators'!$C$1:$E$9999,3,FALSE)</f>
        <v>STEWART</v>
      </c>
      <c r="M348" s="23" t="s">
        <v>348</v>
      </c>
      <c r="N348" s="22"/>
      <c r="O348" s="53" t="str">
        <f t="shared" si="10"/>
        <v>10</v>
      </c>
      <c r="P348" s="51">
        <f t="shared" si="11"/>
        <v>42531</v>
      </c>
    </row>
    <row r="349" spans="1:16" x14ac:dyDescent="0.25">
      <c r="A349" s="20">
        <v>42531.278333333335</v>
      </c>
      <c r="B349" s="21" t="s">
        <v>364</v>
      </c>
      <c r="C349" s="21" t="s">
        <v>1009</v>
      </c>
      <c r="D349" s="21" t="s">
        <v>339</v>
      </c>
      <c r="E349" s="21" t="s">
        <v>359</v>
      </c>
      <c r="F349" s="21">
        <v>0</v>
      </c>
      <c r="G349" s="21">
        <v>779</v>
      </c>
      <c r="H349" s="21">
        <v>146882</v>
      </c>
      <c r="I349" s="21" t="s">
        <v>360</v>
      </c>
      <c r="J349" s="21">
        <v>155600</v>
      </c>
      <c r="K349" s="22" t="s">
        <v>347</v>
      </c>
      <c r="L349" s="22" t="str">
        <f>VLOOKUP(C349,'[12]Trips&amp;Operators'!$C$1:$E$9999,3,FALSE)</f>
        <v>STARKS</v>
      </c>
      <c r="M349" s="23" t="s">
        <v>348</v>
      </c>
      <c r="N349" s="22" t="s">
        <v>1010</v>
      </c>
      <c r="O349" s="53" t="str">
        <f t="shared" si="10"/>
        <v>10</v>
      </c>
      <c r="P349" s="51">
        <f t="shared" si="11"/>
        <v>42531</v>
      </c>
    </row>
    <row r="350" spans="1:16" x14ac:dyDescent="0.25">
      <c r="A350" s="20">
        <v>42531.34883101852</v>
      </c>
      <c r="B350" s="21" t="s">
        <v>364</v>
      </c>
      <c r="C350" s="21" t="s">
        <v>119</v>
      </c>
      <c r="D350" s="21" t="s">
        <v>352</v>
      </c>
      <c r="E350" s="21" t="s">
        <v>359</v>
      </c>
      <c r="F350" s="21">
        <v>0</v>
      </c>
      <c r="G350" s="21">
        <v>49</v>
      </c>
      <c r="H350" s="21">
        <v>87902</v>
      </c>
      <c r="I350" s="21" t="s">
        <v>360</v>
      </c>
      <c r="J350" s="21">
        <v>87902</v>
      </c>
      <c r="K350" s="22" t="s">
        <v>342</v>
      </c>
      <c r="L350" s="22" t="str">
        <f>VLOOKUP(C350,'[12]Trips&amp;Operators'!$C$1:$E$9999,3,FALSE)</f>
        <v>STARKS</v>
      </c>
      <c r="M350" s="23" t="s">
        <v>348</v>
      </c>
      <c r="N350" s="22" t="s">
        <v>1011</v>
      </c>
      <c r="O350" s="53" t="str">
        <f t="shared" si="10"/>
        <v>10</v>
      </c>
      <c r="P350" s="51">
        <f t="shared" si="11"/>
        <v>42531</v>
      </c>
    </row>
    <row r="351" spans="1:16" x14ac:dyDescent="0.25">
      <c r="A351" s="20">
        <v>42531.652407407404</v>
      </c>
      <c r="B351" s="21" t="s">
        <v>395</v>
      </c>
      <c r="C351" s="21" t="s">
        <v>249</v>
      </c>
      <c r="D351" s="21" t="s">
        <v>339</v>
      </c>
      <c r="E351" s="21" t="s">
        <v>359</v>
      </c>
      <c r="F351" s="21">
        <v>0</v>
      </c>
      <c r="G351" s="21">
        <v>395</v>
      </c>
      <c r="H351" s="21">
        <v>17968</v>
      </c>
      <c r="I351" s="21" t="s">
        <v>360</v>
      </c>
      <c r="J351" s="21">
        <v>17100</v>
      </c>
      <c r="K351" s="22" t="s">
        <v>342</v>
      </c>
      <c r="L351" s="22" t="str">
        <f>VLOOKUP(C351,'[12]Trips&amp;Operators'!$C$1:$E$9999,3,FALSE)</f>
        <v>STEWART</v>
      </c>
      <c r="M351" s="23" t="s">
        <v>343</v>
      </c>
      <c r="N351" s="22" t="s">
        <v>1012</v>
      </c>
      <c r="O351" s="53" t="str">
        <f t="shared" si="10"/>
        <v>10</v>
      </c>
      <c r="P351" s="51">
        <f t="shared" si="11"/>
        <v>42531</v>
      </c>
    </row>
    <row r="352" spans="1:16" x14ac:dyDescent="0.25">
      <c r="A352" s="20">
        <v>42531.65320601852</v>
      </c>
      <c r="B352" s="21" t="s">
        <v>395</v>
      </c>
      <c r="C352" s="21" t="s">
        <v>249</v>
      </c>
      <c r="D352" s="21" t="s">
        <v>352</v>
      </c>
      <c r="E352" s="21" t="s">
        <v>359</v>
      </c>
      <c r="F352" s="21">
        <v>0</v>
      </c>
      <c r="G352" s="21">
        <v>249</v>
      </c>
      <c r="H352" s="21">
        <v>15870</v>
      </c>
      <c r="I352" s="21" t="s">
        <v>360</v>
      </c>
      <c r="J352" s="21">
        <v>17100</v>
      </c>
      <c r="K352" s="22" t="s">
        <v>342</v>
      </c>
      <c r="L352" s="22" t="str">
        <f>VLOOKUP(C352,'[12]Trips&amp;Operators'!$C$1:$E$9999,3,FALSE)</f>
        <v>STEWART</v>
      </c>
      <c r="M352" s="23" t="s">
        <v>343</v>
      </c>
      <c r="N352" s="22" t="s">
        <v>1012</v>
      </c>
      <c r="O352" s="53" t="str">
        <f t="shared" si="10"/>
        <v>10</v>
      </c>
      <c r="P352" s="51">
        <f t="shared" si="11"/>
        <v>42531</v>
      </c>
    </row>
    <row r="353" spans="1:16" x14ac:dyDescent="0.25">
      <c r="A353" s="20">
        <v>42531.679594907408</v>
      </c>
      <c r="B353" s="21" t="s">
        <v>372</v>
      </c>
      <c r="C353" s="21" t="s">
        <v>120</v>
      </c>
      <c r="D353" s="21" t="s">
        <v>352</v>
      </c>
      <c r="E353" s="21" t="s">
        <v>359</v>
      </c>
      <c r="F353" s="21">
        <v>0</v>
      </c>
      <c r="G353" s="21">
        <v>137</v>
      </c>
      <c r="H353" s="21">
        <v>1837</v>
      </c>
      <c r="I353" s="21" t="s">
        <v>360</v>
      </c>
      <c r="J353" s="21">
        <v>1692</v>
      </c>
      <c r="K353" s="22" t="s">
        <v>347</v>
      </c>
      <c r="L353" s="22" t="str">
        <f>VLOOKUP(C353,'[12]Trips&amp;Operators'!$C$1:$E$9999,3,FALSE)</f>
        <v>WEBSTER</v>
      </c>
      <c r="M353" s="23" t="s">
        <v>343</v>
      </c>
      <c r="N353" s="22" t="s">
        <v>121</v>
      </c>
      <c r="O353" s="53" t="str">
        <f t="shared" si="10"/>
        <v>10</v>
      </c>
      <c r="P353" s="51">
        <f t="shared" si="11"/>
        <v>42531</v>
      </c>
    </row>
    <row r="354" spans="1:16" x14ac:dyDescent="0.25">
      <c r="A354" s="20">
        <v>42531.200277777774</v>
      </c>
      <c r="B354" s="21" t="s">
        <v>395</v>
      </c>
      <c r="C354" s="21" t="s">
        <v>997</v>
      </c>
      <c r="D354" s="21" t="s">
        <v>339</v>
      </c>
      <c r="E354" s="21" t="s">
        <v>367</v>
      </c>
      <c r="F354" s="21">
        <v>0</v>
      </c>
      <c r="G354" s="21">
        <v>43</v>
      </c>
      <c r="H354" s="21">
        <v>150</v>
      </c>
      <c r="I354" s="21" t="s">
        <v>368</v>
      </c>
      <c r="J354" s="21">
        <v>1</v>
      </c>
      <c r="K354" s="22" t="s">
        <v>342</v>
      </c>
      <c r="L354" s="22" t="str">
        <f>VLOOKUP(C354,'[12]Trips&amp;Operators'!$C$1:$E$9999,3,FALSE)</f>
        <v>BEAM</v>
      </c>
      <c r="M354" s="23" t="s">
        <v>348</v>
      </c>
      <c r="N354" s="22"/>
      <c r="O354" s="53" t="str">
        <f t="shared" si="10"/>
        <v>10</v>
      </c>
      <c r="P354" s="51">
        <f t="shared" si="11"/>
        <v>42531</v>
      </c>
    </row>
    <row r="355" spans="1:16" x14ac:dyDescent="0.25">
      <c r="A355" s="20">
        <v>42531.213460648149</v>
      </c>
      <c r="B355" s="21" t="s">
        <v>364</v>
      </c>
      <c r="C355" s="21" t="s">
        <v>468</v>
      </c>
      <c r="D355" s="21" t="s">
        <v>339</v>
      </c>
      <c r="E355" s="21" t="s">
        <v>367</v>
      </c>
      <c r="F355" s="21">
        <v>0</v>
      </c>
      <c r="G355" s="21">
        <v>46</v>
      </c>
      <c r="H355" s="21">
        <v>233323</v>
      </c>
      <c r="I355" s="21" t="s">
        <v>368</v>
      </c>
      <c r="J355" s="21">
        <v>233491</v>
      </c>
      <c r="K355" s="22" t="s">
        <v>347</v>
      </c>
      <c r="L355" s="22" t="str">
        <f>VLOOKUP(C355,'[12]Trips&amp;Operators'!$C$1:$E$9999,3,FALSE)</f>
        <v>STARKS</v>
      </c>
      <c r="M355" s="23" t="s">
        <v>348</v>
      </c>
      <c r="N355" s="22"/>
      <c r="O355" s="53" t="str">
        <f t="shared" si="10"/>
        <v>10</v>
      </c>
      <c r="P355" s="51">
        <f t="shared" si="11"/>
        <v>42531</v>
      </c>
    </row>
    <row r="356" spans="1:16" x14ac:dyDescent="0.25">
      <c r="A356" s="20">
        <v>42531.273113425923</v>
      </c>
      <c r="B356" s="21" t="s">
        <v>388</v>
      </c>
      <c r="C356" s="21" t="s">
        <v>1013</v>
      </c>
      <c r="D356" s="21" t="s">
        <v>339</v>
      </c>
      <c r="E356" s="21" t="s">
        <v>367</v>
      </c>
      <c r="F356" s="21">
        <v>0</v>
      </c>
      <c r="G356" s="21">
        <v>45</v>
      </c>
      <c r="H356" s="21">
        <v>161</v>
      </c>
      <c r="I356" s="21" t="s">
        <v>368</v>
      </c>
      <c r="J356" s="21">
        <v>1</v>
      </c>
      <c r="K356" s="22" t="s">
        <v>342</v>
      </c>
      <c r="L356" s="22" t="str">
        <f>VLOOKUP(C356,'[12]Trips&amp;Operators'!$C$1:$E$9999,3,FALSE)</f>
        <v>GEBRETEKLE</v>
      </c>
      <c r="M356" s="23" t="s">
        <v>348</v>
      </c>
      <c r="N356" s="22"/>
      <c r="O356" s="53" t="str">
        <f t="shared" si="10"/>
        <v>10</v>
      </c>
      <c r="P356" s="51">
        <f t="shared" si="11"/>
        <v>42531</v>
      </c>
    </row>
    <row r="357" spans="1:16" x14ac:dyDescent="0.25">
      <c r="A357" s="20">
        <v>42531.285833333335</v>
      </c>
      <c r="B357" s="21" t="s">
        <v>364</v>
      </c>
      <c r="C357" s="21" t="s">
        <v>1009</v>
      </c>
      <c r="D357" s="21" t="s">
        <v>339</v>
      </c>
      <c r="E357" s="21" t="s">
        <v>367</v>
      </c>
      <c r="F357" s="21">
        <v>0</v>
      </c>
      <c r="G357" s="21">
        <v>157</v>
      </c>
      <c r="H357" s="21">
        <v>232625</v>
      </c>
      <c r="I357" s="21" t="s">
        <v>368</v>
      </c>
      <c r="J357" s="21">
        <v>233491</v>
      </c>
      <c r="K357" s="22" t="s">
        <v>347</v>
      </c>
      <c r="L357" s="22" t="str">
        <f>VLOOKUP(C357,'[12]Trips&amp;Operators'!$C$1:$E$9999,3,FALSE)</f>
        <v>STARKS</v>
      </c>
      <c r="M357" s="23" t="s">
        <v>348</v>
      </c>
      <c r="N357" s="22"/>
      <c r="O357" s="53" t="str">
        <f t="shared" si="10"/>
        <v>10</v>
      </c>
      <c r="P357" s="51">
        <f t="shared" si="11"/>
        <v>42531</v>
      </c>
    </row>
    <row r="358" spans="1:16" x14ac:dyDescent="0.25">
      <c r="A358" s="20">
        <v>42531.286238425928</v>
      </c>
      <c r="B358" s="21" t="s">
        <v>364</v>
      </c>
      <c r="C358" s="21" t="s">
        <v>1009</v>
      </c>
      <c r="D358" s="21" t="s">
        <v>339</v>
      </c>
      <c r="E358" s="21" t="s">
        <v>367</v>
      </c>
      <c r="F358" s="21">
        <v>0</v>
      </c>
      <c r="G358" s="21">
        <v>64</v>
      </c>
      <c r="H358" s="21">
        <v>233015</v>
      </c>
      <c r="I358" s="21" t="s">
        <v>368</v>
      </c>
      <c r="J358" s="21">
        <v>233491</v>
      </c>
      <c r="K358" s="22" t="s">
        <v>347</v>
      </c>
      <c r="L358" s="22" t="str">
        <f>VLOOKUP(C358,'[12]Trips&amp;Operators'!$C$1:$E$9999,3,FALSE)</f>
        <v>STARKS</v>
      </c>
      <c r="M358" s="23" t="s">
        <v>348</v>
      </c>
      <c r="N358" s="22"/>
      <c r="O358" s="53" t="str">
        <f t="shared" si="10"/>
        <v>10</v>
      </c>
      <c r="P358" s="51">
        <f t="shared" si="11"/>
        <v>42531</v>
      </c>
    </row>
    <row r="359" spans="1:16" x14ac:dyDescent="0.25">
      <c r="A359" s="20">
        <v>42531.316840277781</v>
      </c>
      <c r="B359" s="21" t="s">
        <v>397</v>
      </c>
      <c r="C359" s="21" t="s">
        <v>998</v>
      </c>
      <c r="D359" s="21" t="s">
        <v>339</v>
      </c>
      <c r="E359" s="21" t="s">
        <v>367</v>
      </c>
      <c r="F359" s="21">
        <v>0</v>
      </c>
      <c r="G359" s="21">
        <v>47</v>
      </c>
      <c r="H359" s="21">
        <v>233314</v>
      </c>
      <c r="I359" s="21" t="s">
        <v>368</v>
      </c>
      <c r="J359" s="21">
        <v>233491</v>
      </c>
      <c r="K359" s="22" t="s">
        <v>347</v>
      </c>
      <c r="L359" s="22" t="str">
        <f>VLOOKUP(C359,'[12]Trips&amp;Operators'!$C$1:$E$9999,3,FALSE)</f>
        <v>BEAM</v>
      </c>
      <c r="M359" s="23" t="s">
        <v>348</v>
      </c>
      <c r="N359" s="22"/>
      <c r="O359" s="53" t="str">
        <f t="shared" si="10"/>
        <v>10</v>
      </c>
      <c r="P359" s="51">
        <f t="shared" si="11"/>
        <v>42531</v>
      </c>
    </row>
    <row r="360" spans="1:16" x14ac:dyDescent="0.25">
      <c r="A360" s="20">
        <v>42531.337372685186</v>
      </c>
      <c r="B360" s="21" t="s">
        <v>338</v>
      </c>
      <c r="C360" s="21" t="s">
        <v>470</v>
      </c>
      <c r="D360" s="21" t="s">
        <v>339</v>
      </c>
      <c r="E360" s="21" t="s">
        <v>367</v>
      </c>
      <c r="F360" s="21">
        <v>0</v>
      </c>
      <c r="G360" s="21">
        <v>87</v>
      </c>
      <c r="H360" s="21">
        <v>334</v>
      </c>
      <c r="I360" s="21" t="s">
        <v>368</v>
      </c>
      <c r="J360" s="21">
        <v>1</v>
      </c>
      <c r="K360" s="22" t="s">
        <v>342</v>
      </c>
      <c r="L360" s="22" t="str">
        <f>VLOOKUP(C360,'[12]Trips&amp;Operators'!$C$1:$E$9999,3,FALSE)</f>
        <v>MALAVE</v>
      </c>
      <c r="M360" s="23" t="s">
        <v>348</v>
      </c>
      <c r="N360" s="22"/>
      <c r="O360" s="53" t="str">
        <f t="shared" si="10"/>
        <v>10</v>
      </c>
      <c r="P360" s="51">
        <f t="shared" si="11"/>
        <v>42531</v>
      </c>
    </row>
    <row r="361" spans="1:16" x14ac:dyDescent="0.25">
      <c r="A361" s="20">
        <v>42531.337812500002</v>
      </c>
      <c r="B361" s="21" t="s">
        <v>338</v>
      </c>
      <c r="C361" s="21" t="s">
        <v>470</v>
      </c>
      <c r="D361" s="21" t="s">
        <v>339</v>
      </c>
      <c r="E361" s="21" t="s">
        <v>367</v>
      </c>
      <c r="F361" s="21">
        <v>0</v>
      </c>
      <c r="G361" s="21">
        <v>39</v>
      </c>
      <c r="H361" s="21">
        <v>123</v>
      </c>
      <c r="I361" s="21" t="s">
        <v>368</v>
      </c>
      <c r="J361" s="21">
        <v>1</v>
      </c>
      <c r="K361" s="22" t="s">
        <v>342</v>
      </c>
      <c r="L361" s="22" t="str">
        <f>VLOOKUP(C361,'[12]Trips&amp;Operators'!$C$1:$E$9999,3,FALSE)</f>
        <v>MALAVE</v>
      </c>
      <c r="M361" s="23" t="s">
        <v>348</v>
      </c>
      <c r="N361" s="22"/>
      <c r="O361" s="53" t="str">
        <f t="shared" si="10"/>
        <v>10</v>
      </c>
      <c r="P361" s="51">
        <f t="shared" si="11"/>
        <v>42531</v>
      </c>
    </row>
    <row r="362" spans="1:16" x14ac:dyDescent="0.25">
      <c r="A362" s="20">
        <v>42531.345729166664</v>
      </c>
      <c r="B362" s="21" t="s">
        <v>388</v>
      </c>
      <c r="C362" s="21" t="s">
        <v>465</v>
      </c>
      <c r="D362" s="21" t="s">
        <v>339</v>
      </c>
      <c r="E362" s="21" t="s">
        <v>367</v>
      </c>
      <c r="F362" s="21">
        <v>0</v>
      </c>
      <c r="G362" s="21">
        <v>33</v>
      </c>
      <c r="H362" s="21">
        <v>112</v>
      </c>
      <c r="I362" s="21" t="s">
        <v>368</v>
      </c>
      <c r="J362" s="21">
        <v>1</v>
      </c>
      <c r="K362" s="22" t="s">
        <v>342</v>
      </c>
      <c r="L362" s="22" t="str">
        <f>VLOOKUP(C362,'[12]Trips&amp;Operators'!$C$1:$E$9999,3,FALSE)</f>
        <v>GEBRETEKLE</v>
      </c>
      <c r="M362" s="23" t="s">
        <v>348</v>
      </c>
      <c r="N362" s="22"/>
      <c r="O362" s="53" t="str">
        <f t="shared" si="10"/>
        <v>10</v>
      </c>
      <c r="P362" s="51">
        <f t="shared" si="11"/>
        <v>42531</v>
      </c>
    </row>
    <row r="363" spans="1:16" x14ac:dyDescent="0.25">
      <c r="A363" s="20">
        <v>42531.366782407407</v>
      </c>
      <c r="B363" s="21" t="s">
        <v>456</v>
      </c>
      <c r="C363" s="21" t="s">
        <v>466</v>
      </c>
      <c r="D363" s="21" t="s">
        <v>339</v>
      </c>
      <c r="E363" s="21" t="s">
        <v>367</v>
      </c>
      <c r="F363" s="21">
        <v>0</v>
      </c>
      <c r="G363" s="21">
        <v>46</v>
      </c>
      <c r="H363" s="21">
        <v>163</v>
      </c>
      <c r="I363" s="21" t="s">
        <v>368</v>
      </c>
      <c r="J363" s="21">
        <v>1</v>
      </c>
      <c r="K363" s="22" t="s">
        <v>342</v>
      </c>
      <c r="L363" s="22" t="str">
        <f>VLOOKUP(C363,'[12]Trips&amp;Operators'!$C$1:$E$9999,3,FALSE)</f>
        <v>SANTIZO</v>
      </c>
      <c r="M363" s="23" t="s">
        <v>348</v>
      </c>
      <c r="N363" s="22"/>
      <c r="O363" s="53" t="str">
        <f t="shared" si="10"/>
        <v>10</v>
      </c>
      <c r="P363" s="51">
        <f t="shared" si="11"/>
        <v>42531</v>
      </c>
    </row>
    <row r="364" spans="1:16" x14ac:dyDescent="0.25">
      <c r="A364" s="20">
        <v>42531.366828703707</v>
      </c>
      <c r="B364" s="21" t="s">
        <v>364</v>
      </c>
      <c r="C364" s="21" t="s">
        <v>119</v>
      </c>
      <c r="D364" s="21" t="s">
        <v>339</v>
      </c>
      <c r="E364" s="21" t="s">
        <v>367</v>
      </c>
      <c r="F364" s="21">
        <v>0</v>
      </c>
      <c r="G364" s="21">
        <v>60</v>
      </c>
      <c r="H364" s="21">
        <v>233281</v>
      </c>
      <c r="I364" s="21" t="s">
        <v>368</v>
      </c>
      <c r="J364" s="21">
        <v>233491</v>
      </c>
      <c r="K364" s="22" t="s">
        <v>347</v>
      </c>
      <c r="L364" s="22" t="str">
        <f>VLOOKUP(C364,'[12]Trips&amp;Operators'!$C$1:$E$9999,3,FALSE)</f>
        <v>STARKS</v>
      </c>
      <c r="M364" s="23" t="s">
        <v>348</v>
      </c>
      <c r="N364" s="22"/>
      <c r="O364" s="53" t="str">
        <f t="shared" si="10"/>
        <v>10</v>
      </c>
      <c r="P364" s="51">
        <f t="shared" si="11"/>
        <v>42531</v>
      </c>
    </row>
    <row r="365" spans="1:16" x14ac:dyDescent="0.25">
      <c r="A365" s="20">
        <v>42531.408726851849</v>
      </c>
      <c r="B365" s="21" t="s">
        <v>338</v>
      </c>
      <c r="C365" s="21" t="s">
        <v>1014</v>
      </c>
      <c r="D365" s="21" t="s">
        <v>339</v>
      </c>
      <c r="E365" s="21" t="s">
        <v>367</v>
      </c>
      <c r="F365" s="21">
        <v>0</v>
      </c>
      <c r="G365" s="21">
        <v>51</v>
      </c>
      <c r="H365" s="21">
        <v>98</v>
      </c>
      <c r="I365" s="21" t="s">
        <v>368</v>
      </c>
      <c r="J365" s="21">
        <v>1</v>
      </c>
      <c r="K365" s="22" t="s">
        <v>342</v>
      </c>
      <c r="L365" s="22" t="str">
        <f>VLOOKUP(C365,'[12]Trips&amp;Operators'!$C$1:$E$9999,3,FALSE)</f>
        <v>MALAVE</v>
      </c>
      <c r="M365" s="23" t="s">
        <v>348</v>
      </c>
      <c r="N365" s="22"/>
      <c r="O365" s="53" t="str">
        <f t="shared" si="10"/>
        <v>10</v>
      </c>
      <c r="P365" s="51">
        <f t="shared" si="11"/>
        <v>42531</v>
      </c>
    </row>
    <row r="366" spans="1:16" x14ac:dyDescent="0.25">
      <c r="A366" s="20">
        <v>42531.432743055557</v>
      </c>
      <c r="B366" s="21" t="s">
        <v>364</v>
      </c>
      <c r="C366" s="21" t="s">
        <v>119</v>
      </c>
      <c r="D366" s="21" t="s">
        <v>339</v>
      </c>
      <c r="E366" s="21" t="s">
        <v>367</v>
      </c>
      <c r="F366" s="21">
        <v>0</v>
      </c>
      <c r="G366" s="21">
        <v>29</v>
      </c>
      <c r="H366" s="21">
        <v>233383</v>
      </c>
      <c r="I366" s="21" t="s">
        <v>368</v>
      </c>
      <c r="J366" s="21">
        <v>233491</v>
      </c>
      <c r="K366" s="22" t="s">
        <v>347</v>
      </c>
      <c r="L366" s="22" t="str">
        <f>VLOOKUP(C366,'[12]Trips&amp;Operators'!$C$1:$E$9999,3,FALSE)</f>
        <v>STARKS</v>
      </c>
      <c r="M366" s="23" t="s">
        <v>348</v>
      </c>
      <c r="N366" s="22"/>
      <c r="O366" s="53" t="str">
        <f t="shared" si="10"/>
        <v>10</v>
      </c>
      <c r="P366" s="51">
        <f t="shared" si="11"/>
        <v>42531</v>
      </c>
    </row>
    <row r="367" spans="1:16" x14ac:dyDescent="0.25">
      <c r="A367" s="20">
        <v>42531.482071759259</v>
      </c>
      <c r="B367" s="21" t="s">
        <v>338</v>
      </c>
      <c r="C367" s="21" t="s">
        <v>1001</v>
      </c>
      <c r="D367" s="21" t="s">
        <v>339</v>
      </c>
      <c r="E367" s="21" t="s">
        <v>367</v>
      </c>
      <c r="F367" s="21">
        <v>0</v>
      </c>
      <c r="G367" s="21">
        <v>60</v>
      </c>
      <c r="H367" s="21">
        <v>209</v>
      </c>
      <c r="I367" s="21" t="s">
        <v>368</v>
      </c>
      <c r="J367" s="21">
        <v>1</v>
      </c>
      <c r="K367" s="22" t="s">
        <v>342</v>
      </c>
      <c r="L367" s="22" t="str">
        <f>VLOOKUP(C367,'[12]Trips&amp;Operators'!$C$1:$E$9999,3,FALSE)</f>
        <v>MALAVE</v>
      </c>
      <c r="M367" s="23" t="s">
        <v>348</v>
      </c>
      <c r="N367" s="22"/>
      <c r="O367" s="53" t="str">
        <f t="shared" si="10"/>
        <v>10</v>
      </c>
      <c r="P367" s="51">
        <f t="shared" si="11"/>
        <v>42531</v>
      </c>
    </row>
    <row r="368" spans="1:16" x14ac:dyDescent="0.25">
      <c r="A368" s="20">
        <v>42531.514918981484</v>
      </c>
      <c r="B368" s="21" t="s">
        <v>350</v>
      </c>
      <c r="C368" s="21" t="s">
        <v>1002</v>
      </c>
      <c r="D368" s="21" t="s">
        <v>339</v>
      </c>
      <c r="E368" s="21" t="s">
        <v>367</v>
      </c>
      <c r="F368" s="21">
        <v>0</v>
      </c>
      <c r="G368" s="21">
        <v>26</v>
      </c>
      <c r="H368" s="21">
        <v>233418</v>
      </c>
      <c r="I368" s="21" t="s">
        <v>368</v>
      </c>
      <c r="J368" s="21">
        <v>233491</v>
      </c>
      <c r="K368" s="22" t="s">
        <v>347</v>
      </c>
      <c r="L368" s="22" t="str">
        <f>VLOOKUP(C368,'[12]Trips&amp;Operators'!$C$1:$E$9999,3,FALSE)</f>
        <v>LOCKLEAR</v>
      </c>
      <c r="M368" s="23" t="s">
        <v>348</v>
      </c>
      <c r="N368" s="22"/>
      <c r="O368" s="53" t="str">
        <f t="shared" si="10"/>
        <v>10</v>
      </c>
      <c r="P368" s="51">
        <f t="shared" si="11"/>
        <v>42531</v>
      </c>
    </row>
    <row r="369" spans="1:16" x14ac:dyDescent="0.25">
      <c r="A369" s="20">
        <v>42531.554236111115</v>
      </c>
      <c r="B369" s="21" t="s">
        <v>338</v>
      </c>
      <c r="C369" s="21" t="s">
        <v>1003</v>
      </c>
      <c r="D369" s="21" t="s">
        <v>339</v>
      </c>
      <c r="E369" s="21" t="s">
        <v>367</v>
      </c>
      <c r="F369" s="21">
        <v>0</v>
      </c>
      <c r="G369" s="21">
        <v>63</v>
      </c>
      <c r="H369" s="21">
        <v>209</v>
      </c>
      <c r="I369" s="21" t="s">
        <v>368</v>
      </c>
      <c r="J369" s="21">
        <v>1</v>
      </c>
      <c r="K369" s="22" t="s">
        <v>342</v>
      </c>
      <c r="L369" s="22" t="str">
        <f>VLOOKUP(C369,'[12]Trips&amp;Operators'!$C$1:$E$9999,3,FALSE)</f>
        <v>LOCKLEAR</v>
      </c>
      <c r="M369" s="23" t="s">
        <v>348</v>
      </c>
      <c r="N369" s="22"/>
      <c r="O369" s="53" t="str">
        <f t="shared" si="10"/>
        <v>10</v>
      </c>
      <c r="P369" s="51">
        <f t="shared" si="11"/>
        <v>42531</v>
      </c>
    </row>
    <row r="370" spans="1:16" x14ac:dyDescent="0.25">
      <c r="A370" s="20">
        <v>42531.589097222219</v>
      </c>
      <c r="B370" s="21" t="s">
        <v>350</v>
      </c>
      <c r="C370" s="21" t="s">
        <v>1015</v>
      </c>
      <c r="D370" s="21" t="s">
        <v>339</v>
      </c>
      <c r="E370" s="21" t="s">
        <v>367</v>
      </c>
      <c r="F370" s="21">
        <v>0</v>
      </c>
      <c r="G370" s="21">
        <v>31</v>
      </c>
      <c r="H370" s="21">
        <v>233427</v>
      </c>
      <c r="I370" s="21" t="s">
        <v>368</v>
      </c>
      <c r="J370" s="21">
        <v>233491</v>
      </c>
      <c r="K370" s="22" t="s">
        <v>347</v>
      </c>
      <c r="L370" s="22" t="str">
        <f>VLOOKUP(C370,'[12]Trips&amp;Operators'!$C$1:$E$9999,3,FALSE)</f>
        <v>LOCKLEAR</v>
      </c>
      <c r="M370" s="23" t="s">
        <v>348</v>
      </c>
      <c r="N370" s="22"/>
      <c r="O370" s="53" t="str">
        <f t="shared" si="10"/>
        <v>10</v>
      </c>
      <c r="P370" s="51">
        <f t="shared" si="11"/>
        <v>42531</v>
      </c>
    </row>
    <row r="371" spans="1:16" x14ac:dyDescent="0.25">
      <c r="A371" s="20">
        <v>42531.653240740743</v>
      </c>
      <c r="B371" s="21" t="s">
        <v>364</v>
      </c>
      <c r="C371" s="21" t="s">
        <v>472</v>
      </c>
      <c r="D371" s="21" t="s">
        <v>339</v>
      </c>
      <c r="E371" s="21" t="s">
        <v>367</v>
      </c>
      <c r="F371" s="21">
        <v>0</v>
      </c>
      <c r="G371" s="21">
        <v>30</v>
      </c>
      <c r="H371" s="21">
        <v>233376</v>
      </c>
      <c r="I371" s="21" t="s">
        <v>368</v>
      </c>
      <c r="J371" s="21">
        <v>233491</v>
      </c>
      <c r="K371" s="22" t="s">
        <v>347</v>
      </c>
      <c r="L371" s="22" t="str">
        <f>VLOOKUP(C371,'[12]Trips&amp;Operators'!$C$1:$E$9999,3,FALSE)</f>
        <v>LOZA</v>
      </c>
      <c r="M371" s="23" t="s">
        <v>348</v>
      </c>
      <c r="N371" s="22"/>
      <c r="O371" s="53" t="str">
        <f t="shared" si="10"/>
        <v>10</v>
      </c>
      <c r="P371" s="51">
        <f t="shared" si="11"/>
        <v>42531</v>
      </c>
    </row>
    <row r="372" spans="1:16" x14ac:dyDescent="0.25">
      <c r="A372" s="20">
        <v>42531.702800925923</v>
      </c>
      <c r="B372" s="21" t="s">
        <v>338</v>
      </c>
      <c r="C372" s="21" t="s">
        <v>1007</v>
      </c>
      <c r="D372" s="21" t="s">
        <v>339</v>
      </c>
      <c r="E372" s="21" t="s">
        <v>367</v>
      </c>
      <c r="F372" s="21">
        <v>0</v>
      </c>
      <c r="G372" s="21">
        <v>59</v>
      </c>
      <c r="H372" s="21">
        <v>194</v>
      </c>
      <c r="I372" s="21" t="s">
        <v>368</v>
      </c>
      <c r="J372" s="21">
        <v>1</v>
      </c>
      <c r="K372" s="22" t="s">
        <v>342</v>
      </c>
      <c r="L372" s="22" t="str">
        <f>VLOOKUP(C372,'[12]Trips&amp;Operators'!$C$1:$E$9999,3,FALSE)</f>
        <v>LOCKLEAR</v>
      </c>
      <c r="M372" s="23" t="s">
        <v>348</v>
      </c>
      <c r="N372" s="22"/>
      <c r="O372" s="53" t="str">
        <f t="shared" si="10"/>
        <v>10</v>
      </c>
      <c r="P372" s="51">
        <f t="shared" si="11"/>
        <v>42531</v>
      </c>
    </row>
    <row r="373" spans="1:16" x14ac:dyDescent="0.25">
      <c r="A373" s="20">
        <v>42531.723796296297</v>
      </c>
      <c r="B373" s="21" t="s">
        <v>364</v>
      </c>
      <c r="C373" s="21" t="s">
        <v>473</v>
      </c>
      <c r="D373" s="21" t="s">
        <v>339</v>
      </c>
      <c r="E373" s="21" t="s">
        <v>367</v>
      </c>
      <c r="F373" s="21">
        <v>0</v>
      </c>
      <c r="G373" s="21">
        <v>82</v>
      </c>
      <c r="H373" s="21">
        <v>233132</v>
      </c>
      <c r="I373" s="21" t="s">
        <v>368</v>
      </c>
      <c r="J373" s="21">
        <v>233491</v>
      </c>
      <c r="K373" s="22" t="s">
        <v>347</v>
      </c>
      <c r="L373" s="22" t="str">
        <f>VLOOKUP(C373,'[12]Trips&amp;Operators'!$C$1:$E$9999,3,FALSE)</f>
        <v>LOZA</v>
      </c>
      <c r="M373" s="23" t="s">
        <v>348</v>
      </c>
      <c r="N373" s="22"/>
      <c r="O373" s="53" t="str">
        <f t="shared" si="10"/>
        <v>10</v>
      </c>
      <c r="P373" s="51">
        <f t="shared" si="11"/>
        <v>42531</v>
      </c>
    </row>
    <row r="374" spans="1:16" x14ac:dyDescent="0.25">
      <c r="A374" s="20">
        <v>42531.732997685183</v>
      </c>
      <c r="B374" s="21" t="s">
        <v>350</v>
      </c>
      <c r="C374" s="21" t="s">
        <v>1016</v>
      </c>
      <c r="D374" s="21" t="s">
        <v>339</v>
      </c>
      <c r="E374" s="21" t="s">
        <v>367</v>
      </c>
      <c r="F374" s="21">
        <v>0</v>
      </c>
      <c r="G374" s="21">
        <v>35</v>
      </c>
      <c r="H374" s="21">
        <v>233397</v>
      </c>
      <c r="I374" s="21" t="s">
        <v>368</v>
      </c>
      <c r="J374" s="21">
        <v>233491</v>
      </c>
      <c r="K374" s="22" t="s">
        <v>347</v>
      </c>
      <c r="L374" s="22" t="str">
        <f>VLOOKUP(C374,'[12]Trips&amp;Operators'!$C$1:$E$9999,3,FALSE)</f>
        <v>LOCKLEAR</v>
      </c>
      <c r="M374" s="23" t="s">
        <v>348</v>
      </c>
      <c r="N374" s="22"/>
      <c r="O374" s="53" t="str">
        <f t="shared" si="10"/>
        <v>10</v>
      </c>
      <c r="P374" s="51">
        <f t="shared" si="11"/>
        <v>42531</v>
      </c>
    </row>
    <row r="375" spans="1:16" x14ac:dyDescent="0.25">
      <c r="A375" s="20">
        <v>42531.772962962961</v>
      </c>
      <c r="B375" s="21" t="s">
        <v>338</v>
      </c>
      <c r="C375" s="21" t="s">
        <v>474</v>
      </c>
      <c r="D375" s="21" t="s">
        <v>339</v>
      </c>
      <c r="E375" s="21" t="s">
        <v>367</v>
      </c>
      <c r="F375" s="21">
        <v>0</v>
      </c>
      <c r="G375" s="21">
        <v>69</v>
      </c>
      <c r="H375" s="21">
        <v>242</v>
      </c>
      <c r="I375" s="21" t="s">
        <v>368</v>
      </c>
      <c r="J375" s="21">
        <v>1</v>
      </c>
      <c r="K375" s="22" t="s">
        <v>342</v>
      </c>
      <c r="L375" s="22" t="str">
        <f>VLOOKUP(C375,'[12]Trips&amp;Operators'!$C$1:$E$9999,3,FALSE)</f>
        <v>LOCKLEAR</v>
      </c>
      <c r="M375" s="23" t="s">
        <v>348</v>
      </c>
      <c r="N375" s="22"/>
      <c r="O375" s="53" t="str">
        <f t="shared" si="10"/>
        <v>10</v>
      </c>
      <c r="P375" s="51">
        <f t="shared" si="11"/>
        <v>42531</v>
      </c>
    </row>
    <row r="376" spans="1:16" x14ac:dyDescent="0.25">
      <c r="A376" s="20">
        <v>42532.205416666664</v>
      </c>
      <c r="B376" s="21" t="s">
        <v>364</v>
      </c>
      <c r="C376" s="21" t="s">
        <v>1017</v>
      </c>
      <c r="D376" s="21" t="s">
        <v>339</v>
      </c>
      <c r="E376" s="21" t="s">
        <v>345</v>
      </c>
      <c r="F376" s="21">
        <v>480</v>
      </c>
      <c r="G376" s="21">
        <v>545</v>
      </c>
      <c r="H376" s="21">
        <v>42722</v>
      </c>
      <c r="I376" s="21" t="s">
        <v>346</v>
      </c>
      <c r="J376" s="21">
        <v>42779</v>
      </c>
      <c r="K376" s="22" t="s">
        <v>347</v>
      </c>
      <c r="L376" s="22" t="str">
        <f>VLOOKUP(C376,'[13]Trips&amp;Operators'!$C$1:$E$9999,3,FALSE)</f>
        <v>MALAVE</v>
      </c>
      <c r="M376" s="23" t="s">
        <v>348</v>
      </c>
      <c r="N376" s="22"/>
      <c r="O376" s="53" t="str">
        <f t="shared" si="10"/>
        <v>11</v>
      </c>
      <c r="P376" s="51">
        <f t="shared" si="11"/>
        <v>42532</v>
      </c>
    </row>
    <row r="377" spans="1:16" x14ac:dyDescent="0.25">
      <c r="A377" s="20">
        <v>42532.829293981478</v>
      </c>
      <c r="B377" s="21" t="s">
        <v>358</v>
      </c>
      <c r="C377" s="21" t="s">
        <v>480</v>
      </c>
      <c r="D377" s="21" t="s">
        <v>339</v>
      </c>
      <c r="E377" s="21" t="s">
        <v>345</v>
      </c>
      <c r="F377" s="21">
        <v>0</v>
      </c>
      <c r="G377" s="21">
        <v>70</v>
      </c>
      <c r="H377" s="21">
        <v>62817</v>
      </c>
      <c r="I377" s="21" t="s">
        <v>346</v>
      </c>
      <c r="J377" s="21">
        <v>63068</v>
      </c>
      <c r="K377" s="22" t="s">
        <v>347</v>
      </c>
      <c r="L377" s="22" t="str">
        <f>VLOOKUP(C377,'[13]Trips&amp;Operators'!$C$1:$E$9999,3,FALSE)</f>
        <v>LEVERE</v>
      </c>
      <c r="M377" s="23" t="s">
        <v>348</v>
      </c>
      <c r="N377" s="22" t="s">
        <v>522</v>
      </c>
      <c r="O377" s="53" t="str">
        <f t="shared" si="10"/>
        <v>11</v>
      </c>
      <c r="P377" s="51">
        <f t="shared" si="11"/>
        <v>42532</v>
      </c>
    </row>
    <row r="378" spans="1:16" x14ac:dyDescent="0.25">
      <c r="A378" s="20">
        <v>42532.967719907407</v>
      </c>
      <c r="B378" s="21" t="s">
        <v>362</v>
      </c>
      <c r="C378" s="21" t="s">
        <v>1018</v>
      </c>
      <c r="D378" s="21" t="s">
        <v>339</v>
      </c>
      <c r="E378" s="21" t="s">
        <v>345</v>
      </c>
      <c r="F378" s="21">
        <v>0</v>
      </c>
      <c r="G378" s="21">
        <v>413</v>
      </c>
      <c r="H378" s="21">
        <v>60232</v>
      </c>
      <c r="I378" s="21" t="s">
        <v>346</v>
      </c>
      <c r="J378" s="21">
        <v>63068</v>
      </c>
      <c r="K378" s="22" t="s">
        <v>347</v>
      </c>
      <c r="L378" s="22" t="str">
        <f>VLOOKUP(C378,'[13]Trips&amp;Operators'!$C$1:$E$9999,3,FALSE)</f>
        <v>ADANE</v>
      </c>
      <c r="M378" s="23" t="s">
        <v>348</v>
      </c>
      <c r="N378" s="22" t="s">
        <v>522</v>
      </c>
      <c r="O378" s="53" t="str">
        <f t="shared" si="10"/>
        <v>11</v>
      </c>
      <c r="P378" s="51">
        <f t="shared" si="11"/>
        <v>42532</v>
      </c>
    </row>
    <row r="379" spans="1:16" x14ac:dyDescent="0.25">
      <c r="A379" s="20">
        <v>42532.284872685188</v>
      </c>
      <c r="B379" s="21" t="s">
        <v>451</v>
      </c>
      <c r="C379" s="21" t="s">
        <v>1019</v>
      </c>
      <c r="D379" s="21" t="s">
        <v>339</v>
      </c>
      <c r="E379" s="21" t="s">
        <v>351</v>
      </c>
      <c r="F379" s="21">
        <v>150</v>
      </c>
      <c r="G379" s="21">
        <v>150</v>
      </c>
      <c r="H379" s="21">
        <v>231546</v>
      </c>
      <c r="I379" s="21" t="s">
        <v>341</v>
      </c>
      <c r="J379" s="21">
        <v>232080</v>
      </c>
      <c r="K379" s="22" t="s">
        <v>347</v>
      </c>
      <c r="L379" s="22" t="str">
        <f>VLOOKUP(C379,'[13]Trips&amp;Operators'!$C$1:$E$9999,3,FALSE)</f>
        <v>SANTIZO</v>
      </c>
      <c r="M379" s="23" t="s">
        <v>348</v>
      </c>
      <c r="N379" s="22"/>
      <c r="O379" s="53" t="str">
        <f t="shared" si="10"/>
        <v>11</v>
      </c>
      <c r="P379" s="51">
        <f t="shared" si="11"/>
        <v>42532</v>
      </c>
    </row>
    <row r="380" spans="1:16" x14ac:dyDescent="0.25">
      <c r="A380" s="20">
        <v>42532.364618055559</v>
      </c>
      <c r="B380" s="21" t="s">
        <v>371</v>
      </c>
      <c r="C380" s="21" t="s">
        <v>1020</v>
      </c>
      <c r="D380" s="21" t="s">
        <v>339</v>
      </c>
      <c r="E380" s="21" t="s">
        <v>351</v>
      </c>
      <c r="F380" s="21">
        <v>600</v>
      </c>
      <c r="G380" s="21">
        <v>644</v>
      </c>
      <c r="H380" s="21">
        <v>12166</v>
      </c>
      <c r="I380" s="21" t="s">
        <v>341</v>
      </c>
      <c r="J380" s="21">
        <v>10694</v>
      </c>
      <c r="K380" s="22" t="s">
        <v>342</v>
      </c>
      <c r="L380" s="22" t="str">
        <f>VLOOKUP(C380,'[13]Trips&amp;Operators'!$C$1:$E$9999,3,FALSE)</f>
        <v>STARKS</v>
      </c>
      <c r="M380" s="23" t="s">
        <v>348</v>
      </c>
      <c r="N380" s="22"/>
      <c r="O380" s="53" t="str">
        <f t="shared" si="10"/>
        <v>11</v>
      </c>
      <c r="P380" s="51">
        <f t="shared" si="11"/>
        <v>42532</v>
      </c>
    </row>
    <row r="381" spans="1:16" x14ac:dyDescent="0.25">
      <c r="A381" s="20">
        <v>42532.462048611109</v>
      </c>
      <c r="B381" s="21" t="s">
        <v>350</v>
      </c>
      <c r="C381" s="21" t="s">
        <v>1021</v>
      </c>
      <c r="D381" s="21" t="s">
        <v>339</v>
      </c>
      <c r="E381" s="21" t="s">
        <v>351</v>
      </c>
      <c r="F381" s="21">
        <v>400</v>
      </c>
      <c r="G381" s="21">
        <v>478</v>
      </c>
      <c r="H381" s="21">
        <v>16468</v>
      </c>
      <c r="I381" s="21" t="s">
        <v>341</v>
      </c>
      <c r="J381" s="21">
        <v>17867</v>
      </c>
      <c r="K381" s="22" t="s">
        <v>347</v>
      </c>
      <c r="L381" s="22" t="str">
        <f>VLOOKUP(C381,'[13]Trips&amp;Operators'!$C$1:$E$9999,3,FALSE)</f>
        <v>STARKS</v>
      </c>
      <c r="M381" s="23" t="s">
        <v>348</v>
      </c>
      <c r="N381" s="22"/>
      <c r="O381" s="53" t="str">
        <f t="shared" si="10"/>
        <v>11</v>
      </c>
      <c r="P381" s="51">
        <f t="shared" si="11"/>
        <v>42532</v>
      </c>
    </row>
    <row r="382" spans="1:16" x14ac:dyDescent="0.25">
      <c r="A382" s="20">
        <v>42532.586678240739</v>
      </c>
      <c r="B382" s="21" t="s">
        <v>364</v>
      </c>
      <c r="C382" s="21" t="s">
        <v>1022</v>
      </c>
      <c r="D382" s="21" t="s">
        <v>339</v>
      </c>
      <c r="E382" s="21" t="s">
        <v>351</v>
      </c>
      <c r="F382" s="21">
        <v>150</v>
      </c>
      <c r="G382" s="21">
        <v>145</v>
      </c>
      <c r="H382" s="21">
        <v>231652</v>
      </c>
      <c r="I382" s="21" t="s">
        <v>341</v>
      </c>
      <c r="J382" s="21">
        <v>232107</v>
      </c>
      <c r="K382" s="22" t="s">
        <v>347</v>
      </c>
      <c r="L382" s="22" t="str">
        <f>VLOOKUP(C382,'[13]Trips&amp;Operators'!$C$1:$E$9999,3,FALSE)</f>
        <v>LOCKLEAR</v>
      </c>
      <c r="M382" s="23" t="s">
        <v>348</v>
      </c>
      <c r="N382" s="22"/>
      <c r="O382" s="53" t="str">
        <f t="shared" si="10"/>
        <v>11</v>
      </c>
      <c r="P382" s="51">
        <f t="shared" si="11"/>
        <v>42532</v>
      </c>
    </row>
    <row r="383" spans="1:16" x14ac:dyDescent="0.25">
      <c r="A383" s="20">
        <v>42532.735000000001</v>
      </c>
      <c r="B383" s="21" t="s">
        <v>372</v>
      </c>
      <c r="C383" s="21" t="s">
        <v>1023</v>
      </c>
      <c r="D383" s="21" t="s">
        <v>339</v>
      </c>
      <c r="E383" s="21" t="s">
        <v>351</v>
      </c>
      <c r="F383" s="21">
        <v>300</v>
      </c>
      <c r="G383" s="21">
        <v>290</v>
      </c>
      <c r="H383" s="21">
        <v>20281</v>
      </c>
      <c r="I383" s="21" t="s">
        <v>341</v>
      </c>
      <c r="J383" s="21">
        <v>20338</v>
      </c>
      <c r="K383" s="22" t="s">
        <v>347</v>
      </c>
      <c r="L383" s="22" t="str">
        <f>VLOOKUP(C383,'[13]Trips&amp;Operators'!$C$1:$E$9999,3,FALSE)</f>
        <v>STEWART</v>
      </c>
      <c r="M383" s="23" t="s">
        <v>348</v>
      </c>
      <c r="N383" s="22"/>
      <c r="O383" s="53" t="str">
        <f t="shared" si="10"/>
        <v>11</v>
      </c>
      <c r="P383" s="51">
        <f t="shared" si="11"/>
        <v>42532</v>
      </c>
    </row>
    <row r="384" spans="1:16" x14ac:dyDescent="0.25">
      <c r="A384" s="20">
        <v>42532.999918981484</v>
      </c>
      <c r="B384" s="21" t="s">
        <v>354</v>
      </c>
      <c r="C384" s="21" t="s">
        <v>1024</v>
      </c>
      <c r="D384" s="21" t="s">
        <v>352</v>
      </c>
      <c r="E384" s="21" t="s">
        <v>351</v>
      </c>
      <c r="F384" s="21">
        <v>350</v>
      </c>
      <c r="G384" s="21">
        <v>402</v>
      </c>
      <c r="H384" s="21">
        <v>225034</v>
      </c>
      <c r="I384" s="21" t="s">
        <v>341</v>
      </c>
      <c r="J384" s="21">
        <v>232107</v>
      </c>
      <c r="K384" s="22" t="s">
        <v>342</v>
      </c>
      <c r="L384" s="22" t="str">
        <f>VLOOKUP(C384,'[13]Trips&amp;Operators'!$C$1:$E$9999,3,FALSE)</f>
        <v>ADANE</v>
      </c>
      <c r="M384" s="23" t="s">
        <v>348</v>
      </c>
      <c r="N384" s="22"/>
      <c r="O384" s="53" t="str">
        <f t="shared" si="10"/>
        <v>11</v>
      </c>
      <c r="P384" s="51">
        <f t="shared" si="11"/>
        <v>42532</v>
      </c>
    </row>
    <row r="385" spans="1:16" x14ac:dyDescent="0.25">
      <c r="A385" s="20">
        <v>42532.905590277776</v>
      </c>
      <c r="B385" s="21" t="s">
        <v>361</v>
      </c>
      <c r="C385" s="21" t="s">
        <v>252</v>
      </c>
      <c r="D385" s="21" t="s">
        <v>339</v>
      </c>
      <c r="E385" s="21" t="s">
        <v>365</v>
      </c>
      <c r="F385" s="21">
        <v>0</v>
      </c>
      <c r="G385" s="21">
        <v>652</v>
      </c>
      <c r="H385" s="21">
        <v>105818</v>
      </c>
      <c r="I385" s="21" t="s">
        <v>366</v>
      </c>
      <c r="J385" s="21">
        <v>104776</v>
      </c>
      <c r="K385" s="22" t="s">
        <v>342</v>
      </c>
      <c r="L385" s="22" t="str">
        <f>VLOOKUP(C385,'[13]Trips&amp;Operators'!$C$1:$E$9999,3,FALSE)</f>
        <v>GRASTON</v>
      </c>
      <c r="M385" s="23" t="s">
        <v>343</v>
      </c>
      <c r="N385" s="22" t="s">
        <v>121</v>
      </c>
      <c r="O385" s="53" t="str">
        <f t="shared" si="10"/>
        <v>11</v>
      </c>
      <c r="P385" s="51">
        <f t="shared" si="11"/>
        <v>42532</v>
      </c>
    </row>
    <row r="386" spans="1:16" x14ac:dyDescent="0.25">
      <c r="A386" s="20">
        <v>42532.242615740739</v>
      </c>
      <c r="B386" s="21" t="s">
        <v>399</v>
      </c>
      <c r="C386" s="21" t="s">
        <v>1025</v>
      </c>
      <c r="D386" s="21" t="s">
        <v>339</v>
      </c>
      <c r="E386" s="21" t="s">
        <v>367</v>
      </c>
      <c r="F386" s="21">
        <v>0</v>
      </c>
      <c r="G386" s="21">
        <v>60</v>
      </c>
      <c r="H386" s="21">
        <v>196</v>
      </c>
      <c r="I386" s="21" t="s">
        <v>368</v>
      </c>
      <c r="J386" s="21">
        <v>1</v>
      </c>
      <c r="K386" s="22" t="s">
        <v>342</v>
      </c>
      <c r="L386" s="22" t="str">
        <f>VLOOKUP(C386,'[13]Trips&amp;Operators'!$C$1:$E$9999,3,FALSE)</f>
        <v>COCA</v>
      </c>
      <c r="M386" s="23" t="s">
        <v>348</v>
      </c>
      <c r="N386" s="22"/>
      <c r="O386" s="53" t="str">
        <f t="shared" si="10"/>
        <v>11</v>
      </c>
      <c r="P386" s="51">
        <f t="shared" si="11"/>
        <v>42532</v>
      </c>
    </row>
    <row r="387" spans="1:16" x14ac:dyDescent="0.25">
      <c r="A387" s="20">
        <v>42532.252060185187</v>
      </c>
      <c r="B387" s="21" t="s">
        <v>361</v>
      </c>
      <c r="C387" s="21" t="s">
        <v>477</v>
      </c>
      <c r="D387" s="21" t="s">
        <v>339</v>
      </c>
      <c r="E387" s="21" t="s">
        <v>367</v>
      </c>
      <c r="F387" s="21">
        <v>0</v>
      </c>
      <c r="G387" s="21">
        <v>69</v>
      </c>
      <c r="H387" s="21">
        <v>245</v>
      </c>
      <c r="I387" s="21" t="s">
        <v>368</v>
      </c>
      <c r="J387" s="21">
        <v>1</v>
      </c>
      <c r="K387" s="22" t="s">
        <v>342</v>
      </c>
      <c r="L387" s="22" t="str">
        <f>VLOOKUP(C387,'[13]Trips&amp;Operators'!$C$1:$E$9999,3,FALSE)</f>
        <v>SANTIZO</v>
      </c>
      <c r="M387" s="23" t="s">
        <v>348</v>
      </c>
      <c r="N387" s="22"/>
      <c r="O387" s="53" t="str">
        <f t="shared" ref="O387:O450" si="12">RIGHT(C387,2)</f>
        <v>11</v>
      </c>
      <c r="P387" s="51">
        <f t="shared" ref="P387:P450" si="13">42522+O387-1</f>
        <v>42532</v>
      </c>
    </row>
    <row r="388" spans="1:16" x14ac:dyDescent="0.25">
      <c r="A388" s="20">
        <v>42532.254479166666</v>
      </c>
      <c r="B388" s="21" t="s">
        <v>358</v>
      </c>
      <c r="C388" s="21" t="s">
        <v>1026</v>
      </c>
      <c r="D388" s="21" t="s">
        <v>339</v>
      </c>
      <c r="E388" s="21" t="s">
        <v>367</v>
      </c>
      <c r="F388" s="21">
        <v>0</v>
      </c>
      <c r="G388" s="21">
        <v>61</v>
      </c>
      <c r="H388" s="21">
        <v>233253</v>
      </c>
      <c r="I388" s="21" t="s">
        <v>368</v>
      </c>
      <c r="J388" s="21">
        <v>233491</v>
      </c>
      <c r="K388" s="22" t="s">
        <v>347</v>
      </c>
      <c r="L388" s="22" t="str">
        <f>VLOOKUP(C388,'[13]Trips&amp;Operators'!$C$1:$E$9999,3,FALSE)</f>
        <v>STARKS</v>
      </c>
      <c r="M388" s="23" t="s">
        <v>348</v>
      </c>
      <c r="N388" s="22"/>
      <c r="O388" s="53" t="str">
        <f t="shared" si="12"/>
        <v>11</v>
      </c>
      <c r="P388" s="51">
        <f t="shared" si="13"/>
        <v>42532</v>
      </c>
    </row>
    <row r="389" spans="1:16" x14ac:dyDescent="0.25">
      <c r="A389" s="20">
        <v>42532.327546296299</v>
      </c>
      <c r="B389" s="21" t="s">
        <v>358</v>
      </c>
      <c r="C389" s="21" t="s">
        <v>1027</v>
      </c>
      <c r="D389" s="21" t="s">
        <v>339</v>
      </c>
      <c r="E389" s="21" t="s">
        <v>367</v>
      </c>
      <c r="F389" s="21">
        <v>0</v>
      </c>
      <c r="G389" s="21">
        <v>39</v>
      </c>
      <c r="H389" s="21">
        <v>233357</v>
      </c>
      <c r="I389" s="21" t="s">
        <v>368</v>
      </c>
      <c r="J389" s="21">
        <v>233491</v>
      </c>
      <c r="K389" s="22" t="s">
        <v>347</v>
      </c>
      <c r="L389" s="22" t="str">
        <f>VLOOKUP(C389,'[13]Trips&amp;Operators'!$C$1:$E$9999,3,FALSE)</f>
        <v>STARKS</v>
      </c>
      <c r="M389" s="23" t="s">
        <v>348</v>
      </c>
      <c r="N389" s="22"/>
      <c r="O389" s="53" t="str">
        <f t="shared" si="12"/>
        <v>11</v>
      </c>
      <c r="P389" s="51">
        <f t="shared" si="13"/>
        <v>42532</v>
      </c>
    </row>
    <row r="390" spans="1:16" x14ac:dyDescent="0.25">
      <c r="A390" s="20">
        <v>42532.400462962964</v>
      </c>
      <c r="B390" s="21" t="s">
        <v>358</v>
      </c>
      <c r="C390" s="21" t="s">
        <v>1028</v>
      </c>
      <c r="D390" s="21" t="s">
        <v>339</v>
      </c>
      <c r="E390" s="21" t="s">
        <v>367</v>
      </c>
      <c r="F390" s="21">
        <v>0</v>
      </c>
      <c r="G390" s="21">
        <v>58</v>
      </c>
      <c r="H390" s="21">
        <v>233268</v>
      </c>
      <c r="I390" s="21" t="s">
        <v>368</v>
      </c>
      <c r="J390" s="21">
        <v>233491</v>
      </c>
      <c r="K390" s="22" t="s">
        <v>347</v>
      </c>
      <c r="L390" s="22" t="str">
        <f>VLOOKUP(C390,'[13]Trips&amp;Operators'!$C$1:$E$9999,3,FALSE)</f>
        <v>STARKS</v>
      </c>
      <c r="M390" s="23" t="s">
        <v>348</v>
      </c>
      <c r="N390" s="22"/>
      <c r="O390" s="53" t="str">
        <f t="shared" si="12"/>
        <v>11</v>
      </c>
      <c r="P390" s="51">
        <f t="shared" si="13"/>
        <v>42532</v>
      </c>
    </row>
    <row r="391" spans="1:16" x14ac:dyDescent="0.25">
      <c r="A391" s="20">
        <v>42532.485185185185</v>
      </c>
      <c r="B391" s="21" t="s">
        <v>350</v>
      </c>
      <c r="C391" s="21" t="s">
        <v>1021</v>
      </c>
      <c r="D391" s="21" t="s">
        <v>339</v>
      </c>
      <c r="E391" s="21" t="s">
        <v>367</v>
      </c>
      <c r="F391" s="21">
        <v>0</v>
      </c>
      <c r="G391" s="21">
        <v>22</v>
      </c>
      <c r="H391" s="21">
        <v>233432</v>
      </c>
      <c r="I391" s="21" t="s">
        <v>368</v>
      </c>
      <c r="J391" s="21">
        <v>233491</v>
      </c>
      <c r="K391" s="22" t="s">
        <v>347</v>
      </c>
      <c r="L391" s="22" t="str">
        <f>VLOOKUP(C391,'[13]Trips&amp;Operators'!$C$1:$E$9999,3,FALSE)</f>
        <v>STARKS</v>
      </c>
      <c r="M391" s="23" t="s">
        <v>348</v>
      </c>
      <c r="N391" s="22"/>
      <c r="O391" s="53" t="str">
        <f t="shared" si="12"/>
        <v>11</v>
      </c>
      <c r="P391" s="51">
        <f t="shared" si="13"/>
        <v>42532</v>
      </c>
    </row>
    <row r="392" spans="1:16" x14ac:dyDescent="0.25">
      <c r="A392" s="20">
        <v>42532.617835648147</v>
      </c>
      <c r="B392" s="21" t="s">
        <v>361</v>
      </c>
      <c r="C392" s="21" t="s">
        <v>1029</v>
      </c>
      <c r="D392" s="21" t="s">
        <v>339</v>
      </c>
      <c r="E392" s="21" t="s">
        <v>367</v>
      </c>
      <c r="F392" s="21">
        <v>0</v>
      </c>
      <c r="G392" s="21">
        <v>81</v>
      </c>
      <c r="H392" s="21">
        <v>282</v>
      </c>
      <c r="I392" s="21" t="s">
        <v>368</v>
      </c>
      <c r="J392" s="21">
        <v>1</v>
      </c>
      <c r="K392" s="22" t="s">
        <v>342</v>
      </c>
      <c r="L392" s="22" t="str">
        <f>VLOOKUP(C392,'[13]Trips&amp;Operators'!$C$1:$E$9999,3,FALSE)</f>
        <v>STORY</v>
      </c>
      <c r="M392" s="23" t="s">
        <v>348</v>
      </c>
      <c r="N392" s="22"/>
      <c r="O392" s="53" t="str">
        <f t="shared" si="12"/>
        <v>11</v>
      </c>
      <c r="P392" s="51">
        <f t="shared" si="13"/>
        <v>42532</v>
      </c>
    </row>
    <row r="393" spans="1:16" x14ac:dyDescent="0.25">
      <c r="A393" s="20">
        <v>42532.587847222225</v>
      </c>
      <c r="B393" s="21" t="s">
        <v>364</v>
      </c>
      <c r="C393" s="21" t="s">
        <v>1022</v>
      </c>
      <c r="D393" s="21" t="s">
        <v>339</v>
      </c>
      <c r="E393" s="21" t="s">
        <v>367</v>
      </c>
      <c r="F393" s="21">
        <v>0</v>
      </c>
      <c r="G393" s="21">
        <v>28</v>
      </c>
      <c r="H393" s="21">
        <v>233438</v>
      </c>
      <c r="I393" s="21" t="s">
        <v>368</v>
      </c>
      <c r="J393" s="21">
        <v>233491</v>
      </c>
      <c r="K393" s="22" t="s">
        <v>347</v>
      </c>
      <c r="L393" s="22" t="str">
        <f>VLOOKUP(C393,'[13]Trips&amp;Operators'!$C$1:$E$9999,3,FALSE)</f>
        <v>LOCKLEAR</v>
      </c>
      <c r="M393" s="23" t="s">
        <v>348</v>
      </c>
      <c r="N393" s="22"/>
      <c r="O393" s="53" t="str">
        <f t="shared" si="12"/>
        <v>11</v>
      </c>
      <c r="P393" s="51">
        <f t="shared" si="13"/>
        <v>42532</v>
      </c>
    </row>
    <row r="394" spans="1:16" x14ac:dyDescent="0.25">
      <c r="A394" s="20">
        <v>42532.626597222225</v>
      </c>
      <c r="B394" s="21" t="s">
        <v>353</v>
      </c>
      <c r="C394" s="21" t="s">
        <v>478</v>
      </c>
      <c r="D394" s="21" t="s">
        <v>339</v>
      </c>
      <c r="E394" s="21" t="s">
        <v>367</v>
      </c>
      <c r="F394" s="21">
        <v>0</v>
      </c>
      <c r="G394" s="21">
        <v>59</v>
      </c>
      <c r="H394" s="21">
        <v>187</v>
      </c>
      <c r="I394" s="21" t="s">
        <v>368</v>
      </c>
      <c r="J394" s="21">
        <v>1</v>
      </c>
      <c r="K394" s="22" t="s">
        <v>342</v>
      </c>
      <c r="L394" s="22" t="str">
        <f>VLOOKUP(C394,'[13]Trips&amp;Operators'!$C$1:$E$9999,3,FALSE)</f>
        <v>LOCKLEAR</v>
      </c>
      <c r="M394" s="23" t="s">
        <v>348</v>
      </c>
      <c r="N394" s="22"/>
      <c r="O394" s="53" t="str">
        <f t="shared" si="12"/>
        <v>11</v>
      </c>
      <c r="P394" s="51">
        <f t="shared" si="13"/>
        <v>42532</v>
      </c>
    </row>
    <row r="395" spans="1:16" x14ac:dyDescent="0.25">
      <c r="A395" s="20">
        <v>42532.733090277776</v>
      </c>
      <c r="B395" s="21" t="s">
        <v>364</v>
      </c>
      <c r="C395" s="21" t="s">
        <v>1030</v>
      </c>
      <c r="D395" s="21" t="s">
        <v>339</v>
      </c>
      <c r="E395" s="21" t="s">
        <v>367</v>
      </c>
      <c r="F395" s="21">
        <v>0</v>
      </c>
      <c r="G395" s="21">
        <v>21</v>
      </c>
      <c r="H395" s="21">
        <v>233432</v>
      </c>
      <c r="I395" s="21" t="s">
        <v>368</v>
      </c>
      <c r="J395" s="21">
        <v>233491</v>
      </c>
      <c r="K395" s="22" t="s">
        <v>347</v>
      </c>
      <c r="L395" s="22" t="str">
        <f>VLOOKUP(C395,'[13]Trips&amp;Operators'!$C$1:$E$9999,3,FALSE)</f>
        <v>LOCKLEAR</v>
      </c>
      <c r="M395" s="23" t="s">
        <v>348</v>
      </c>
      <c r="N395" s="22"/>
      <c r="O395" s="53" t="str">
        <f t="shared" si="12"/>
        <v>11</v>
      </c>
      <c r="P395" s="51">
        <f t="shared" si="13"/>
        <v>42532</v>
      </c>
    </row>
    <row r="396" spans="1:16" x14ac:dyDescent="0.25">
      <c r="A396" s="20">
        <v>42532.794398148151</v>
      </c>
      <c r="B396" s="21" t="s">
        <v>355</v>
      </c>
      <c r="C396" s="21" t="s">
        <v>479</v>
      </c>
      <c r="D396" s="21" t="s">
        <v>339</v>
      </c>
      <c r="E396" s="21" t="s">
        <v>367</v>
      </c>
      <c r="F396" s="21">
        <v>0</v>
      </c>
      <c r="G396" s="21">
        <v>56</v>
      </c>
      <c r="H396" s="21">
        <v>209</v>
      </c>
      <c r="I396" s="21" t="s">
        <v>368</v>
      </c>
      <c r="J396" s="21">
        <v>1</v>
      </c>
      <c r="K396" s="22" t="s">
        <v>342</v>
      </c>
      <c r="L396" s="22" t="str">
        <f>VLOOKUP(C396,'[13]Trips&amp;Operators'!$C$1:$E$9999,3,FALSE)</f>
        <v>STEWART</v>
      </c>
      <c r="M396" s="23" t="s">
        <v>348</v>
      </c>
      <c r="N396" s="22"/>
      <c r="O396" s="53" t="str">
        <f t="shared" si="12"/>
        <v>11</v>
      </c>
      <c r="P396" s="51">
        <f t="shared" si="13"/>
        <v>42532</v>
      </c>
    </row>
    <row r="397" spans="1:16" x14ac:dyDescent="0.25">
      <c r="A397" s="20">
        <v>42533.738611111112</v>
      </c>
      <c r="B397" s="21" t="s">
        <v>353</v>
      </c>
      <c r="C397" s="21" t="s">
        <v>257</v>
      </c>
      <c r="D397" s="21" t="s">
        <v>339</v>
      </c>
      <c r="E397" s="21" t="s">
        <v>340</v>
      </c>
      <c r="F397" s="21">
        <v>790</v>
      </c>
      <c r="G397" s="21">
        <v>401</v>
      </c>
      <c r="H397" s="21">
        <v>119769</v>
      </c>
      <c r="I397" s="21" t="s">
        <v>341</v>
      </c>
      <c r="J397" s="21">
        <v>156300</v>
      </c>
      <c r="K397" s="22" t="s">
        <v>342</v>
      </c>
      <c r="L397" s="22" t="str">
        <f>VLOOKUP(C397,'[14]Trips&amp;Operators'!$C$1:$E$9999,3,FALSE)</f>
        <v>RIVERA</v>
      </c>
      <c r="M397" s="23" t="s">
        <v>343</v>
      </c>
      <c r="N397" s="22" t="s">
        <v>1031</v>
      </c>
      <c r="O397" s="53" t="str">
        <f t="shared" si="12"/>
        <v>12</v>
      </c>
      <c r="P397" s="51">
        <f t="shared" si="13"/>
        <v>42533</v>
      </c>
    </row>
    <row r="398" spans="1:16" x14ac:dyDescent="0.25">
      <c r="A398" s="20">
        <v>42533.971226851849</v>
      </c>
      <c r="B398" s="21" t="s">
        <v>358</v>
      </c>
      <c r="C398" s="21" t="s">
        <v>136</v>
      </c>
      <c r="D398" s="21" t="s">
        <v>339</v>
      </c>
      <c r="E398" s="21" t="s">
        <v>340</v>
      </c>
      <c r="F398" s="21">
        <v>790</v>
      </c>
      <c r="G398" s="21">
        <v>786</v>
      </c>
      <c r="H398" s="21">
        <v>146338</v>
      </c>
      <c r="I398" s="21" t="s">
        <v>341</v>
      </c>
      <c r="J398" s="21">
        <v>110617</v>
      </c>
      <c r="K398" s="22" t="s">
        <v>347</v>
      </c>
      <c r="L398" s="22" t="str">
        <f>VLOOKUP(C398,'[14]Trips&amp;Operators'!$C$1:$E$9999,3,FALSE)</f>
        <v>YOUNG</v>
      </c>
      <c r="M398" s="23" t="s">
        <v>343</v>
      </c>
      <c r="N398" s="22" t="s">
        <v>1031</v>
      </c>
      <c r="O398" s="53" t="str">
        <f t="shared" si="12"/>
        <v>12</v>
      </c>
      <c r="P398" s="51">
        <f t="shared" si="13"/>
        <v>42533</v>
      </c>
    </row>
    <row r="399" spans="1:16" x14ac:dyDescent="0.25">
      <c r="A399" s="20">
        <v>42533.376307870371</v>
      </c>
      <c r="B399" s="21" t="s">
        <v>401</v>
      </c>
      <c r="C399" s="21" t="s">
        <v>127</v>
      </c>
      <c r="D399" s="21" t="s">
        <v>339</v>
      </c>
      <c r="E399" s="21" t="s">
        <v>345</v>
      </c>
      <c r="F399" s="21">
        <v>0</v>
      </c>
      <c r="G399" s="21">
        <v>47</v>
      </c>
      <c r="H399" s="21">
        <v>62927</v>
      </c>
      <c r="I399" s="21" t="s">
        <v>346</v>
      </c>
      <c r="J399" s="21">
        <v>63068</v>
      </c>
      <c r="K399" s="22" t="s">
        <v>347</v>
      </c>
      <c r="L399" s="22" t="str">
        <f>VLOOKUP(C399,'[14]Trips&amp;Operators'!$C$1:$E$9999,3,FALSE)</f>
        <v>CANFIELD</v>
      </c>
      <c r="M399" s="23" t="s">
        <v>348</v>
      </c>
      <c r="N399" s="22" t="s">
        <v>522</v>
      </c>
      <c r="O399" s="53" t="str">
        <f t="shared" si="12"/>
        <v>12</v>
      </c>
      <c r="P399" s="51">
        <f t="shared" si="13"/>
        <v>42533</v>
      </c>
    </row>
    <row r="400" spans="1:16" x14ac:dyDescent="0.25">
      <c r="A400" s="20">
        <v>42533.428113425929</v>
      </c>
      <c r="B400" s="21" t="s">
        <v>358</v>
      </c>
      <c r="C400" s="21" t="s">
        <v>1032</v>
      </c>
      <c r="D400" s="21" t="s">
        <v>339</v>
      </c>
      <c r="E400" s="21" t="s">
        <v>345</v>
      </c>
      <c r="F400" s="21">
        <v>0</v>
      </c>
      <c r="G400" s="21">
        <v>215</v>
      </c>
      <c r="H400" s="21">
        <v>62168</v>
      </c>
      <c r="I400" s="21" t="s">
        <v>346</v>
      </c>
      <c r="J400" s="21">
        <v>63068</v>
      </c>
      <c r="K400" s="22" t="s">
        <v>347</v>
      </c>
      <c r="L400" s="22" t="str">
        <f>VLOOKUP(C400,'[14]Trips&amp;Operators'!$C$1:$E$9999,3,FALSE)</f>
        <v>MALAVE</v>
      </c>
      <c r="M400" s="23" t="s">
        <v>348</v>
      </c>
      <c r="N400" s="22" t="s">
        <v>522</v>
      </c>
      <c r="O400" s="53" t="str">
        <f t="shared" si="12"/>
        <v>12</v>
      </c>
      <c r="P400" s="51">
        <f t="shared" si="13"/>
        <v>42533</v>
      </c>
    </row>
    <row r="401" spans="1:16" x14ac:dyDescent="0.25">
      <c r="A401" s="20">
        <v>42533.540601851855</v>
      </c>
      <c r="B401" s="21" t="s">
        <v>458</v>
      </c>
      <c r="C401" s="21" t="s">
        <v>1033</v>
      </c>
      <c r="D401" s="21" t="s">
        <v>339</v>
      </c>
      <c r="E401" s="21" t="s">
        <v>345</v>
      </c>
      <c r="F401" s="21">
        <v>0</v>
      </c>
      <c r="G401" s="21">
        <v>410</v>
      </c>
      <c r="H401" s="21">
        <v>60363</v>
      </c>
      <c r="I401" s="21" t="s">
        <v>346</v>
      </c>
      <c r="J401" s="21">
        <v>63068</v>
      </c>
      <c r="K401" s="22" t="s">
        <v>347</v>
      </c>
      <c r="L401" s="22" t="str">
        <f>VLOOKUP(C401,'[14]Trips&amp;Operators'!$C$1:$E$9999,3,FALSE)</f>
        <v>MAYBERRY</v>
      </c>
      <c r="M401" s="23" t="s">
        <v>348</v>
      </c>
      <c r="N401" s="22" t="s">
        <v>522</v>
      </c>
      <c r="O401" s="53" t="str">
        <f t="shared" si="12"/>
        <v>12</v>
      </c>
      <c r="P401" s="51">
        <f t="shared" si="13"/>
        <v>42533</v>
      </c>
    </row>
    <row r="402" spans="1:16" x14ac:dyDescent="0.25">
      <c r="A402" s="20">
        <v>42533.613738425927</v>
      </c>
      <c r="B402" s="21" t="s">
        <v>458</v>
      </c>
      <c r="C402" s="21" t="s">
        <v>1034</v>
      </c>
      <c r="D402" s="21" t="s">
        <v>339</v>
      </c>
      <c r="E402" s="21" t="s">
        <v>345</v>
      </c>
      <c r="F402" s="21">
        <v>0</v>
      </c>
      <c r="G402" s="21">
        <v>390</v>
      </c>
      <c r="H402" s="21">
        <v>60572</v>
      </c>
      <c r="I402" s="21" t="s">
        <v>346</v>
      </c>
      <c r="J402" s="21">
        <v>63068</v>
      </c>
      <c r="K402" s="22" t="s">
        <v>347</v>
      </c>
      <c r="L402" s="22" t="str">
        <f>VLOOKUP(C402,'[14]Trips&amp;Operators'!$C$1:$E$9999,3,FALSE)</f>
        <v>MAYBERRY</v>
      </c>
      <c r="M402" s="23" t="s">
        <v>348</v>
      </c>
      <c r="N402" s="22" t="s">
        <v>522</v>
      </c>
      <c r="O402" s="53" t="str">
        <f t="shared" si="12"/>
        <v>12</v>
      </c>
      <c r="P402" s="51">
        <f t="shared" si="13"/>
        <v>42533</v>
      </c>
    </row>
    <row r="403" spans="1:16" x14ac:dyDescent="0.25">
      <c r="A403" s="20">
        <v>42533.235891203702</v>
      </c>
      <c r="B403" s="21" t="s">
        <v>372</v>
      </c>
      <c r="C403" s="21" t="s">
        <v>57</v>
      </c>
      <c r="D403" s="21" t="s">
        <v>339</v>
      </c>
      <c r="E403" s="21" t="s">
        <v>351</v>
      </c>
      <c r="F403" s="21">
        <v>450</v>
      </c>
      <c r="G403" s="21">
        <v>478</v>
      </c>
      <c r="H403" s="21">
        <v>190497</v>
      </c>
      <c r="I403" s="21" t="s">
        <v>341</v>
      </c>
      <c r="J403" s="21">
        <v>190834</v>
      </c>
      <c r="K403" s="22" t="s">
        <v>347</v>
      </c>
      <c r="L403" s="22" t="str">
        <f>VLOOKUP(C403,'[14]Trips&amp;Operators'!$C$1:$E$9999,3,FALSE)</f>
        <v>GEBRETEKLE</v>
      </c>
      <c r="M403" s="23" t="s">
        <v>348</v>
      </c>
      <c r="N403" s="22"/>
      <c r="O403" s="53" t="str">
        <f t="shared" si="12"/>
        <v>12</v>
      </c>
      <c r="P403" s="51">
        <f t="shared" si="13"/>
        <v>42533</v>
      </c>
    </row>
    <row r="404" spans="1:16" x14ac:dyDescent="0.25">
      <c r="A404" s="20">
        <v>42533.336099537039</v>
      </c>
      <c r="B404" s="21" t="s">
        <v>371</v>
      </c>
      <c r="C404" s="21" t="s">
        <v>1035</v>
      </c>
      <c r="D404" s="21" t="s">
        <v>339</v>
      </c>
      <c r="E404" s="21" t="s">
        <v>351</v>
      </c>
      <c r="F404" s="21">
        <v>600</v>
      </c>
      <c r="G404" s="21">
        <v>648</v>
      </c>
      <c r="H404" s="21">
        <v>12635</v>
      </c>
      <c r="I404" s="21" t="s">
        <v>341</v>
      </c>
      <c r="J404" s="21">
        <v>10694</v>
      </c>
      <c r="K404" s="22" t="s">
        <v>342</v>
      </c>
      <c r="L404" s="22" t="str">
        <f>VLOOKUP(C404,'[14]Trips&amp;Operators'!$C$1:$E$9999,3,FALSE)</f>
        <v>MALAVE</v>
      </c>
      <c r="M404" s="23" t="s">
        <v>348</v>
      </c>
      <c r="N404" s="22"/>
      <c r="O404" s="53" t="str">
        <f t="shared" si="12"/>
        <v>12</v>
      </c>
      <c r="P404" s="51">
        <f t="shared" si="13"/>
        <v>42533</v>
      </c>
    </row>
    <row r="405" spans="1:16" x14ac:dyDescent="0.25">
      <c r="A405" s="20">
        <v>42533.441678240742</v>
      </c>
      <c r="B405" s="21" t="s">
        <v>353</v>
      </c>
      <c r="C405" s="21" t="s">
        <v>482</v>
      </c>
      <c r="D405" s="21" t="s">
        <v>339</v>
      </c>
      <c r="E405" s="21" t="s">
        <v>351</v>
      </c>
      <c r="F405" s="21">
        <v>450</v>
      </c>
      <c r="G405" s="21">
        <v>429</v>
      </c>
      <c r="H405" s="21">
        <v>192322</v>
      </c>
      <c r="I405" s="21" t="s">
        <v>341</v>
      </c>
      <c r="J405" s="21">
        <v>191108</v>
      </c>
      <c r="K405" s="22" t="s">
        <v>342</v>
      </c>
      <c r="L405" s="22" t="str">
        <f>VLOOKUP(C405,'[14]Trips&amp;Operators'!$C$1:$E$9999,3,FALSE)</f>
        <v>YORK</v>
      </c>
      <c r="M405" s="23" t="s">
        <v>348</v>
      </c>
      <c r="N405" s="22"/>
      <c r="O405" s="53" t="str">
        <f t="shared" si="12"/>
        <v>12</v>
      </c>
      <c r="P405" s="51">
        <f t="shared" si="13"/>
        <v>42533</v>
      </c>
    </row>
    <row r="406" spans="1:16" x14ac:dyDescent="0.25">
      <c r="A406" s="20">
        <v>42533.449861111112</v>
      </c>
      <c r="B406" s="21" t="s">
        <v>458</v>
      </c>
      <c r="C406" s="21" t="s">
        <v>1036</v>
      </c>
      <c r="D406" s="21" t="s">
        <v>352</v>
      </c>
      <c r="E406" s="21" t="s">
        <v>351</v>
      </c>
      <c r="F406" s="21">
        <v>400</v>
      </c>
      <c r="G406" s="21">
        <v>453</v>
      </c>
      <c r="H406" s="21">
        <v>7184</v>
      </c>
      <c r="I406" s="21" t="s">
        <v>341</v>
      </c>
      <c r="J406" s="21">
        <v>5439</v>
      </c>
      <c r="K406" s="22" t="s">
        <v>347</v>
      </c>
      <c r="L406" s="22" t="str">
        <f>VLOOKUP(C406,'[14]Trips&amp;Operators'!$C$1:$E$9999,3,FALSE)</f>
        <v>MAYBERRY</v>
      </c>
      <c r="M406" s="23" t="s">
        <v>348</v>
      </c>
      <c r="N406" s="22"/>
      <c r="O406" s="53" t="str">
        <f t="shared" si="12"/>
        <v>12</v>
      </c>
      <c r="P406" s="51">
        <f t="shared" si="13"/>
        <v>42533</v>
      </c>
    </row>
    <row r="407" spans="1:16" x14ac:dyDescent="0.25">
      <c r="A407" s="20">
        <v>42533.522685185184</v>
      </c>
      <c r="B407" s="21" t="s">
        <v>401</v>
      </c>
      <c r="C407" s="21" t="s">
        <v>129</v>
      </c>
      <c r="D407" s="21" t="s">
        <v>339</v>
      </c>
      <c r="E407" s="21" t="s">
        <v>351</v>
      </c>
      <c r="F407" s="21">
        <v>550</v>
      </c>
      <c r="G407" s="21">
        <v>698</v>
      </c>
      <c r="H407" s="21">
        <v>219916</v>
      </c>
      <c r="I407" s="21" t="s">
        <v>341</v>
      </c>
      <c r="J407" s="21">
        <v>222090</v>
      </c>
      <c r="K407" s="22" t="s">
        <v>347</v>
      </c>
      <c r="L407" s="22" t="str">
        <f>VLOOKUP(C407,'[14]Trips&amp;Operators'!$C$1:$E$9999,3,FALSE)</f>
        <v>COOLAHAN</v>
      </c>
      <c r="M407" s="23" t="s">
        <v>348</v>
      </c>
      <c r="N407" s="22"/>
      <c r="O407" s="53" t="str">
        <f t="shared" si="12"/>
        <v>12</v>
      </c>
      <c r="P407" s="51">
        <f t="shared" si="13"/>
        <v>42533</v>
      </c>
    </row>
    <row r="408" spans="1:16" x14ac:dyDescent="0.25">
      <c r="A408" s="20">
        <v>42533.688113425924</v>
      </c>
      <c r="B408" s="21" t="s">
        <v>353</v>
      </c>
      <c r="C408" s="21" t="s">
        <v>58</v>
      </c>
      <c r="D408" s="21" t="s">
        <v>339</v>
      </c>
      <c r="E408" s="21" t="s">
        <v>351</v>
      </c>
      <c r="F408" s="21">
        <v>450</v>
      </c>
      <c r="G408" s="21">
        <v>455</v>
      </c>
      <c r="H408" s="21">
        <v>17188</v>
      </c>
      <c r="I408" s="21" t="s">
        <v>341</v>
      </c>
      <c r="J408" s="21">
        <v>15167</v>
      </c>
      <c r="K408" s="22" t="s">
        <v>342</v>
      </c>
      <c r="L408" s="22" t="str">
        <f>VLOOKUP(C408,'[14]Trips&amp;Operators'!$C$1:$E$9999,3,FALSE)</f>
        <v>RIVERA</v>
      </c>
      <c r="M408" s="23" t="s">
        <v>348</v>
      </c>
      <c r="N408" s="22"/>
      <c r="O408" s="53" t="str">
        <f t="shared" si="12"/>
        <v>12</v>
      </c>
      <c r="P408" s="51">
        <f t="shared" si="13"/>
        <v>42533</v>
      </c>
    </row>
    <row r="409" spans="1:16" x14ac:dyDescent="0.25">
      <c r="A409" s="20">
        <v>42533.689675925925</v>
      </c>
      <c r="B409" s="21" t="s">
        <v>358</v>
      </c>
      <c r="C409" s="21" t="s">
        <v>1037</v>
      </c>
      <c r="D409" s="21" t="s">
        <v>339</v>
      </c>
      <c r="E409" s="21" t="s">
        <v>351</v>
      </c>
      <c r="F409" s="21">
        <v>400</v>
      </c>
      <c r="G409" s="21">
        <v>667</v>
      </c>
      <c r="H409" s="21">
        <v>114162</v>
      </c>
      <c r="I409" s="21" t="s">
        <v>341</v>
      </c>
      <c r="J409" s="21">
        <v>116838</v>
      </c>
      <c r="K409" s="22" t="s">
        <v>347</v>
      </c>
      <c r="L409" s="22" t="str">
        <f>VLOOKUP(C409,'[14]Trips&amp;Operators'!$C$1:$E$9999,3,FALSE)</f>
        <v>STEWART</v>
      </c>
      <c r="M409" s="23" t="s">
        <v>348</v>
      </c>
      <c r="N409" s="22"/>
      <c r="O409" s="53" t="str">
        <f t="shared" si="12"/>
        <v>12</v>
      </c>
      <c r="P409" s="51">
        <f t="shared" si="13"/>
        <v>42533</v>
      </c>
    </row>
    <row r="410" spans="1:16" x14ac:dyDescent="0.25">
      <c r="A410" s="20">
        <v>42533.794479166667</v>
      </c>
      <c r="B410" s="21" t="s">
        <v>456</v>
      </c>
      <c r="C410" s="21" t="s">
        <v>485</v>
      </c>
      <c r="D410" s="21" t="s">
        <v>339</v>
      </c>
      <c r="E410" s="21" t="s">
        <v>351</v>
      </c>
      <c r="F410" s="21">
        <v>150</v>
      </c>
      <c r="G410" s="21">
        <v>181</v>
      </c>
      <c r="H410" s="21">
        <v>229499</v>
      </c>
      <c r="I410" s="21" t="s">
        <v>341</v>
      </c>
      <c r="J410" s="21">
        <v>229055</v>
      </c>
      <c r="K410" s="22" t="s">
        <v>342</v>
      </c>
      <c r="L410" s="22" t="str">
        <f>VLOOKUP(C410,'[14]Trips&amp;Operators'!$C$1:$E$9999,3,FALSE)</f>
        <v>STEWART</v>
      </c>
      <c r="M410" s="23" t="s">
        <v>348</v>
      </c>
      <c r="N410" s="22"/>
      <c r="O410" s="53" t="str">
        <f t="shared" si="12"/>
        <v>12</v>
      </c>
      <c r="P410" s="51">
        <f t="shared" si="13"/>
        <v>42533</v>
      </c>
    </row>
    <row r="411" spans="1:16" x14ac:dyDescent="0.25">
      <c r="A411" s="20">
        <v>42533.795034722221</v>
      </c>
      <c r="B411" s="21" t="s">
        <v>456</v>
      </c>
      <c r="C411" s="21" t="s">
        <v>485</v>
      </c>
      <c r="D411" s="21" t="s">
        <v>339</v>
      </c>
      <c r="E411" s="21" t="s">
        <v>351</v>
      </c>
      <c r="F411" s="21">
        <v>150</v>
      </c>
      <c r="G411" s="21">
        <v>107</v>
      </c>
      <c r="H411" s="21">
        <v>229144</v>
      </c>
      <c r="I411" s="21" t="s">
        <v>341</v>
      </c>
      <c r="J411" s="21">
        <v>229055</v>
      </c>
      <c r="K411" s="22" t="s">
        <v>342</v>
      </c>
      <c r="L411" s="22" t="str">
        <f>VLOOKUP(C411,'[14]Trips&amp;Operators'!$C$1:$E$9999,3,FALSE)</f>
        <v>STEWART</v>
      </c>
      <c r="M411" s="23" t="s">
        <v>348</v>
      </c>
      <c r="N411" s="22"/>
      <c r="O411" s="53" t="str">
        <f t="shared" si="12"/>
        <v>12</v>
      </c>
      <c r="P411" s="51">
        <f t="shared" si="13"/>
        <v>42533</v>
      </c>
    </row>
    <row r="412" spans="1:16" x14ac:dyDescent="0.25">
      <c r="A412" s="20">
        <v>42533.838576388887</v>
      </c>
      <c r="B412" s="21" t="s">
        <v>373</v>
      </c>
      <c r="C412" s="21" t="s">
        <v>1038</v>
      </c>
      <c r="D412" s="21" t="s">
        <v>339</v>
      </c>
      <c r="E412" s="21" t="s">
        <v>351</v>
      </c>
      <c r="F412" s="21">
        <v>150</v>
      </c>
      <c r="G412" s="21">
        <v>135</v>
      </c>
      <c r="H412" s="21">
        <v>4804</v>
      </c>
      <c r="I412" s="21" t="s">
        <v>341</v>
      </c>
      <c r="J412" s="21">
        <v>4677</v>
      </c>
      <c r="K412" s="22" t="s">
        <v>342</v>
      </c>
      <c r="L412" s="22" t="str">
        <f>VLOOKUP(C412,'[14]Trips&amp;Operators'!$C$1:$E$9999,3,FALSE)</f>
        <v>BARTLETT</v>
      </c>
      <c r="M412" s="23" t="s">
        <v>348</v>
      </c>
      <c r="N412" s="22"/>
      <c r="O412" s="53" t="str">
        <f t="shared" si="12"/>
        <v>12</v>
      </c>
      <c r="P412" s="51">
        <f t="shared" si="13"/>
        <v>42533</v>
      </c>
    </row>
    <row r="413" spans="1:16" x14ac:dyDescent="0.25">
      <c r="A413" s="20">
        <v>42533.340370370373</v>
      </c>
      <c r="B413" s="21" t="s">
        <v>399</v>
      </c>
      <c r="C413" s="21" t="s">
        <v>1039</v>
      </c>
      <c r="D413" s="21" t="s">
        <v>339</v>
      </c>
      <c r="E413" s="21" t="s">
        <v>359</v>
      </c>
      <c r="F413" s="21">
        <v>0</v>
      </c>
      <c r="G413" s="21">
        <v>630</v>
      </c>
      <c r="H413" s="21">
        <v>132280</v>
      </c>
      <c r="I413" s="21" t="s">
        <v>360</v>
      </c>
      <c r="J413" s="21">
        <v>127587</v>
      </c>
      <c r="K413" s="22" t="s">
        <v>342</v>
      </c>
      <c r="L413" s="22" t="str">
        <f>VLOOKUP(C413,'[14]Trips&amp;Operators'!$C$1:$E$9999,3,FALSE)</f>
        <v>CANFIELD</v>
      </c>
      <c r="M413" s="23" t="s">
        <v>348</v>
      </c>
      <c r="N413" s="22" t="s">
        <v>152</v>
      </c>
      <c r="O413" s="53" t="str">
        <f t="shared" si="12"/>
        <v>12</v>
      </c>
      <c r="P413" s="51">
        <f t="shared" si="13"/>
        <v>42533</v>
      </c>
    </row>
    <row r="414" spans="1:16" x14ac:dyDescent="0.25">
      <c r="A414" s="20">
        <v>42533.546215277776</v>
      </c>
      <c r="B414" s="21" t="s">
        <v>399</v>
      </c>
      <c r="C414" s="21" t="s">
        <v>255</v>
      </c>
      <c r="D414" s="21" t="s">
        <v>339</v>
      </c>
      <c r="E414" s="21" t="s">
        <v>359</v>
      </c>
      <c r="F414" s="21">
        <v>0</v>
      </c>
      <c r="G414" s="21">
        <v>484</v>
      </c>
      <c r="H414" s="21">
        <v>130894</v>
      </c>
      <c r="I414" s="21" t="s">
        <v>360</v>
      </c>
      <c r="J414" s="21">
        <v>127587</v>
      </c>
      <c r="K414" s="22" t="s">
        <v>342</v>
      </c>
      <c r="L414" s="22" t="str">
        <f>VLOOKUP(C414,'[14]Trips&amp;Operators'!$C$1:$E$9999,3,FALSE)</f>
        <v>COOLAHAN</v>
      </c>
      <c r="M414" s="23" t="s">
        <v>348</v>
      </c>
      <c r="N414" s="22" t="s">
        <v>1040</v>
      </c>
      <c r="O414" s="53" t="str">
        <f t="shared" si="12"/>
        <v>12</v>
      </c>
      <c r="P414" s="51">
        <f t="shared" si="13"/>
        <v>42533</v>
      </c>
    </row>
    <row r="415" spans="1:16" x14ac:dyDescent="0.25">
      <c r="A415" s="20">
        <v>42533.587268518517</v>
      </c>
      <c r="B415" s="21" t="s">
        <v>358</v>
      </c>
      <c r="C415" s="21" t="s">
        <v>130</v>
      </c>
      <c r="D415" s="21" t="s">
        <v>352</v>
      </c>
      <c r="E415" s="21" t="s">
        <v>359</v>
      </c>
      <c r="F415" s="21">
        <v>200</v>
      </c>
      <c r="G415" s="21">
        <v>260</v>
      </c>
      <c r="H415" s="21">
        <v>20229</v>
      </c>
      <c r="I415" s="21" t="s">
        <v>360</v>
      </c>
      <c r="J415" s="21">
        <v>10800</v>
      </c>
      <c r="K415" s="22" t="s">
        <v>347</v>
      </c>
      <c r="L415" s="22" t="str">
        <f>VLOOKUP(C415,'[14]Trips&amp;Operators'!$C$1:$E$9999,3,FALSE)</f>
        <v>LOCKLEAR</v>
      </c>
      <c r="M415" s="23" t="s">
        <v>348</v>
      </c>
      <c r="N415" s="22" t="s">
        <v>1041</v>
      </c>
      <c r="O415" s="53" t="str">
        <f t="shared" si="12"/>
        <v>12</v>
      </c>
      <c r="P415" s="51">
        <f t="shared" si="13"/>
        <v>42533</v>
      </c>
    </row>
    <row r="416" spans="1:16" x14ac:dyDescent="0.25">
      <c r="A416" s="20">
        <v>42533.601736111108</v>
      </c>
      <c r="B416" s="21" t="s">
        <v>358</v>
      </c>
      <c r="C416" s="21" t="s">
        <v>130</v>
      </c>
      <c r="D416" s="21" t="s">
        <v>339</v>
      </c>
      <c r="E416" s="21" t="s">
        <v>359</v>
      </c>
      <c r="F416" s="21">
        <v>0</v>
      </c>
      <c r="G416" s="21">
        <v>83</v>
      </c>
      <c r="H416" s="21">
        <v>128048</v>
      </c>
      <c r="I416" s="21" t="s">
        <v>360</v>
      </c>
      <c r="J416" s="21">
        <v>127587</v>
      </c>
      <c r="K416" s="22" t="s">
        <v>342</v>
      </c>
      <c r="L416" s="22" t="str">
        <f>VLOOKUP(C416,'[14]Trips&amp;Operators'!$C$1:$E$9999,3,FALSE)</f>
        <v>LOCKLEAR</v>
      </c>
      <c r="M416" s="23" t="s">
        <v>348</v>
      </c>
      <c r="N416" s="22" t="s">
        <v>1042</v>
      </c>
      <c r="O416" s="53" t="str">
        <f t="shared" si="12"/>
        <v>12</v>
      </c>
      <c r="P416" s="51">
        <f t="shared" si="13"/>
        <v>42533</v>
      </c>
    </row>
    <row r="417" spans="1:16" x14ac:dyDescent="0.25">
      <c r="A417" s="20">
        <v>42533.725856481484</v>
      </c>
      <c r="B417" s="21" t="s">
        <v>456</v>
      </c>
      <c r="C417" s="21" t="s">
        <v>1043</v>
      </c>
      <c r="D417" s="21" t="s">
        <v>339</v>
      </c>
      <c r="E417" s="21" t="s">
        <v>359</v>
      </c>
      <c r="F417" s="21">
        <v>0</v>
      </c>
      <c r="G417" s="21">
        <v>552</v>
      </c>
      <c r="H417" s="21">
        <v>131639</v>
      </c>
      <c r="I417" s="21" t="s">
        <v>360</v>
      </c>
      <c r="J417" s="21">
        <v>127587</v>
      </c>
      <c r="K417" s="22" t="s">
        <v>342</v>
      </c>
      <c r="L417" s="22" t="str">
        <f>VLOOKUP(C417,'[14]Trips&amp;Operators'!$C$1:$E$9999,3,FALSE)</f>
        <v>MAYBERRY</v>
      </c>
      <c r="M417" s="23" t="s">
        <v>348</v>
      </c>
      <c r="N417" s="22" t="s">
        <v>1040</v>
      </c>
      <c r="O417" s="53" t="str">
        <f t="shared" si="12"/>
        <v>12</v>
      </c>
      <c r="P417" s="51">
        <f t="shared" si="13"/>
        <v>42533</v>
      </c>
    </row>
    <row r="418" spans="1:16" x14ac:dyDescent="0.25">
      <c r="A418" s="20">
        <v>42533.267743055556</v>
      </c>
      <c r="B418" s="21" t="s">
        <v>396</v>
      </c>
      <c r="C418" s="21" t="s">
        <v>126</v>
      </c>
      <c r="D418" s="21" t="s">
        <v>339</v>
      </c>
      <c r="E418" s="21" t="s">
        <v>365</v>
      </c>
      <c r="F418" s="21">
        <v>0</v>
      </c>
      <c r="G418" s="21">
        <v>604</v>
      </c>
      <c r="H418" s="21">
        <v>124497</v>
      </c>
      <c r="I418" s="21" t="s">
        <v>366</v>
      </c>
      <c r="J418" s="21">
        <v>126678</v>
      </c>
      <c r="K418" s="22" t="s">
        <v>347</v>
      </c>
      <c r="L418" s="22" t="str">
        <f>VLOOKUP(C418,'[14]Trips&amp;Operators'!$C$1:$E$9999,3,FALSE)</f>
        <v>YORK</v>
      </c>
      <c r="M418" s="23" t="s">
        <v>343</v>
      </c>
      <c r="N418" s="22" t="s">
        <v>121</v>
      </c>
      <c r="O418" s="53" t="str">
        <f t="shared" si="12"/>
        <v>12</v>
      </c>
      <c r="P418" s="51">
        <f t="shared" si="13"/>
        <v>42533</v>
      </c>
    </row>
    <row r="419" spans="1:16" x14ac:dyDescent="0.25">
      <c r="A419" s="20">
        <v>42533.275405092594</v>
      </c>
      <c r="B419" s="21" t="s">
        <v>355</v>
      </c>
      <c r="C419" s="21" t="s">
        <v>481</v>
      </c>
      <c r="D419" s="21" t="s">
        <v>339</v>
      </c>
      <c r="E419" s="21" t="s">
        <v>367</v>
      </c>
      <c r="F419" s="21">
        <v>0</v>
      </c>
      <c r="G419" s="21">
        <v>34</v>
      </c>
      <c r="H419" s="21">
        <v>129</v>
      </c>
      <c r="I419" s="21" t="s">
        <v>368</v>
      </c>
      <c r="J419" s="21">
        <v>1</v>
      </c>
      <c r="K419" s="22" t="s">
        <v>342</v>
      </c>
      <c r="L419" s="22" t="str">
        <f>VLOOKUP(C419,'[14]Trips&amp;Operators'!$C$1:$E$9999,3,FALSE)</f>
        <v>GEBRETEKLE</v>
      </c>
      <c r="M419" s="23" t="s">
        <v>348</v>
      </c>
      <c r="N419" s="22"/>
      <c r="O419" s="53" t="str">
        <f t="shared" si="12"/>
        <v>12</v>
      </c>
      <c r="P419" s="51">
        <f t="shared" si="13"/>
        <v>42533</v>
      </c>
    </row>
    <row r="420" spans="1:16" x14ac:dyDescent="0.25">
      <c r="A420" s="20">
        <v>42533.329884259256</v>
      </c>
      <c r="B420" s="21" t="s">
        <v>373</v>
      </c>
      <c r="C420" s="21" t="s">
        <v>1044</v>
      </c>
      <c r="D420" s="21" t="s">
        <v>339</v>
      </c>
      <c r="E420" s="21" t="s">
        <v>367</v>
      </c>
      <c r="F420" s="21">
        <v>0</v>
      </c>
      <c r="G420" s="21">
        <v>47</v>
      </c>
      <c r="H420" s="21">
        <v>156</v>
      </c>
      <c r="I420" s="21" t="s">
        <v>368</v>
      </c>
      <c r="J420" s="21">
        <v>1</v>
      </c>
      <c r="K420" s="22" t="s">
        <v>342</v>
      </c>
      <c r="L420" s="22" t="str">
        <f>VLOOKUP(C420,'[14]Trips&amp;Operators'!$C$1:$E$9999,3,FALSE)</f>
        <v>SANTIZO</v>
      </c>
      <c r="M420" s="23" t="s">
        <v>348</v>
      </c>
      <c r="N420" s="22"/>
      <c r="O420" s="53" t="str">
        <f t="shared" si="12"/>
        <v>12</v>
      </c>
      <c r="P420" s="51">
        <f t="shared" si="13"/>
        <v>42533</v>
      </c>
    </row>
    <row r="421" spans="1:16" x14ac:dyDescent="0.25">
      <c r="A421" s="20">
        <v>42533.532905092594</v>
      </c>
      <c r="B421" s="21" t="s">
        <v>358</v>
      </c>
      <c r="C421" s="21" t="s">
        <v>483</v>
      </c>
      <c r="D421" s="21" t="s">
        <v>339</v>
      </c>
      <c r="E421" s="21" t="s">
        <v>367</v>
      </c>
      <c r="F421" s="21">
        <v>0</v>
      </c>
      <c r="G421" s="21">
        <v>19</v>
      </c>
      <c r="H421" s="21">
        <v>233472</v>
      </c>
      <c r="I421" s="21" t="s">
        <v>368</v>
      </c>
      <c r="J421" s="21">
        <v>233491</v>
      </c>
      <c r="K421" s="22" t="s">
        <v>347</v>
      </c>
      <c r="L421" s="22" t="str">
        <f>VLOOKUP(C421,'[14]Trips&amp;Operators'!$C$1:$E$9999,3,FALSE)</f>
        <v>LOCKLEAR</v>
      </c>
      <c r="M421" s="23" t="s">
        <v>348</v>
      </c>
      <c r="N421" s="22"/>
      <c r="O421" s="53" t="str">
        <f t="shared" si="12"/>
        <v>12</v>
      </c>
      <c r="P421" s="51">
        <f t="shared" si="13"/>
        <v>42533</v>
      </c>
    </row>
    <row r="422" spans="1:16" x14ac:dyDescent="0.25">
      <c r="A422" s="20">
        <v>42533.55804398148</v>
      </c>
      <c r="B422" s="21" t="s">
        <v>458</v>
      </c>
      <c r="C422" s="21" t="s">
        <v>1033</v>
      </c>
      <c r="D422" s="21" t="s">
        <v>339</v>
      </c>
      <c r="E422" s="21" t="s">
        <v>367</v>
      </c>
      <c r="F422" s="21">
        <v>0</v>
      </c>
      <c r="G422" s="21">
        <v>74</v>
      </c>
      <c r="H422" s="21">
        <v>233203</v>
      </c>
      <c r="I422" s="21" t="s">
        <v>368</v>
      </c>
      <c r="J422" s="21">
        <v>233491</v>
      </c>
      <c r="K422" s="22" t="s">
        <v>347</v>
      </c>
      <c r="L422" s="22" t="str">
        <f>VLOOKUP(C422,'[14]Trips&amp;Operators'!$C$1:$E$9999,3,FALSE)</f>
        <v>MAYBERRY</v>
      </c>
      <c r="M422" s="23" t="s">
        <v>348</v>
      </c>
      <c r="N422" s="22"/>
      <c r="O422" s="53" t="str">
        <f t="shared" si="12"/>
        <v>12</v>
      </c>
      <c r="P422" s="51">
        <f t="shared" si="13"/>
        <v>42533</v>
      </c>
    </row>
    <row r="423" spans="1:16" x14ac:dyDescent="0.25">
      <c r="A423" s="20">
        <v>42533.646307870367</v>
      </c>
      <c r="B423" s="21" t="s">
        <v>371</v>
      </c>
      <c r="C423" s="21" t="s">
        <v>484</v>
      </c>
      <c r="D423" s="21" t="s">
        <v>339</v>
      </c>
      <c r="E423" s="21" t="s">
        <v>367</v>
      </c>
      <c r="F423" s="21">
        <v>0</v>
      </c>
      <c r="G423" s="21">
        <v>32</v>
      </c>
      <c r="H423" s="21">
        <v>67</v>
      </c>
      <c r="I423" s="21" t="s">
        <v>368</v>
      </c>
      <c r="J423" s="21">
        <v>1</v>
      </c>
      <c r="K423" s="22" t="s">
        <v>342</v>
      </c>
      <c r="L423" s="22" t="str">
        <f>VLOOKUP(C423,'[14]Trips&amp;Operators'!$C$1:$E$9999,3,FALSE)</f>
        <v>LOCKLEAR</v>
      </c>
      <c r="M423" s="23" t="s">
        <v>348</v>
      </c>
      <c r="N423" s="22"/>
      <c r="O423" s="53" t="str">
        <f t="shared" si="12"/>
        <v>12</v>
      </c>
      <c r="P423" s="51">
        <f t="shared" si="13"/>
        <v>42533</v>
      </c>
    </row>
    <row r="424" spans="1:16" x14ac:dyDescent="0.25">
      <c r="A424" s="20">
        <v>42533.745625000003</v>
      </c>
      <c r="B424" s="21" t="s">
        <v>456</v>
      </c>
      <c r="C424" s="21" t="s">
        <v>1043</v>
      </c>
      <c r="D424" s="21" t="s">
        <v>339</v>
      </c>
      <c r="E424" s="21" t="s">
        <v>367</v>
      </c>
      <c r="F424" s="21">
        <v>0</v>
      </c>
      <c r="G424" s="21">
        <v>101</v>
      </c>
      <c r="H424" s="21">
        <v>440</v>
      </c>
      <c r="I424" s="21" t="s">
        <v>368</v>
      </c>
      <c r="J424" s="21">
        <v>1</v>
      </c>
      <c r="K424" s="22" t="s">
        <v>342</v>
      </c>
      <c r="L424" s="22" t="str">
        <f>VLOOKUP(C424,'[14]Trips&amp;Operators'!$C$1:$E$9999,3,FALSE)</f>
        <v>MAYBERRY</v>
      </c>
      <c r="M424" s="23" t="s">
        <v>348</v>
      </c>
      <c r="N424" s="22"/>
      <c r="O424" s="53" t="str">
        <f t="shared" si="12"/>
        <v>12</v>
      </c>
      <c r="P424" s="51">
        <f t="shared" si="13"/>
        <v>42533</v>
      </c>
    </row>
    <row r="425" spans="1:16" x14ac:dyDescent="0.25">
      <c r="A425" s="20">
        <v>42534.219467592593</v>
      </c>
      <c r="B425" s="21" t="s">
        <v>401</v>
      </c>
      <c r="C425" s="21" t="s">
        <v>139</v>
      </c>
      <c r="D425" s="21" t="s">
        <v>352</v>
      </c>
      <c r="E425" s="21" t="s">
        <v>340</v>
      </c>
      <c r="F425" s="21">
        <v>790</v>
      </c>
      <c r="G425" s="21">
        <v>841</v>
      </c>
      <c r="H425" s="21">
        <v>140756</v>
      </c>
      <c r="I425" s="21" t="s">
        <v>341</v>
      </c>
      <c r="J425" s="21">
        <v>110617</v>
      </c>
      <c r="K425" s="22" t="s">
        <v>347</v>
      </c>
      <c r="L425" s="22" t="str">
        <f>VLOOKUP(C425,'[15]Trips&amp;Operators'!$C$1:$E$9999,3,FALSE)</f>
        <v>SPECTOR</v>
      </c>
      <c r="M425" s="23" t="s">
        <v>348</v>
      </c>
      <c r="N425" s="22"/>
      <c r="O425" s="53" t="str">
        <f t="shared" si="12"/>
        <v>13</v>
      </c>
      <c r="P425" s="51">
        <f t="shared" si="13"/>
        <v>42534</v>
      </c>
    </row>
    <row r="426" spans="1:16" x14ac:dyDescent="0.25">
      <c r="A426" s="20">
        <v>42534.463333333333</v>
      </c>
      <c r="B426" s="21" t="s">
        <v>372</v>
      </c>
      <c r="C426" s="21" t="s">
        <v>1045</v>
      </c>
      <c r="D426" s="21" t="s">
        <v>339</v>
      </c>
      <c r="E426" s="21" t="s">
        <v>345</v>
      </c>
      <c r="F426" s="21">
        <v>0</v>
      </c>
      <c r="G426" s="21">
        <v>439</v>
      </c>
      <c r="H426" s="21">
        <v>60065</v>
      </c>
      <c r="I426" s="21" t="s">
        <v>346</v>
      </c>
      <c r="J426" s="21">
        <v>63068</v>
      </c>
      <c r="K426" s="22" t="s">
        <v>347</v>
      </c>
      <c r="L426" s="22" t="str">
        <f>VLOOKUP(C426,'[15]Trips&amp;Operators'!$C$1:$E$9999,3,FALSE)</f>
        <v>ADANE</v>
      </c>
      <c r="M426" s="23" t="s">
        <v>348</v>
      </c>
      <c r="N426" s="22" t="s">
        <v>522</v>
      </c>
      <c r="O426" s="53" t="str">
        <f t="shared" si="12"/>
        <v>13</v>
      </c>
      <c r="P426" s="51">
        <f t="shared" si="13"/>
        <v>42534</v>
      </c>
    </row>
    <row r="427" spans="1:16" x14ac:dyDescent="0.25">
      <c r="A427" s="20">
        <v>42534.530046296299</v>
      </c>
      <c r="B427" s="21" t="s">
        <v>372</v>
      </c>
      <c r="C427" s="21" t="s">
        <v>496</v>
      </c>
      <c r="D427" s="21" t="s">
        <v>339</v>
      </c>
      <c r="E427" s="21" t="s">
        <v>345</v>
      </c>
      <c r="F427" s="21">
        <v>0</v>
      </c>
      <c r="G427" s="21">
        <v>388</v>
      </c>
      <c r="H427" s="21">
        <v>60263</v>
      </c>
      <c r="I427" s="21" t="s">
        <v>346</v>
      </c>
      <c r="J427" s="21">
        <v>63068</v>
      </c>
      <c r="K427" s="22" t="s">
        <v>347</v>
      </c>
      <c r="L427" s="22" t="str">
        <f>VLOOKUP(C427,'[15]Trips&amp;Operators'!$C$1:$E$9999,3,FALSE)</f>
        <v>ADANE</v>
      </c>
      <c r="M427" s="23" t="s">
        <v>348</v>
      </c>
      <c r="N427" s="22" t="s">
        <v>522</v>
      </c>
      <c r="O427" s="53" t="str">
        <f t="shared" si="12"/>
        <v>13</v>
      </c>
      <c r="P427" s="51">
        <f t="shared" si="13"/>
        <v>42534</v>
      </c>
    </row>
    <row r="428" spans="1:16" x14ac:dyDescent="0.25">
      <c r="A428" s="20">
        <v>42534.92832175926</v>
      </c>
      <c r="B428" s="21" t="s">
        <v>456</v>
      </c>
      <c r="C428" s="21" t="s">
        <v>265</v>
      </c>
      <c r="D428" s="21" t="s">
        <v>339</v>
      </c>
      <c r="E428" s="21" t="s">
        <v>345</v>
      </c>
      <c r="F428" s="21">
        <v>0</v>
      </c>
      <c r="G428" s="21">
        <v>60</v>
      </c>
      <c r="H428" s="21">
        <v>62410</v>
      </c>
      <c r="I428" s="21" t="s">
        <v>346</v>
      </c>
      <c r="J428" s="21">
        <v>63068</v>
      </c>
      <c r="K428" s="22" t="s">
        <v>347</v>
      </c>
      <c r="L428" s="22" t="str">
        <f>VLOOKUP(C428,'[15]Trips&amp;Operators'!$C$1:$E$9999,3,FALSE)</f>
        <v>STRICKLAND</v>
      </c>
      <c r="M428" s="23" t="s">
        <v>348</v>
      </c>
      <c r="N428" s="22" t="s">
        <v>522</v>
      </c>
      <c r="O428" s="53" t="str">
        <f t="shared" si="12"/>
        <v>13</v>
      </c>
      <c r="P428" s="51">
        <f t="shared" si="13"/>
        <v>42534</v>
      </c>
    </row>
    <row r="429" spans="1:16" x14ac:dyDescent="0.25">
      <c r="A429" s="20">
        <v>42534.92900462963</v>
      </c>
      <c r="B429" s="21" t="s">
        <v>456</v>
      </c>
      <c r="C429" s="21" t="s">
        <v>265</v>
      </c>
      <c r="D429" s="21" t="s">
        <v>352</v>
      </c>
      <c r="E429" s="21" t="s">
        <v>345</v>
      </c>
      <c r="F429" s="21">
        <v>0</v>
      </c>
      <c r="G429" s="21">
        <v>6</v>
      </c>
      <c r="H429" s="21">
        <v>63093</v>
      </c>
      <c r="I429" s="21" t="s">
        <v>346</v>
      </c>
      <c r="J429" s="21">
        <v>63068</v>
      </c>
      <c r="K429" s="22" t="s">
        <v>347</v>
      </c>
      <c r="L429" s="22" t="str">
        <f>VLOOKUP(C429,'[15]Trips&amp;Operators'!$C$1:$E$9999,3,FALSE)</f>
        <v>STRICKLAND</v>
      </c>
      <c r="M429" s="23" t="s">
        <v>348</v>
      </c>
      <c r="N429" s="22" t="s">
        <v>522</v>
      </c>
      <c r="O429" s="53" t="str">
        <f t="shared" si="12"/>
        <v>13</v>
      </c>
      <c r="P429" s="51">
        <f t="shared" si="13"/>
        <v>42534</v>
      </c>
    </row>
    <row r="430" spans="1:16" x14ac:dyDescent="0.25">
      <c r="A430" s="20">
        <v>42535.057129629633</v>
      </c>
      <c r="B430" s="21" t="s">
        <v>458</v>
      </c>
      <c r="C430" s="21" t="s">
        <v>492</v>
      </c>
      <c r="D430" s="21" t="s">
        <v>339</v>
      </c>
      <c r="E430" s="21" t="s">
        <v>345</v>
      </c>
      <c r="F430" s="21">
        <v>0</v>
      </c>
      <c r="G430" s="21">
        <v>81</v>
      </c>
      <c r="H430" s="21">
        <v>64047</v>
      </c>
      <c r="I430" s="21" t="s">
        <v>346</v>
      </c>
      <c r="J430" s="21">
        <v>63309</v>
      </c>
      <c r="K430" s="22" t="s">
        <v>342</v>
      </c>
      <c r="L430" s="22" t="str">
        <f>VLOOKUP(C430,'[15]Trips&amp;Operators'!$C$1:$E$9999,3,FALSE)</f>
        <v>STRICKLAND</v>
      </c>
      <c r="M430" s="23" t="s">
        <v>348</v>
      </c>
      <c r="N430" s="22" t="s">
        <v>522</v>
      </c>
      <c r="O430" s="53" t="str">
        <f t="shared" si="12"/>
        <v>13</v>
      </c>
      <c r="P430" s="51">
        <f t="shared" si="13"/>
        <v>42534</v>
      </c>
    </row>
    <row r="431" spans="1:16" x14ac:dyDescent="0.25">
      <c r="A431" s="20">
        <v>42535.059641203705</v>
      </c>
      <c r="B431" s="21" t="s">
        <v>458</v>
      </c>
      <c r="C431" s="21" t="s">
        <v>492</v>
      </c>
      <c r="D431" s="21" t="s">
        <v>352</v>
      </c>
      <c r="E431" s="21" t="s">
        <v>345</v>
      </c>
      <c r="F431" s="21">
        <v>0</v>
      </c>
      <c r="G431" s="21">
        <v>12</v>
      </c>
      <c r="H431" s="21">
        <v>63288</v>
      </c>
      <c r="I431" s="21" t="s">
        <v>346</v>
      </c>
      <c r="J431" s="21">
        <v>63309</v>
      </c>
      <c r="K431" s="22" t="s">
        <v>342</v>
      </c>
      <c r="L431" s="22" t="str">
        <f>VLOOKUP(C431,'[15]Trips&amp;Operators'!$C$1:$E$9999,3,FALSE)</f>
        <v>STRICKLAND</v>
      </c>
      <c r="M431" s="23" t="s">
        <v>348</v>
      </c>
      <c r="N431" s="22" t="s">
        <v>522</v>
      </c>
      <c r="O431" s="53" t="str">
        <f t="shared" si="12"/>
        <v>13</v>
      </c>
      <c r="P431" s="51">
        <f t="shared" si="13"/>
        <v>42534</v>
      </c>
    </row>
    <row r="432" spans="1:16" x14ac:dyDescent="0.25">
      <c r="A432" s="20">
        <v>42534.318333333336</v>
      </c>
      <c r="B432" s="21" t="s">
        <v>353</v>
      </c>
      <c r="C432" s="21" t="s">
        <v>495</v>
      </c>
      <c r="D432" s="21" t="s">
        <v>339</v>
      </c>
      <c r="E432" s="21" t="s">
        <v>345</v>
      </c>
      <c r="F432" s="21">
        <v>150</v>
      </c>
      <c r="G432" s="21">
        <v>147</v>
      </c>
      <c r="H432" s="21">
        <v>63838</v>
      </c>
      <c r="I432" s="21" t="s">
        <v>346</v>
      </c>
      <c r="J432" s="21">
        <v>63309</v>
      </c>
      <c r="K432" s="22" t="s">
        <v>342</v>
      </c>
      <c r="L432" s="22" t="str">
        <f>VLOOKUP(C432,'[15]Trips&amp;Operators'!$C$1:$E$9999,3,FALSE)</f>
        <v>STARKS</v>
      </c>
      <c r="M432" s="23" t="s">
        <v>348</v>
      </c>
      <c r="N432" s="22"/>
      <c r="O432" s="53" t="str">
        <f t="shared" si="12"/>
        <v>13</v>
      </c>
      <c r="P432" s="51">
        <f t="shared" si="13"/>
        <v>42534</v>
      </c>
    </row>
    <row r="433" spans="1:16" x14ac:dyDescent="0.25">
      <c r="A433" s="20">
        <v>42534.56559027778</v>
      </c>
      <c r="B433" s="21" t="s">
        <v>364</v>
      </c>
      <c r="C433" s="21" t="s">
        <v>497</v>
      </c>
      <c r="D433" s="21" t="s">
        <v>352</v>
      </c>
      <c r="E433" s="21" t="s">
        <v>345</v>
      </c>
      <c r="F433" s="21">
        <v>150</v>
      </c>
      <c r="G433" s="21">
        <v>204</v>
      </c>
      <c r="H433" s="21">
        <v>63287</v>
      </c>
      <c r="I433" s="21" t="s">
        <v>346</v>
      </c>
      <c r="J433" s="21">
        <v>63068</v>
      </c>
      <c r="K433" s="22" t="s">
        <v>347</v>
      </c>
      <c r="L433" s="22" t="str">
        <f>VLOOKUP(C433,'[15]Trips&amp;Operators'!$C$1:$E$9999,3,FALSE)</f>
        <v>BRABO</v>
      </c>
      <c r="M433" s="23" t="s">
        <v>348</v>
      </c>
      <c r="N433" s="22"/>
      <c r="O433" s="53" t="str">
        <f t="shared" si="12"/>
        <v>13</v>
      </c>
      <c r="P433" s="51">
        <f t="shared" si="13"/>
        <v>42534</v>
      </c>
    </row>
    <row r="434" spans="1:16" x14ac:dyDescent="0.25">
      <c r="A434" s="20">
        <v>42534.691157407404</v>
      </c>
      <c r="B434" s="21" t="s">
        <v>353</v>
      </c>
      <c r="C434" s="21" t="s">
        <v>490</v>
      </c>
      <c r="D434" s="21" t="s">
        <v>339</v>
      </c>
      <c r="E434" s="21" t="s">
        <v>351</v>
      </c>
      <c r="F434" s="21">
        <v>150</v>
      </c>
      <c r="G434" s="21">
        <v>192</v>
      </c>
      <c r="H434" s="21">
        <v>5303</v>
      </c>
      <c r="I434" s="21" t="s">
        <v>341</v>
      </c>
      <c r="J434" s="21">
        <v>4677</v>
      </c>
      <c r="K434" s="22" t="s">
        <v>342</v>
      </c>
      <c r="L434" s="22" t="str">
        <f>VLOOKUP(C434,'[15]Trips&amp;Operators'!$C$1:$E$9999,3,FALSE)</f>
        <v>BRABO</v>
      </c>
      <c r="M434" s="23" t="s">
        <v>348</v>
      </c>
      <c r="N434" s="22"/>
      <c r="O434" s="53" t="str">
        <f t="shared" si="12"/>
        <v>13</v>
      </c>
      <c r="P434" s="51">
        <f t="shared" si="13"/>
        <v>42534</v>
      </c>
    </row>
    <row r="435" spans="1:16" x14ac:dyDescent="0.25">
      <c r="A435" s="20">
        <v>42534.692025462966</v>
      </c>
      <c r="B435" s="21" t="s">
        <v>353</v>
      </c>
      <c r="C435" s="21" t="s">
        <v>490</v>
      </c>
      <c r="D435" s="21" t="s">
        <v>339</v>
      </c>
      <c r="E435" s="21" t="s">
        <v>351</v>
      </c>
      <c r="F435" s="21">
        <v>150</v>
      </c>
      <c r="G435" s="21">
        <v>117</v>
      </c>
      <c r="H435" s="21">
        <v>4860</v>
      </c>
      <c r="I435" s="21" t="s">
        <v>341</v>
      </c>
      <c r="J435" s="21">
        <v>4677</v>
      </c>
      <c r="K435" s="22" t="s">
        <v>342</v>
      </c>
      <c r="L435" s="22" t="str">
        <f>VLOOKUP(C435,'[15]Trips&amp;Operators'!$C$1:$E$9999,3,FALSE)</f>
        <v>BRABO</v>
      </c>
      <c r="M435" s="23" t="s">
        <v>348</v>
      </c>
      <c r="N435" s="22"/>
      <c r="O435" s="53" t="str">
        <f t="shared" si="12"/>
        <v>13</v>
      </c>
      <c r="P435" s="51">
        <f t="shared" si="13"/>
        <v>42534</v>
      </c>
    </row>
    <row r="436" spans="1:16" x14ac:dyDescent="0.25">
      <c r="A436" s="20">
        <v>42534.263113425928</v>
      </c>
      <c r="B436" s="21" t="s">
        <v>399</v>
      </c>
      <c r="C436" s="21" t="s">
        <v>493</v>
      </c>
      <c r="D436" s="21" t="s">
        <v>339</v>
      </c>
      <c r="E436" s="21" t="s">
        <v>351</v>
      </c>
      <c r="F436" s="21">
        <v>600</v>
      </c>
      <c r="G436" s="21">
        <v>646</v>
      </c>
      <c r="H436" s="21">
        <v>12872</v>
      </c>
      <c r="I436" s="21" t="s">
        <v>341</v>
      </c>
      <c r="J436" s="21">
        <v>10694</v>
      </c>
      <c r="K436" s="22" t="s">
        <v>342</v>
      </c>
      <c r="L436" s="22" t="str">
        <f>VLOOKUP(C436,'[15]Trips&amp;Operators'!$C$1:$E$9999,3,FALSE)</f>
        <v>SPECTOR</v>
      </c>
      <c r="M436" s="23" t="s">
        <v>348</v>
      </c>
      <c r="N436" s="22"/>
      <c r="O436" s="53" t="str">
        <f t="shared" si="12"/>
        <v>13</v>
      </c>
      <c r="P436" s="51">
        <f t="shared" si="13"/>
        <v>42534</v>
      </c>
    </row>
    <row r="437" spans="1:16" x14ac:dyDescent="0.25">
      <c r="A437" s="20">
        <v>42534.679791666669</v>
      </c>
      <c r="B437" s="21" t="s">
        <v>456</v>
      </c>
      <c r="C437" s="21" t="s">
        <v>76</v>
      </c>
      <c r="D437" s="21" t="s">
        <v>339</v>
      </c>
      <c r="E437" s="21" t="s">
        <v>351</v>
      </c>
      <c r="F437" s="21">
        <v>450</v>
      </c>
      <c r="G437" s="21">
        <v>462</v>
      </c>
      <c r="H437" s="21">
        <v>17283</v>
      </c>
      <c r="I437" s="21" t="s">
        <v>341</v>
      </c>
      <c r="J437" s="21">
        <v>15167</v>
      </c>
      <c r="K437" s="22" t="s">
        <v>342</v>
      </c>
      <c r="L437" s="22" t="str">
        <f>VLOOKUP(C437,'[15]Trips&amp;Operators'!$C$1:$E$9999,3,FALSE)</f>
        <v>HELVIE</v>
      </c>
      <c r="M437" s="23" t="s">
        <v>348</v>
      </c>
      <c r="N437" s="22"/>
      <c r="O437" s="53" t="str">
        <f t="shared" si="12"/>
        <v>13</v>
      </c>
      <c r="P437" s="51">
        <f t="shared" si="13"/>
        <v>42534</v>
      </c>
    </row>
    <row r="438" spans="1:16" x14ac:dyDescent="0.25">
      <c r="A438" s="20">
        <v>42534.263564814813</v>
      </c>
      <c r="B438" s="21" t="s">
        <v>364</v>
      </c>
      <c r="C438" s="21" t="s">
        <v>1046</v>
      </c>
      <c r="D438" s="21" t="s">
        <v>339</v>
      </c>
      <c r="E438" s="21" t="s">
        <v>351</v>
      </c>
      <c r="F438" s="21">
        <v>400</v>
      </c>
      <c r="G438" s="21">
        <v>555</v>
      </c>
      <c r="H438" s="21">
        <v>15399</v>
      </c>
      <c r="I438" s="21" t="s">
        <v>341</v>
      </c>
      <c r="J438" s="21">
        <v>17867</v>
      </c>
      <c r="K438" s="22" t="s">
        <v>347</v>
      </c>
      <c r="L438" s="22" t="str">
        <f>VLOOKUP(C438,'[15]Trips&amp;Operators'!$C$1:$E$9999,3,FALSE)</f>
        <v>STARKS</v>
      </c>
      <c r="M438" s="23" t="s">
        <v>348</v>
      </c>
      <c r="N438" s="22"/>
      <c r="O438" s="53" t="str">
        <f t="shared" si="12"/>
        <v>13</v>
      </c>
      <c r="P438" s="51">
        <f t="shared" si="13"/>
        <v>42534</v>
      </c>
    </row>
    <row r="439" spans="1:16" x14ac:dyDescent="0.25">
      <c r="A439" s="20">
        <v>42534.254884259259</v>
      </c>
      <c r="B439" s="21" t="s">
        <v>458</v>
      </c>
      <c r="C439" s="21" t="s">
        <v>1047</v>
      </c>
      <c r="D439" s="21" t="s">
        <v>339</v>
      </c>
      <c r="E439" s="21" t="s">
        <v>351</v>
      </c>
      <c r="F439" s="21">
        <v>300</v>
      </c>
      <c r="G439" s="21">
        <v>281</v>
      </c>
      <c r="H439" s="21">
        <v>20035</v>
      </c>
      <c r="I439" s="21" t="s">
        <v>341</v>
      </c>
      <c r="J439" s="21">
        <v>20338</v>
      </c>
      <c r="K439" s="22" t="s">
        <v>347</v>
      </c>
      <c r="L439" s="22" t="str">
        <f>VLOOKUP(C439,'[15]Trips&amp;Operators'!$C$1:$E$9999,3,FALSE)</f>
        <v>COOLAHAN</v>
      </c>
      <c r="M439" s="23" t="s">
        <v>348</v>
      </c>
      <c r="N439" s="22"/>
      <c r="O439" s="53" t="str">
        <f t="shared" si="12"/>
        <v>13</v>
      </c>
      <c r="P439" s="51">
        <f t="shared" si="13"/>
        <v>42534</v>
      </c>
    </row>
    <row r="440" spans="1:16" x14ac:dyDescent="0.25">
      <c r="A440" s="20">
        <v>42534.39603009259</v>
      </c>
      <c r="B440" s="21" t="s">
        <v>353</v>
      </c>
      <c r="C440" s="21" t="s">
        <v>1048</v>
      </c>
      <c r="D440" s="21" t="s">
        <v>339</v>
      </c>
      <c r="E440" s="21" t="s">
        <v>351</v>
      </c>
      <c r="F440" s="21">
        <v>300</v>
      </c>
      <c r="G440" s="21">
        <v>398</v>
      </c>
      <c r="H440" s="21">
        <v>23248</v>
      </c>
      <c r="I440" s="21" t="s">
        <v>341</v>
      </c>
      <c r="J440" s="21">
        <v>21848</v>
      </c>
      <c r="K440" s="22" t="s">
        <v>342</v>
      </c>
      <c r="L440" s="22" t="str">
        <f>VLOOKUP(C440,'[15]Trips&amp;Operators'!$C$1:$E$9999,3,FALSE)</f>
        <v>STARKS</v>
      </c>
      <c r="M440" s="23" t="s">
        <v>348</v>
      </c>
      <c r="N440" s="22"/>
      <c r="O440" s="53" t="str">
        <f t="shared" si="12"/>
        <v>13</v>
      </c>
      <c r="P440" s="51">
        <f t="shared" si="13"/>
        <v>42534</v>
      </c>
    </row>
    <row r="441" spans="1:16" x14ac:dyDescent="0.25">
      <c r="A441" s="20">
        <v>42534.580972222226</v>
      </c>
      <c r="B441" s="21" t="s">
        <v>355</v>
      </c>
      <c r="C441" s="21" t="s">
        <v>1049</v>
      </c>
      <c r="D441" s="21" t="s">
        <v>339</v>
      </c>
      <c r="E441" s="21" t="s">
        <v>351</v>
      </c>
      <c r="F441" s="21">
        <v>200</v>
      </c>
      <c r="G441" s="21">
        <v>308</v>
      </c>
      <c r="H441" s="21">
        <v>32618</v>
      </c>
      <c r="I441" s="21" t="s">
        <v>341</v>
      </c>
      <c r="J441" s="21">
        <v>30562</v>
      </c>
      <c r="K441" s="22" t="s">
        <v>342</v>
      </c>
      <c r="L441" s="22" t="str">
        <f>VLOOKUP(C441,'[15]Trips&amp;Operators'!$C$1:$E$9999,3,FALSE)</f>
        <v>ADANE</v>
      </c>
      <c r="M441" s="23" t="s">
        <v>348</v>
      </c>
      <c r="N441" s="22"/>
      <c r="O441" s="53" t="str">
        <f t="shared" si="12"/>
        <v>13</v>
      </c>
      <c r="P441" s="51">
        <f t="shared" si="13"/>
        <v>42534</v>
      </c>
    </row>
    <row r="442" spans="1:16" x14ac:dyDescent="0.25">
      <c r="A442" s="20">
        <v>42534.698287037034</v>
      </c>
      <c r="B442" s="21" t="s">
        <v>399</v>
      </c>
      <c r="C442" s="21" t="s">
        <v>1050</v>
      </c>
      <c r="D442" s="21" t="s">
        <v>339</v>
      </c>
      <c r="E442" s="21" t="s">
        <v>351</v>
      </c>
      <c r="F442" s="21">
        <v>200</v>
      </c>
      <c r="G442" s="21">
        <v>197</v>
      </c>
      <c r="H442" s="21">
        <v>30622</v>
      </c>
      <c r="I442" s="21" t="s">
        <v>341</v>
      </c>
      <c r="J442" s="21">
        <v>30562</v>
      </c>
      <c r="K442" s="22" t="s">
        <v>342</v>
      </c>
      <c r="L442" s="22" t="str">
        <f>VLOOKUP(C442,'[15]Trips&amp;Operators'!$C$1:$E$9999,3,FALSE)</f>
        <v>NELSON</v>
      </c>
      <c r="M442" s="23" t="s">
        <v>348</v>
      </c>
      <c r="N442" s="22"/>
      <c r="O442" s="53" t="str">
        <f t="shared" si="12"/>
        <v>13</v>
      </c>
      <c r="P442" s="51">
        <f t="shared" si="13"/>
        <v>42534</v>
      </c>
    </row>
    <row r="443" spans="1:16" x14ac:dyDescent="0.25">
      <c r="A443" s="20">
        <v>42534.731006944443</v>
      </c>
      <c r="B443" s="21" t="s">
        <v>355</v>
      </c>
      <c r="C443" s="21" t="s">
        <v>1051</v>
      </c>
      <c r="D443" s="21" t="s">
        <v>339</v>
      </c>
      <c r="E443" s="21" t="s">
        <v>351</v>
      </c>
      <c r="F443" s="21">
        <v>200</v>
      </c>
      <c r="G443" s="21">
        <v>195</v>
      </c>
      <c r="H443" s="21">
        <v>30662</v>
      </c>
      <c r="I443" s="21" t="s">
        <v>341</v>
      </c>
      <c r="J443" s="21">
        <v>30562</v>
      </c>
      <c r="K443" s="22" t="s">
        <v>342</v>
      </c>
      <c r="L443" s="22" t="str">
        <f>VLOOKUP(C443,'[15]Trips&amp;Operators'!$C$1:$E$9999,3,FALSE)</f>
        <v>ADANE</v>
      </c>
      <c r="M443" s="23" t="s">
        <v>348</v>
      </c>
      <c r="N443" s="22"/>
      <c r="O443" s="53" t="str">
        <f t="shared" si="12"/>
        <v>13</v>
      </c>
      <c r="P443" s="51">
        <f t="shared" si="13"/>
        <v>42534</v>
      </c>
    </row>
    <row r="444" spans="1:16" x14ac:dyDescent="0.25">
      <c r="A444" s="20">
        <v>42534.725752314815</v>
      </c>
      <c r="B444" s="21" t="s">
        <v>364</v>
      </c>
      <c r="C444" s="21" t="s">
        <v>1052</v>
      </c>
      <c r="D444" s="21" t="s">
        <v>339</v>
      </c>
      <c r="E444" s="21" t="s">
        <v>351</v>
      </c>
      <c r="F444" s="21">
        <v>600</v>
      </c>
      <c r="G444" s="21">
        <v>691</v>
      </c>
      <c r="H444" s="21">
        <v>182254</v>
      </c>
      <c r="I444" s="21" t="s">
        <v>341</v>
      </c>
      <c r="J444" s="21">
        <v>183829</v>
      </c>
      <c r="K444" s="22" t="s">
        <v>347</v>
      </c>
      <c r="L444" s="22" t="str">
        <f>VLOOKUP(C444,'[15]Trips&amp;Operators'!$C$1:$E$9999,3,FALSE)</f>
        <v>BRABO</v>
      </c>
      <c r="M444" s="23" t="s">
        <v>348</v>
      </c>
      <c r="N444" s="22"/>
      <c r="O444" s="53" t="str">
        <f t="shared" si="12"/>
        <v>13</v>
      </c>
      <c r="P444" s="51">
        <f t="shared" si="13"/>
        <v>42534</v>
      </c>
    </row>
    <row r="445" spans="1:16" x14ac:dyDescent="0.25">
      <c r="A445" s="20">
        <v>42534.94189814815</v>
      </c>
      <c r="B445" s="21" t="s">
        <v>458</v>
      </c>
      <c r="C445" s="21" t="s">
        <v>499</v>
      </c>
      <c r="D445" s="21" t="s">
        <v>339</v>
      </c>
      <c r="E445" s="21" t="s">
        <v>351</v>
      </c>
      <c r="F445" s="21">
        <v>450</v>
      </c>
      <c r="G445" s="21">
        <v>553</v>
      </c>
      <c r="H445" s="21">
        <v>188976</v>
      </c>
      <c r="I445" s="21" t="s">
        <v>341</v>
      </c>
      <c r="J445" s="21">
        <v>190834</v>
      </c>
      <c r="K445" s="22" t="s">
        <v>347</v>
      </c>
      <c r="L445" s="22" t="str">
        <f>VLOOKUP(C445,'[15]Trips&amp;Operators'!$C$1:$E$9999,3,FALSE)</f>
        <v>STRICKLAND</v>
      </c>
      <c r="M445" s="23" t="s">
        <v>348</v>
      </c>
      <c r="N445" s="22"/>
      <c r="O445" s="53" t="str">
        <f t="shared" si="12"/>
        <v>13</v>
      </c>
      <c r="P445" s="51">
        <f t="shared" si="13"/>
        <v>42534</v>
      </c>
    </row>
    <row r="446" spans="1:16" x14ac:dyDescent="0.25">
      <c r="A446" s="20">
        <v>42534.94190972222</v>
      </c>
      <c r="B446" s="21" t="s">
        <v>456</v>
      </c>
      <c r="C446" s="21" t="s">
        <v>265</v>
      </c>
      <c r="D446" s="21" t="s">
        <v>339</v>
      </c>
      <c r="E446" s="21" t="s">
        <v>351</v>
      </c>
      <c r="F446" s="21">
        <v>450</v>
      </c>
      <c r="G446" s="21">
        <v>552</v>
      </c>
      <c r="H446" s="21">
        <v>189013</v>
      </c>
      <c r="I446" s="21" t="s">
        <v>341</v>
      </c>
      <c r="J446" s="21">
        <v>190834</v>
      </c>
      <c r="K446" s="22" t="s">
        <v>347</v>
      </c>
      <c r="L446" s="22" t="str">
        <f>VLOOKUP(C446,'[15]Trips&amp;Operators'!$C$1:$E$9999,3,FALSE)</f>
        <v>STRICKLAND</v>
      </c>
      <c r="M446" s="23" t="s">
        <v>348</v>
      </c>
      <c r="N446" s="22"/>
      <c r="O446" s="53" t="str">
        <f t="shared" si="12"/>
        <v>13</v>
      </c>
      <c r="P446" s="51">
        <f t="shared" si="13"/>
        <v>42534</v>
      </c>
    </row>
    <row r="447" spans="1:16" x14ac:dyDescent="0.25">
      <c r="A447" s="20">
        <v>42534.609166666669</v>
      </c>
      <c r="B447" s="21" t="s">
        <v>399</v>
      </c>
      <c r="C447" s="21" t="s">
        <v>488</v>
      </c>
      <c r="D447" s="21" t="s">
        <v>339</v>
      </c>
      <c r="E447" s="21" t="s">
        <v>351</v>
      </c>
      <c r="F447" s="21">
        <v>450</v>
      </c>
      <c r="G447" s="21">
        <v>438</v>
      </c>
      <c r="H447" s="21">
        <v>192328</v>
      </c>
      <c r="I447" s="21" t="s">
        <v>341</v>
      </c>
      <c r="J447" s="21">
        <v>191108</v>
      </c>
      <c r="K447" s="22" t="s">
        <v>342</v>
      </c>
      <c r="L447" s="22" t="str">
        <f>VLOOKUP(C447,'[15]Trips&amp;Operators'!$C$1:$E$9999,3,FALSE)</f>
        <v>NELSON</v>
      </c>
      <c r="M447" s="23" t="s">
        <v>348</v>
      </c>
      <c r="N447" s="22"/>
      <c r="O447" s="53" t="str">
        <f t="shared" si="12"/>
        <v>13</v>
      </c>
      <c r="P447" s="51">
        <f t="shared" si="13"/>
        <v>42534</v>
      </c>
    </row>
    <row r="448" spans="1:16" x14ac:dyDescent="0.25">
      <c r="A448" s="20">
        <v>42535.043321759258</v>
      </c>
      <c r="B448" s="21" t="s">
        <v>458</v>
      </c>
      <c r="C448" s="21" t="s">
        <v>492</v>
      </c>
      <c r="D448" s="21" t="s">
        <v>339</v>
      </c>
      <c r="E448" s="21" t="s">
        <v>351</v>
      </c>
      <c r="F448" s="21">
        <v>450</v>
      </c>
      <c r="G448" s="21">
        <v>413</v>
      </c>
      <c r="H448" s="21">
        <v>193077</v>
      </c>
      <c r="I448" s="21" t="s">
        <v>341</v>
      </c>
      <c r="J448" s="21">
        <v>191108</v>
      </c>
      <c r="K448" s="22" t="s">
        <v>342</v>
      </c>
      <c r="L448" s="22" t="str">
        <f>VLOOKUP(C448,'[15]Trips&amp;Operators'!$C$1:$E$9999,3,FALSE)</f>
        <v>STRICKLAND</v>
      </c>
      <c r="M448" s="23" t="s">
        <v>348</v>
      </c>
      <c r="N448" s="22"/>
      <c r="O448" s="53" t="str">
        <f t="shared" si="12"/>
        <v>13</v>
      </c>
      <c r="P448" s="51">
        <f t="shared" si="13"/>
        <v>42534</v>
      </c>
    </row>
    <row r="449" spans="1:16" x14ac:dyDescent="0.25">
      <c r="A449" s="20">
        <v>42535.043333333335</v>
      </c>
      <c r="B449" s="21" t="s">
        <v>456</v>
      </c>
      <c r="C449" s="21" t="s">
        <v>1053</v>
      </c>
      <c r="D449" s="21" t="s">
        <v>339</v>
      </c>
      <c r="E449" s="21" t="s">
        <v>351</v>
      </c>
      <c r="F449" s="21">
        <v>450</v>
      </c>
      <c r="G449" s="21">
        <v>444</v>
      </c>
      <c r="H449" s="21">
        <v>192610</v>
      </c>
      <c r="I449" s="21" t="s">
        <v>341</v>
      </c>
      <c r="J449" s="21">
        <v>191108</v>
      </c>
      <c r="K449" s="22" t="s">
        <v>342</v>
      </c>
      <c r="L449" s="22" t="str">
        <f>VLOOKUP(C449,'[15]Trips&amp;Operators'!$C$1:$E$9999,3,FALSE)</f>
        <v>STRICKLAND</v>
      </c>
      <c r="M449" s="23" t="s">
        <v>348</v>
      </c>
      <c r="N449" s="22"/>
      <c r="O449" s="53" t="str">
        <f t="shared" si="12"/>
        <v>13</v>
      </c>
      <c r="P449" s="51">
        <f t="shared" si="13"/>
        <v>42534</v>
      </c>
    </row>
    <row r="450" spans="1:16" x14ac:dyDescent="0.25">
      <c r="A450" s="20">
        <v>42534.942800925928</v>
      </c>
      <c r="B450" s="21" t="s">
        <v>373</v>
      </c>
      <c r="C450" s="21" t="s">
        <v>491</v>
      </c>
      <c r="D450" s="21" t="s">
        <v>339</v>
      </c>
      <c r="E450" s="21" t="s">
        <v>351</v>
      </c>
      <c r="F450" s="21">
        <v>450</v>
      </c>
      <c r="G450" s="21">
        <v>475</v>
      </c>
      <c r="H450" s="21">
        <v>220572</v>
      </c>
      <c r="I450" s="21" t="s">
        <v>341</v>
      </c>
      <c r="J450" s="21">
        <v>219780</v>
      </c>
      <c r="K450" s="22" t="s">
        <v>342</v>
      </c>
      <c r="L450" s="22" t="str">
        <f>VLOOKUP(C450,'[15]Trips&amp;Operators'!$C$1:$E$9999,3,FALSE)</f>
        <v>CHANDLER</v>
      </c>
      <c r="M450" s="23" t="s">
        <v>348</v>
      </c>
      <c r="N450" s="22"/>
      <c r="O450" s="53" t="str">
        <f t="shared" si="12"/>
        <v>13</v>
      </c>
      <c r="P450" s="51">
        <f t="shared" si="13"/>
        <v>42534</v>
      </c>
    </row>
    <row r="451" spans="1:16" x14ac:dyDescent="0.25">
      <c r="A451" s="20">
        <v>42534.998206018521</v>
      </c>
      <c r="B451" s="21" t="s">
        <v>355</v>
      </c>
      <c r="C451" s="21" t="s">
        <v>500</v>
      </c>
      <c r="D451" s="21" t="s">
        <v>339</v>
      </c>
      <c r="E451" s="21" t="s">
        <v>351</v>
      </c>
      <c r="F451" s="21">
        <v>150</v>
      </c>
      <c r="G451" s="21">
        <v>163</v>
      </c>
      <c r="H451" s="21">
        <v>231379</v>
      </c>
      <c r="I451" s="21" t="s">
        <v>341</v>
      </c>
      <c r="J451" s="21">
        <v>231269</v>
      </c>
      <c r="K451" s="22" t="s">
        <v>342</v>
      </c>
      <c r="L451" s="22" t="str">
        <f>VLOOKUP(C451,'[15]Trips&amp;Operators'!$C$1:$E$9999,3,FALSE)</f>
        <v>REBOLETTI</v>
      </c>
      <c r="M451" s="23" t="s">
        <v>348</v>
      </c>
      <c r="N451" s="22"/>
      <c r="O451" s="53" t="str">
        <f t="shared" ref="O451:O514" si="14">RIGHT(C451,2)</f>
        <v>13</v>
      </c>
      <c r="P451" s="51">
        <f t="shared" ref="P451:P514" si="15">42522+O451-1</f>
        <v>42534</v>
      </c>
    </row>
    <row r="452" spans="1:16" x14ac:dyDescent="0.25">
      <c r="A452" s="20">
        <v>42535.001435185186</v>
      </c>
      <c r="B452" s="21" t="s">
        <v>458</v>
      </c>
      <c r="C452" s="21" t="s">
        <v>492</v>
      </c>
      <c r="D452" s="21" t="s">
        <v>352</v>
      </c>
      <c r="E452" s="21" t="s">
        <v>351</v>
      </c>
      <c r="F452" s="21">
        <v>150</v>
      </c>
      <c r="G452" s="21">
        <v>201</v>
      </c>
      <c r="H452" s="21">
        <v>3225</v>
      </c>
      <c r="I452" s="21" t="s">
        <v>341</v>
      </c>
      <c r="J452" s="21">
        <v>0</v>
      </c>
      <c r="K452" s="22" t="s">
        <v>347</v>
      </c>
      <c r="L452" s="22" t="str">
        <f>VLOOKUP(C452,'[15]Trips&amp;Operators'!$C$1:$E$9999,3,FALSE)</f>
        <v>STRICKLAND</v>
      </c>
      <c r="M452" s="23" t="s">
        <v>348</v>
      </c>
      <c r="N452" s="22"/>
      <c r="O452" s="53" t="str">
        <f t="shared" si="14"/>
        <v>13</v>
      </c>
      <c r="P452" s="51">
        <f t="shared" si="15"/>
        <v>42534</v>
      </c>
    </row>
    <row r="453" spans="1:16" x14ac:dyDescent="0.25">
      <c r="A453" s="20">
        <v>42534.483865740738</v>
      </c>
      <c r="B453" s="21" t="s">
        <v>364</v>
      </c>
      <c r="C453" s="21" t="s">
        <v>1054</v>
      </c>
      <c r="D453" s="21" t="s">
        <v>352</v>
      </c>
      <c r="E453" s="21" t="s">
        <v>351</v>
      </c>
      <c r="F453" s="21">
        <v>300</v>
      </c>
      <c r="G453" s="21">
        <v>352</v>
      </c>
      <c r="H453" s="21">
        <v>20720</v>
      </c>
      <c r="I453" s="21" t="s">
        <v>341</v>
      </c>
      <c r="J453" s="21">
        <v>20338</v>
      </c>
      <c r="K453" s="22" t="s">
        <v>347</v>
      </c>
      <c r="L453" s="22" t="str">
        <f>VLOOKUP(C453,'[15]Trips&amp;Operators'!$C$1:$E$9999,3,FALSE)</f>
        <v>BRABO</v>
      </c>
      <c r="M453" s="23" t="s">
        <v>348</v>
      </c>
      <c r="N453" s="22"/>
      <c r="O453" s="53" t="str">
        <f t="shared" si="14"/>
        <v>13</v>
      </c>
      <c r="P453" s="51">
        <f t="shared" si="15"/>
        <v>42534</v>
      </c>
    </row>
    <row r="454" spans="1:16" x14ac:dyDescent="0.25">
      <c r="A454" s="20">
        <v>42534.665069444447</v>
      </c>
      <c r="B454" s="21" t="s">
        <v>353</v>
      </c>
      <c r="C454" s="21" t="s">
        <v>490</v>
      </c>
      <c r="D454" s="21" t="s">
        <v>352</v>
      </c>
      <c r="E454" s="21" t="s">
        <v>351</v>
      </c>
      <c r="F454" s="21">
        <v>350</v>
      </c>
      <c r="G454" s="21">
        <v>404</v>
      </c>
      <c r="H454" s="21">
        <v>228924</v>
      </c>
      <c r="I454" s="21" t="s">
        <v>341</v>
      </c>
      <c r="J454" s="21">
        <v>232107</v>
      </c>
      <c r="K454" s="22" t="s">
        <v>342</v>
      </c>
      <c r="L454" s="22" t="str">
        <f>VLOOKUP(C454,'[15]Trips&amp;Operators'!$C$1:$E$9999,3,FALSE)</f>
        <v>BRABO</v>
      </c>
      <c r="M454" s="23" t="s">
        <v>348</v>
      </c>
      <c r="N454" s="22"/>
      <c r="O454" s="53" t="str">
        <f t="shared" si="14"/>
        <v>13</v>
      </c>
      <c r="P454" s="51">
        <f t="shared" si="15"/>
        <v>42534</v>
      </c>
    </row>
    <row r="455" spans="1:16" x14ac:dyDescent="0.25">
      <c r="A455" s="20">
        <v>42534.281747685185</v>
      </c>
      <c r="B455" s="21" t="s">
        <v>355</v>
      </c>
      <c r="C455" s="21" t="s">
        <v>260</v>
      </c>
      <c r="D455" s="21" t="s">
        <v>339</v>
      </c>
      <c r="E455" s="21" t="s">
        <v>359</v>
      </c>
      <c r="F455" s="21">
        <v>0</v>
      </c>
      <c r="G455" s="21">
        <v>788</v>
      </c>
      <c r="H455" s="21">
        <v>99186</v>
      </c>
      <c r="I455" s="21" t="s">
        <v>360</v>
      </c>
      <c r="J455" s="21">
        <v>95986</v>
      </c>
      <c r="K455" s="22" t="s">
        <v>342</v>
      </c>
      <c r="L455" s="22" t="str">
        <f>VLOOKUP(C455,'[15]Trips&amp;Operators'!$C$1:$E$9999,3,FALSE)</f>
        <v>MALAVE</v>
      </c>
      <c r="M455" s="23" t="s">
        <v>343</v>
      </c>
      <c r="N455" s="22" t="s">
        <v>121</v>
      </c>
      <c r="O455" s="53" t="str">
        <f t="shared" si="14"/>
        <v>13</v>
      </c>
      <c r="P455" s="51">
        <f t="shared" si="15"/>
        <v>42534</v>
      </c>
    </row>
    <row r="456" spans="1:16" x14ac:dyDescent="0.25">
      <c r="A456" s="20">
        <v>42534.385335648149</v>
      </c>
      <c r="B456" s="21" t="s">
        <v>353</v>
      </c>
      <c r="C456" s="21" t="s">
        <v>1048</v>
      </c>
      <c r="D456" s="21" t="s">
        <v>339</v>
      </c>
      <c r="E456" s="21" t="s">
        <v>359</v>
      </c>
      <c r="F456" s="21">
        <v>0</v>
      </c>
      <c r="G456" s="21">
        <v>765</v>
      </c>
      <c r="H456" s="21">
        <v>102105</v>
      </c>
      <c r="I456" s="21" t="s">
        <v>360</v>
      </c>
      <c r="J456" s="21">
        <v>95986</v>
      </c>
      <c r="K456" s="22" t="s">
        <v>342</v>
      </c>
      <c r="L456" s="22" t="str">
        <f>VLOOKUP(C456,'[15]Trips&amp;Operators'!$C$1:$E$9999,3,FALSE)</f>
        <v>STARKS</v>
      </c>
      <c r="M456" s="23" t="s">
        <v>343</v>
      </c>
      <c r="N456" s="22" t="s">
        <v>121</v>
      </c>
      <c r="O456" s="53" t="str">
        <f t="shared" si="14"/>
        <v>13</v>
      </c>
      <c r="P456" s="51">
        <f t="shared" si="15"/>
        <v>42534</v>
      </c>
    </row>
    <row r="457" spans="1:16" x14ac:dyDescent="0.25">
      <c r="A457" s="20">
        <v>42534.442037037035</v>
      </c>
      <c r="B457" s="21" t="s">
        <v>388</v>
      </c>
      <c r="C457" s="21" t="s">
        <v>1055</v>
      </c>
      <c r="D457" s="21" t="s">
        <v>352</v>
      </c>
      <c r="E457" s="21" t="s">
        <v>359</v>
      </c>
      <c r="F457" s="21">
        <v>0</v>
      </c>
      <c r="G457" s="21">
        <v>776</v>
      </c>
      <c r="H457" s="21">
        <v>95964</v>
      </c>
      <c r="I457" s="21" t="s">
        <v>360</v>
      </c>
      <c r="J457" s="21">
        <v>95986</v>
      </c>
      <c r="K457" s="22" t="s">
        <v>342</v>
      </c>
      <c r="L457" s="22" t="str">
        <f>VLOOKUP(C457,'[15]Trips&amp;Operators'!$C$1:$E$9999,3,FALSE)</f>
        <v>STURGEON</v>
      </c>
      <c r="M457" s="23" t="s">
        <v>343</v>
      </c>
      <c r="N457" s="22" t="s">
        <v>121</v>
      </c>
      <c r="O457" s="53" t="str">
        <f t="shared" si="14"/>
        <v>13</v>
      </c>
      <c r="P457" s="51">
        <f t="shared" si="15"/>
        <v>42534</v>
      </c>
    </row>
    <row r="458" spans="1:16" x14ac:dyDescent="0.25">
      <c r="A458" s="20">
        <v>42534.816342592596</v>
      </c>
      <c r="B458" s="21" t="s">
        <v>353</v>
      </c>
      <c r="C458" s="21" t="s">
        <v>264</v>
      </c>
      <c r="D458" s="21" t="s">
        <v>339</v>
      </c>
      <c r="E458" s="21" t="s">
        <v>359</v>
      </c>
      <c r="F458" s="21">
        <v>0</v>
      </c>
      <c r="G458" s="21">
        <v>541</v>
      </c>
      <c r="H458" s="21">
        <v>172035</v>
      </c>
      <c r="I458" s="21" t="s">
        <v>360</v>
      </c>
      <c r="J458" s="21">
        <v>168014</v>
      </c>
      <c r="K458" s="22" t="s">
        <v>342</v>
      </c>
      <c r="L458" s="22" t="str">
        <f>VLOOKUP(C458,'[15]Trips&amp;Operators'!$C$1:$E$9999,3,FALSE)</f>
        <v>BARTLETT</v>
      </c>
      <c r="M458" s="23" t="s">
        <v>343</v>
      </c>
      <c r="N458" s="22" t="s">
        <v>121</v>
      </c>
      <c r="O458" s="53" t="str">
        <f t="shared" si="14"/>
        <v>13</v>
      </c>
      <c r="P458" s="51">
        <f t="shared" si="15"/>
        <v>42534</v>
      </c>
    </row>
    <row r="459" spans="1:16" x14ac:dyDescent="0.25">
      <c r="A459" s="20">
        <v>42534.340173611112</v>
      </c>
      <c r="B459" s="21" t="s">
        <v>395</v>
      </c>
      <c r="C459" s="21" t="s">
        <v>1056</v>
      </c>
      <c r="D459" s="21" t="s">
        <v>339</v>
      </c>
      <c r="E459" s="21" t="s">
        <v>359</v>
      </c>
      <c r="F459" s="21">
        <v>0</v>
      </c>
      <c r="G459" s="21">
        <v>419</v>
      </c>
      <c r="H459" s="21">
        <v>130090</v>
      </c>
      <c r="I459" s="21" t="s">
        <v>360</v>
      </c>
      <c r="J459" s="21">
        <v>127587</v>
      </c>
      <c r="K459" s="22" t="s">
        <v>342</v>
      </c>
      <c r="L459" s="22" t="str">
        <f>VLOOKUP(C459,'[15]Trips&amp;Operators'!$C$1:$E$9999,3,FALSE)</f>
        <v>CANFIELD</v>
      </c>
      <c r="M459" s="23" t="s">
        <v>348</v>
      </c>
      <c r="N459" s="22" t="s">
        <v>152</v>
      </c>
      <c r="O459" s="53" t="str">
        <f t="shared" si="14"/>
        <v>13</v>
      </c>
      <c r="P459" s="51">
        <f t="shared" si="15"/>
        <v>42534</v>
      </c>
    </row>
    <row r="460" spans="1:16" x14ac:dyDescent="0.25">
      <c r="A460" s="20">
        <v>42534.527372685188</v>
      </c>
      <c r="B460" s="21" t="s">
        <v>353</v>
      </c>
      <c r="C460" s="21" t="s">
        <v>1057</v>
      </c>
      <c r="D460" s="21" t="s">
        <v>339</v>
      </c>
      <c r="E460" s="21" t="s">
        <v>359</v>
      </c>
      <c r="F460" s="21">
        <v>0</v>
      </c>
      <c r="G460" s="21">
        <v>659</v>
      </c>
      <c r="H460" s="21">
        <v>133004</v>
      </c>
      <c r="I460" s="21" t="s">
        <v>360</v>
      </c>
      <c r="J460" s="21">
        <v>127587</v>
      </c>
      <c r="K460" s="22" t="s">
        <v>342</v>
      </c>
      <c r="L460" s="22" t="str">
        <f>VLOOKUP(C460,'[15]Trips&amp;Operators'!$C$1:$E$9999,3,FALSE)</f>
        <v>BRABO</v>
      </c>
      <c r="M460" s="23" t="s">
        <v>348</v>
      </c>
      <c r="N460" s="22" t="s">
        <v>152</v>
      </c>
      <c r="O460" s="53" t="str">
        <f t="shared" si="14"/>
        <v>13</v>
      </c>
      <c r="P460" s="51">
        <f t="shared" si="15"/>
        <v>42534</v>
      </c>
    </row>
    <row r="461" spans="1:16" x14ac:dyDescent="0.25">
      <c r="A461" s="20">
        <v>42534.715995370374</v>
      </c>
      <c r="B461" s="21" t="s">
        <v>355</v>
      </c>
      <c r="C461" s="21" t="s">
        <v>1051</v>
      </c>
      <c r="D461" s="21" t="s">
        <v>339</v>
      </c>
      <c r="E461" s="21" t="s">
        <v>359</v>
      </c>
      <c r="F461" s="21">
        <v>0</v>
      </c>
      <c r="G461" s="21">
        <v>569</v>
      </c>
      <c r="H461" s="21">
        <v>130757</v>
      </c>
      <c r="I461" s="21" t="s">
        <v>360</v>
      </c>
      <c r="J461" s="21">
        <v>127587</v>
      </c>
      <c r="K461" s="22" t="s">
        <v>342</v>
      </c>
      <c r="L461" s="22" t="str">
        <f>VLOOKUP(C461,'[15]Trips&amp;Operators'!$C$1:$E$9999,3,FALSE)</f>
        <v>ADANE</v>
      </c>
      <c r="M461" s="23" t="s">
        <v>348</v>
      </c>
      <c r="N461" s="22" t="s">
        <v>152</v>
      </c>
      <c r="O461" s="53" t="str">
        <f t="shared" si="14"/>
        <v>13</v>
      </c>
      <c r="P461" s="51">
        <f t="shared" si="15"/>
        <v>42534</v>
      </c>
    </row>
    <row r="462" spans="1:16" x14ac:dyDescent="0.25">
      <c r="A462" s="20">
        <v>42534.905405092592</v>
      </c>
      <c r="B462" s="21" t="s">
        <v>372</v>
      </c>
      <c r="C462" s="21" t="s">
        <v>146</v>
      </c>
      <c r="D462" s="21" t="s">
        <v>339</v>
      </c>
      <c r="E462" s="21" t="s">
        <v>359</v>
      </c>
      <c r="F462" s="21">
        <v>0</v>
      </c>
      <c r="G462" s="21">
        <v>604</v>
      </c>
      <c r="H462" s="21">
        <v>49911</v>
      </c>
      <c r="I462" s="21" t="s">
        <v>360</v>
      </c>
      <c r="J462" s="21">
        <v>50746</v>
      </c>
      <c r="K462" s="22" t="s">
        <v>347</v>
      </c>
      <c r="L462" s="22" t="str">
        <f>VLOOKUP(C462,'[15]Trips&amp;Operators'!$C$1:$E$9999,3,FALSE)</f>
        <v>REBOLETTI</v>
      </c>
      <c r="M462" s="23" t="s">
        <v>343</v>
      </c>
      <c r="N462" s="22" t="s">
        <v>121</v>
      </c>
      <c r="O462" s="53" t="str">
        <f t="shared" si="14"/>
        <v>13</v>
      </c>
      <c r="P462" s="51">
        <f t="shared" si="15"/>
        <v>42534</v>
      </c>
    </row>
    <row r="463" spans="1:16" x14ac:dyDescent="0.25">
      <c r="A463" s="20">
        <v>42534.565949074073</v>
      </c>
      <c r="B463" s="21" t="s">
        <v>390</v>
      </c>
      <c r="C463" s="21" t="s">
        <v>1058</v>
      </c>
      <c r="D463" s="21" t="s">
        <v>339</v>
      </c>
      <c r="E463" s="21" t="s">
        <v>367</v>
      </c>
      <c r="F463" s="21">
        <v>0</v>
      </c>
      <c r="G463" s="21">
        <v>72</v>
      </c>
      <c r="H463" s="21">
        <v>263</v>
      </c>
      <c r="I463" s="21" t="s">
        <v>368</v>
      </c>
      <c r="J463" s="21">
        <v>1</v>
      </c>
      <c r="K463" s="22" t="s">
        <v>342</v>
      </c>
      <c r="L463" s="22" t="str">
        <f>VLOOKUP(C463,'[15]Trips&amp;Operators'!$C$1:$E$9999,3,FALSE)</f>
        <v>ACKERMAN</v>
      </c>
      <c r="M463" s="23" t="s">
        <v>348</v>
      </c>
      <c r="N463" s="22"/>
      <c r="O463" s="53" t="str">
        <f t="shared" si="14"/>
        <v>13</v>
      </c>
      <c r="P463" s="51">
        <f t="shared" si="15"/>
        <v>42534</v>
      </c>
    </row>
    <row r="464" spans="1:16" x14ac:dyDescent="0.25">
      <c r="A464" s="20">
        <v>42534.801099537035</v>
      </c>
      <c r="B464" s="21" t="s">
        <v>361</v>
      </c>
      <c r="C464" s="21" t="s">
        <v>78</v>
      </c>
      <c r="D464" s="21" t="s">
        <v>339</v>
      </c>
      <c r="E464" s="21" t="s">
        <v>367</v>
      </c>
      <c r="F464" s="21">
        <v>0</v>
      </c>
      <c r="G464" s="21">
        <v>89</v>
      </c>
      <c r="H464" s="21">
        <v>289</v>
      </c>
      <c r="I464" s="21" t="s">
        <v>368</v>
      </c>
      <c r="J464" s="21">
        <v>1</v>
      </c>
      <c r="K464" s="22" t="s">
        <v>342</v>
      </c>
      <c r="L464" s="22" t="str">
        <f>VLOOKUP(C464,'[15]Trips&amp;Operators'!$C$1:$E$9999,3,FALSE)</f>
        <v>CHIONE</v>
      </c>
      <c r="M464" s="23" t="s">
        <v>348</v>
      </c>
      <c r="N464" s="22"/>
      <c r="O464" s="53" t="str">
        <f t="shared" si="14"/>
        <v>13</v>
      </c>
      <c r="P464" s="51">
        <f t="shared" si="15"/>
        <v>42534</v>
      </c>
    </row>
    <row r="465" spans="1:16" x14ac:dyDescent="0.25">
      <c r="A465" s="20">
        <v>42534.31554398148</v>
      </c>
      <c r="B465" s="21" t="s">
        <v>456</v>
      </c>
      <c r="C465" s="21" t="s">
        <v>494</v>
      </c>
      <c r="D465" s="21" t="s">
        <v>339</v>
      </c>
      <c r="E465" s="21" t="s">
        <v>367</v>
      </c>
      <c r="F465" s="21">
        <v>0</v>
      </c>
      <c r="G465" s="21">
        <v>44</v>
      </c>
      <c r="H465" s="21">
        <v>136</v>
      </c>
      <c r="I465" s="21" t="s">
        <v>368</v>
      </c>
      <c r="J465" s="21">
        <v>1</v>
      </c>
      <c r="K465" s="22" t="s">
        <v>342</v>
      </c>
      <c r="L465" s="22" t="str">
        <f>VLOOKUP(C465,'[15]Trips&amp;Operators'!$C$1:$E$9999,3,FALSE)</f>
        <v>COOLAHAN</v>
      </c>
      <c r="M465" s="23" t="s">
        <v>348</v>
      </c>
      <c r="N465" s="22"/>
      <c r="O465" s="53" t="str">
        <f t="shared" si="14"/>
        <v>13</v>
      </c>
      <c r="P465" s="51">
        <f t="shared" si="15"/>
        <v>42534</v>
      </c>
    </row>
    <row r="466" spans="1:16" x14ac:dyDescent="0.25">
      <c r="A466" s="20">
        <v>42534.338842592595</v>
      </c>
      <c r="B466" s="21" t="s">
        <v>399</v>
      </c>
      <c r="C466" s="21" t="s">
        <v>486</v>
      </c>
      <c r="D466" s="21" t="s">
        <v>339</v>
      </c>
      <c r="E466" s="21" t="s">
        <v>367</v>
      </c>
      <c r="F466" s="21">
        <v>0</v>
      </c>
      <c r="G466" s="21">
        <v>76</v>
      </c>
      <c r="H466" s="21">
        <v>373</v>
      </c>
      <c r="I466" s="21" t="s">
        <v>368</v>
      </c>
      <c r="J466" s="21">
        <v>1</v>
      </c>
      <c r="K466" s="22" t="s">
        <v>342</v>
      </c>
      <c r="L466" s="22" t="str">
        <f>VLOOKUP(C466,'[15]Trips&amp;Operators'!$C$1:$E$9999,3,FALSE)</f>
        <v>SPECTOR</v>
      </c>
      <c r="M466" s="23" t="s">
        <v>348</v>
      </c>
      <c r="N466" s="22"/>
      <c r="O466" s="53" t="str">
        <f t="shared" si="14"/>
        <v>13</v>
      </c>
      <c r="P466" s="51">
        <f t="shared" si="15"/>
        <v>42534</v>
      </c>
    </row>
    <row r="467" spans="1:16" x14ac:dyDescent="0.25">
      <c r="A467" s="20">
        <v>42534.339201388888</v>
      </c>
      <c r="B467" s="21" t="s">
        <v>399</v>
      </c>
      <c r="C467" s="21" t="s">
        <v>486</v>
      </c>
      <c r="D467" s="21" t="s">
        <v>339</v>
      </c>
      <c r="E467" s="21" t="s">
        <v>367</v>
      </c>
      <c r="F467" s="21">
        <v>0</v>
      </c>
      <c r="G467" s="21">
        <v>47</v>
      </c>
      <c r="H467" s="21">
        <v>276</v>
      </c>
      <c r="I467" s="21" t="s">
        <v>368</v>
      </c>
      <c r="J467" s="21">
        <v>1</v>
      </c>
      <c r="K467" s="22" t="s">
        <v>342</v>
      </c>
      <c r="L467" s="22" t="str">
        <f>VLOOKUP(C467,'[15]Trips&amp;Operators'!$C$1:$E$9999,3,FALSE)</f>
        <v>SPECTOR</v>
      </c>
      <c r="M467" s="23" t="s">
        <v>348</v>
      </c>
      <c r="N467" s="22"/>
      <c r="O467" s="53" t="str">
        <f t="shared" si="14"/>
        <v>13</v>
      </c>
      <c r="P467" s="51">
        <f t="shared" si="15"/>
        <v>42534</v>
      </c>
    </row>
    <row r="468" spans="1:16" x14ac:dyDescent="0.25">
      <c r="A468" s="20">
        <v>42534.253611111111</v>
      </c>
      <c r="B468" s="21" t="s">
        <v>353</v>
      </c>
      <c r="C468" s="21" t="s">
        <v>489</v>
      </c>
      <c r="D468" s="21" t="s">
        <v>339</v>
      </c>
      <c r="E468" s="21" t="s">
        <v>367</v>
      </c>
      <c r="F468" s="21">
        <v>0</v>
      </c>
      <c r="G468" s="21">
        <v>65</v>
      </c>
      <c r="H468" s="21">
        <v>265</v>
      </c>
      <c r="I468" s="21" t="s">
        <v>368</v>
      </c>
      <c r="J468" s="21">
        <v>1</v>
      </c>
      <c r="K468" s="22" t="s">
        <v>342</v>
      </c>
      <c r="L468" s="22" t="str">
        <f>VLOOKUP(C468,'[15]Trips&amp;Operators'!$C$1:$E$9999,3,FALSE)</f>
        <v>STARKS</v>
      </c>
      <c r="M468" s="23" t="s">
        <v>348</v>
      </c>
      <c r="N468" s="22"/>
      <c r="O468" s="53" t="str">
        <f t="shared" si="14"/>
        <v>13</v>
      </c>
      <c r="P468" s="51">
        <f t="shared" si="15"/>
        <v>42534</v>
      </c>
    </row>
    <row r="469" spans="1:16" x14ac:dyDescent="0.25">
      <c r="A469" s="20">
        <v>42534.532175925924</v>
      </c>
      <c r="B469" s="21" t="s">
        <v>396</v>
      </c>
      <c r="C469" s="21" t="s">
        <v>142</v>
      </c>
      <c r="D469" s="21" t="s">
        <v>339</v>
      </c>
      <c r="E469" s="21" t="s">
        <v>367</v>
      </c>
      <c r="F469" s="21">
        <v>0</v>
      </c>
      <c r="G469" s="21">
        <v>78</v>
      </c>
      <c r="H469" s="21">
        <v>233195</v>
      </c>
      <c r="I469" s="21" t="s">
        <v>368</v>
      </c>
      <c r="J469" s="21">
        <v>233491</v>
      </c>
      <c r="K469" s="22" t="s">
        <v>347</v>
      </c>
      <c r="L469" s="22" t="str">
        <f>VLOOKUP(C469,'[15]Trips&amp;Operators'!$C$1:$E$9999,3,FALSE)</f>
        <v>ACKERMAN</v>
      </c>
      <c r="M469" s="23" t="s">
        <v>348</v>
      </c>
      <c r="N469" s="22"/>
      <c r="O469" s="53" t="str">
        <f t="shared" si="14"/>
        <v>13</v>
      </c>
      <c r="P469" s="51">
        <f t="shared" si="15"/>
        <v>42534</v>
      </c>
    </row>
    <row r="470" spans="1:16" x14ac:dyDescent="0.25">
      <c r="A470" s="20">
        <v>42534.480717592596</v>
      </c>
      <c r="B470" s="21" t="s">
        <v>372</v>
      </c>
      <c r="C470" s="21" t="s">
        <v>1045</v>
      </c>
      <c r="D470" s="21" t="s">
        <v>339</v>
      </c>
      <c r="E470" s="21" t="s">
        <v>367</v>
      </c>
      <c r="F470" s="21">
        <v>0</v>
      </c>
      <c r="G470" s="21">
        <v>84</v>
      </c>
      <c r="H470" s="21">
        <v>233176</v>
      </c>
      <c r="I470" s="21" t="s">
        <v>368</v>
      </c>
      <c r="J470" s="21">
        <v>233491</v>
      </c>
      <c r="K470" s="22" t="s">
        <v>347</v>
      </c>
      <c r="L470" s="22" t="str">
        <f>VLOOKUP(C470,'[15]Trips&amp;Operators'!$C$1:$E$9999,3,FALSE)</f>
        <v>ADANE</v>
      </c>
      <c r="M470" s="23" t="s">
        <v>348</v>
      </c>
      <c r="N470" s="22"/>
      <c r="O470" s="53" t="str">
        <f t="shared" si="14"/>
        <v>13</v>
      </c>
      <c r="P470" s="51">
        <f t="shared" si="15"/>
        <v>42534</v>
      </c>
    </row>
    <row r="471" spans="1:16" x14ac:dyDescent="0.25">
      <c r="A471" s="20">
        <v>42534.693020833336</v>
      </c>
      <c r="B471" s="21" t="s">
        <v>372</v>
      </c>
      <c r="C471" s="21" t="s">
        <v>498</v>
      </c>
      <c r="D471" s="21" t="s">
        <v>339</v>
      </c>
      <c r="E471" s="21" t="s">
        <v>367</v>
      </c>
      <c r="F471" s="21">
        <v>0</v>
      </c>
      <c r="G471" s="21">
        <v>186</v>
      </c>
      <c r="H471" s="21">
        <v>232585</v>
      </c>
      <c r="I471" s="21" t="s">
        <v>368</v>
      </c>
      <c r="J471" s="21">
        <v>233491</v>
      </c>
      <c r="K471" s="22" t="s">
        <v>347</v>
      </c>
      <c r="L471" s="22" t="str">
        <f>VLOOKUP(C471,'[15]Trips&amp;Operators'!$C$1:$E$9999,3,FALSE)</f>
        <v>ADANE</v>
      </c>
      <c r="M471" s="23" t="s">
        <v>348</v>
      </c>
      <c r="N471" s="22"/>
      <c r="O471" s="53" t="str">
        <f t="shared" si="14"/>
        <v>13</v>
      </c>
      <c r="P471" s="51">
        <f t="shared" si="15"/>
        <v>42534</v>
      </c>
    </row>
    <row r="472" spans="1:16" x14ac:dyDescent="0.25">
      <c r="A472" s="20">
        <v>42534.693576388891</v>
      </c>
      <c r="B472" s="21" t="s">
        <v>372</v>
      </c>
      <c r="C472" s="21" t="s">
        <v>498</v>
      </c>
      <c r="D472" s="21" t="s">
        <v>339</v>
      </c>
      <c r="E472" s="21" t="s">
        <v>367</v>
      </c>
      <c r="F472" s="21">
        <v>0</v>
      </c>
      <c r="G472" s="21">
        <v>75</v>
      </c>
      <c r="H472" s="21">
        <v>233189</v>
      </c>
      <c r="I472" s="21" t="s">
        <v>368</v>
      </c>
      <c r="J472" s="21">
        <v>233491</v>
      </c>
      <c r="K472" s="22" t="s">
        <v>347</v>
      </c>
      <c r="L472" s="22" t="str">
        <f>VLOOKUP(C472,'[15]Trips&amp;Operators'!$C$1:$E$9999,3,FALSE)</f>
        <v>ADANE</v>
      </c>
      <c r="M472" s="23" t="s">
        <v>348</v>
      </c>
      <c r="N472" s="22"/>
      <c r="O472" s="53" t="str">
        <f t="shared" si="14"/>
        <v>13</v>
      </c>
      <c r="P472" s="51">
        <f t="shared" si="15"/>
        <v>42534</v>
      </c>
    </row>
    <row r="473" spans="1:16" x14ac:dyDescent="0.25">
      <c r="A473" s="20">
        <v>42534.328969907408</v>
      </c>
      <c r="B473" s="21" t="s">
        <v>372</v>
      </c>
      <c r="C473" s="21" t="s">
        <v>1059</v>
      </c>
      <c r="D473" s="21" t="s">
        <v>339</v>
      </c>
      <c r="E473" s="21" t="s">
        <v>367</v>
      </c>
      <c r="F473" s="21">
        <v>0</v>
      </c>
      <c r="G473" s="21">
        <v>158</v>
      </c>
      <c r="H473" s="21">
        <v>232821</v>
      </c>
      <c r="I473" s="21" t="s">
        <v>368</v>
      </c>
      <c r="J473" s="21">
        <v>233491</v>
      </c>
      <c r="K473" s="22" t="s">
        <v>347</v>
      </c>
      <c r="L473" s="22" t="str">
        <f>VLOOKUP(C473,'[15]Trips&amp;Operators'!$C$1:$E$9999,3,FALSE)</f>
        <v>MALAVE</v>
      </c>
      <c r="M473" s="23" t="s">
        <v>348</v>
      </c>
      <c r="N473" s="22"/>
      <c r="O473" s="53" t="str">
        <f t="shared" si="14"/>
        <v>13</v>
      </c>
      <c r="P473" s="51">
        <f t="shared" si="15"/>
        <v>42534</v>
      </c>
    </row>
    <row r="474" spans="1:16" x14ac:dyDescent="0.25">
      <c r="A474" s="20">
        <v>42534.379247685189</v>
      </c>
      <c r="B474" s="21" t="s">
        <v>396</v>
      </c>
      <c r="C474" s="21" t="s">
        <v>1060</v>
      </c>
      <c r="D474" s="21" t="s">
        <v>339</v>
      </c>
      <c r="E474" s="21" t="s">
        <v>367</v>
      </c>
      <c r="F474" s="21">
        <v>0</v>
      </c>
      <c r="G474" s="21">
        <v>67</v>
      </c>
      <c r="H474" s="21">
        <v>233224</v>
      </c>
      <c r="I474" s="21" t="s">
        <v>368</v>
      </c>
      <c r="J474" s="21">
        <v>233491</v>
      </c>
      <c r="K474" s="22" t="s">
        <v>347</v>
      </c>
      <c r="L474" s="22" t="str">
        <f>VLOOKUP(C474,'[15]Trips&amp;Operators'!$C$1:$E$9999,3,FALSE)</f>
        <v>SANTIZO</v>
      </c>
      <c r="M474" s="23" t="s">
        <v>348</v>
      </c>
      <c r="N474" s="22"/>
      <c r="O474" s="53" t="str">
        <f t="shared" si="14"/>
        <v>13</v>
      </c>
      <c r="P474" s="51">
        <f t="shared" si="15"/>
        <v>42534</v>
      </c>
    </row>
    <row r="475" spans="1:16" x14ac:dyDescent="0.25">
      <c r="A475" s="20">
        <v>42534.214467592596</v>
      </c>
      <c r="B475" s="21" t="s">
        <v>364</v>
      </c>
      <c r="C475" s="21" t="s">
        <v>1061</v>
      </c>
      <c r="D475" s="21" t="s">
        <v>339</v>
      </c>
      <c r="E475" s="21" t="s">
        <v>367</v>
      </c>
      <c r="F475" s="21">
        <v>0</v>
      </c>
      <c r="G475" s="21">
        <v>37</v>
      </c>
      <c r="H475" s="21">
        <v>233399</v>
      </c>
      <c r="I475" s="21" t="s">
        <v>368</v>
      </c>
      <c r="J475" s="21">
        <v>233491</v>
      </c>
      <c r="K475" s="22" t="s">
        <v>347</v>
      </c>
      <c r="L475" s="22" t="str">
        <f>VLOOKUP(C475,'[15]Trips&amp;Operators'!$C$1:$E$9999,3,FALSE)</f>
        <v>STARKS</v>
      </c>
      <c r="M475" s="23" t="s">
        <v>348</v>
      </c>
      <c r="N475" s="22"/>
      <c r="O475" s="53" t="str">
        <f t="shared" si="14"/>
        <v>13</v>
      </c>
      <c r="P475" s="51">
        <f t="shared" si="15"/>
        <v>42534</v>
      </c>
    </row>
    <row r="476" spans="1:16" x14ac:dyDescent="0.25">
      <c r="A476" s="20">
        <v>42535.289953703701</v>
      </c>
      <c r="B476" s="21" t="s">
        <v>377</v>
      </c>
      <c r="C476" s="21" t="s">
        <v>1062</v>
      </c>
      <c r="D476" s="21" t="s">
        <v>339</v>
      </c>
      <c r="E476" s="21" t="s">
        <v>345</v>
      </c>
      <c r="F476" s="21">
        <v>0</v>
      </c>
      <c r="G476" s="21">
        <v>217</v>
      </c>
      <c r="H476" s="21">
        <v>61903</v>
      </c>
      <c r="I476" s="21" t="s">
        <v>346</v>
      </c>
      <c r="J476" s="21">
        <v>63068</v>
      </c>
      <c r="K476" s="22" t="s">
        <v>347</v>
      </c>
      <c r="L476" s="22" t="str">
        <f>VLOOKUP(C476,'[16]Trips&amp;Operators'!$C$1:$E$9999,3,FALSE)</f>
        <v>SPECTOR</v>
      </c>
      <c r="M476" s="23" t="s">
        <v>348</v>
      </c>
      <c r="N476" s="22" t="s">
        <v>522</v>
      </c>
      <c r="O476" s="53" t="str">
        <f t="shared" si="14"/>
        <v>14</v>
      </c>
      <c r="P476" s="51">
        <f t="shared" si="15"/>
        <v>42535</v>
      </c>
    </row>
    <row r="477" spans="1:16" x14ac:dyDescent="0.25">
      <c r="A477" s="20">
        <v>42535.331516203703</v>
      </c>
      <c r="B477" s="21" t="s">
        <v>379</v>
      </c>
      <c r="C477" s="21" t="s">
        <v>75</v>
      </c>
      <c r="D477" s="21" t="s">
        <v>339</v>
      </c>
      <c r="E477" s="21" t="s">
        <v>345</v>
      </c>
      <c r="F477" s="21">
        <v>0</v>
      </c>
      <c r="G477" s="21">
        <v>244</v>
      </c>
      <c r="H477" s="21">
        <v>62113</v>
      </c>
      <c r="I477" s="21" t="s">
        <v>346</v>
      </c>
      <c r="J477" s="21">
        <v>63068</v>
      </c>
      <c r="K477" s="22" t="s">
        <v>347</v>
      </c>
      <c r="L477" s="22" t="str">
        <f>VLOOKUP(C477,'[16]Trips&amp;Operators'!$C$1:$E$9999,3,FALSE)</f>
        <v>BRANNON</v>
      </c>
      <c r="M477" s="23" t="s">
        <v>348</v>
      </c>
      <c r="N477" s="22" t="s">
        <v>522</v>
      </c>
      <c r="O477" s="53" t="str">
        <f t="shared" si="14"/>
        <v>14</v>
      </c>
      <c r="P477" s="51">
        <f t="shared" si="15"/>
        <v>42535</v>
      </c>
    </row>
    <row r="478" spans="1:16" x14ac:dyDescent="0.25">
      <c r="A478" s="20">
        <v>42535.467731481483</v>
      </c>
      <c r="B478" s="21" t="s">
        <v>364</v>
      </c>
      <c r="C478" s="21" t="s">
        <v>1063</v>
      </c>
      <c r="D478" s="21" t="s">
        <v>339</v>
      </c>
      <c r="E478" s="21" t="s">
        <v>345</v>
      </c>
      <c r="F478" s="21">
        <v>0</v>
      </c>
      <c r="G478" s="21">
        <v>384</v>
      </c>
      <c r="H478" s="21">
        <v>60149</v>
      </c>
      <c r="I478" s="21" t="s">
        <v>346</v>
      </c>
      <c r="J478" s="21">
        <v>63068</v>
      </c>
      <c r="K478" s="22" t="s">
        <v>347</v>
      </c>
      <c r="L478" s="22" t="str">
        <f>VLOOKUP(C478,'[16]Trips&amp;Operators'!$C$1:$E$9999,3,FALSE)</f>
        <v>BEAM</v>
      </c>
      <c r="M478" s="23" t="s">
        <v>348</v>
      </c>
      <c r="N478" s="22" t="s">
        <v>522</v>
      </c>
      <c r="O478" s="53" t="str">
        <f t="shared" si="14"/>
        <v>14</v>
      </c>
      <c r="P478" s="51">
        <f t="shared" si="15"/>
        <v>42535</v>
      </c>
    </row>
    <row r="479" spans="1:16" x14ac:dyDescent="0.25">
      <c r="A479" s="20">
        <v>42535.58184027778</v>
      </c>
      <c r="B479" s="21" t="s">
        <v>358</v>
      </c>
      <c r="C479" s="21" t="s">
        <v>502</v>
      </c>
      <c r="D479" s="21" t="s">
        <v>339</v>
      </c>
      <c r="E479" s="21" t="s">
        <v>345</v>
      </c>
      <c r="F479" s="21">
        <v>0</v>
      </c>
      <c r="G479" s="21">
        <v>439</v>
      </c>
      <c r="H479" s="21">
        <v>60359</v>
      </c>
      <c r="I479" s="21" t="s">
        <v>346</v>
      </c>
      <c r="J479" s="21">
        <v>63068</v>
      </c>
      <c r="K479" s="22" t="s">
        <v>347</v>
      </c>
      <c r="L479" s="22" t="str">
        <f>VLOOKUP(C479,'[16]Trips&amp;Operators'!$C$1:$E$9999,3,FALSE)</f>
        <v>ROCHA</v>
      </c>
      <c r="M479" s="23" t="s">
        <v>348</v>
      </c>
      <c r="N479" s="22" t="s">
        <v>522</v>
      </c>
      <c r="O479" s="53" t="str">
        <f t="shared" si="14"/>
        <v>14</v>
      </c>
      <c r="P479" s="51">
        <f t="shared" si="15"/>
        <v>42535</v>
      </c>
    </row>
    <row r="480" spans="1:16" x14ac:dyDescent="0.25">
      <c r="A480" s="20">
        <v>42535.646736111114</v>
      </c>
      <c r="B480" s="21" t="s">
        <v>353</v>
      </c>
      <c r="C480" s="21" t="s">
        <v>1064</v>
      </c>
      <c r="D480" s="21" t="s">
        <v>339</v>
      </c>
      <c r="E480" s="21" t="s">
        <v>345</v>
      </c>
      <c r="F480" s="21">
        <v>0</v>
      </c>
      <c r="G480" s="21">
        <v>59</v>
      </c>
      <c r="H480" s="21">
        <v>63546</v>
      </c>
      <c r="I480" s="21" t="s">
        <v>346</v>
      </c>
      <c r="J480" s="21">
        <v>63309</v>
      </c>
      <c r="K480" s="22" t="s">
        <v>342</v>
      </c>
      <c r="L480" s="22" t="str">
        <f>VLOOKUP(C480,'[16]Trips&amp;Operators'!$C$1:$E$9999,3,FALSE)</f>
        <v>LEVERE</v>
      </c>
      <c r="M480" s="23" t="s">
        <v>348</v>
      </c>
      <c r="N480" s="22" t="s">
        <v>522</v>
      </c>
      <c r="O480" s="53" t="str">
        <f t="shared" si="14"/>
        <v>14</v>
      </c>
      <c r="P480" s="51">
        <f t="shared" si="15"/>
        <v>42535</v>
      </c>
    </row>
    <row r="481" spans="1:16" x14ac:dyDescent="0.25">
      <c r="A481" s="20">
        <v>42535.848541666666</v>
      </c>
      <c r="B481" s="21" t="s">
        <v>396</v>
      </c>
      <c r="C481" s="21" t="s">
        <v>1065</v>
      </c>
      <c r="D481" s="21" t="s">
        <v>339</v>
      </c>
      <c r="E481" s="21" t="s">
        <v>345</v>
      </c>
      <c r="F481" s="21">
        <v>150</v>
      </c>
      <c r="G481" s="21">
        <v>449</v>
      </c>
      <c r="H481" s="21">
        <v>60542</v>
      </c>
      <c r="I481" s="21" t="s">
        <v>346</v>
      </c>
      <c r="J481" s="21">
        <v>63068</v>
      </c>
      <c r="K481" s="22" t="s">
        <v>347</v>
      </c>
      <c r="L481" s="22" t="str">
        <f>VLOOKUP(C481,'[16]Trips&amp;Operators'!$C$1:$E$9999,3,FALSE)</f>
        <v>BRABO</v>
      </c>
      <c r="M481" s="23" t="s">
        <v>348</v>
      </c>
      <c r="N481" s="22"/>
      <c r="O481" s="53" t="str">
        <f t="shared" si="14"/>
        <v>14</v>
      </c>
      <c r="P481" s="51">
        <f t="shared" si="15"/>
        <v>42535</v>
      </c>
    </row>
    <row r="482" spans="1:16" x14ac:dyDescent="0.25">
      <c r="A482" s="20">
        <v>42535.513564814813</v>
      </c>
      <c r="B482" s="21" t="s">
        <v>355</v>
      </c>
      <c r="C482" s="21" t="s">
        <v>501</v>
      </c>
      <c r="D482" s="21" t="s">
        <v>339</v>
      </c>
      <c r="E482" s="21" t="s">
        <v>351</v>
      </c>
      <c r="F482" s="21">
        <v>150</v>
      </c>
      <c r="G482" s="21">
        <v>166</v>
      </c>
      <c r="H482" s="21">
        <v>4737</v>
      </c>
      <c r="I482" s="21" t="s">
        <v>341</v>
      </c>
      <c r="J482" s="21">
        <v>4677</v>
      </c>
      <c r="K482" s="22" t="s">
        <v>342</v>
      </c>
      <c r="L482" s="22" t="str">
        <f>VLOOKUP(C482,'[16]Trips&amp;Operators'!$C$1:$E$9999,3,FALSE)</f>
        <v>COCA</v>
      </c>
      <c r="M482" s="23" t="s">
        <v>348</v>
      </c>
      <c r="N482" s="22"/>
      <c r="O482" s="53" t="str">
        <f t="shared" si="14"/>
        <v>14</v>
      </c>
      <c r="P482" s="51">
        <f t="shared" si="15"/>
        <v>42535</v>
      </c>
    </row>
    <row r="483" spans="1:16" x14ac:dyDescent="0.25">
      <c r="A483" s="20">
        <v>42535.540509259263</v>
      </c>
      <c r="B483" s="21" t="s">
        <v>353</v>
      </c>
      <c r="C483" s="21" t="s">
        <v>1066</v>
      </c>
      <c r="D483" s="21" t="s">
        <v>352</v>
      </c>
      <c r="E483" s="21" t="s">
        <v>351</v>
      </c>
      <c r="F483" s="21">
        <v>350</v>
      </c>
      <c r="G483" s="21">
        <v>402</v>
      </c>
      <c r="H483" s="21">
        <v>224880</v>
      </c>
      <c r="I483" s="21" t="s">
        <v>341</v>
      </c>
      <c r="J483" s="21">
        <v>232107</v>
      </c>
      <c r="K483" s="22" t="s">
        <v>342</v>
      </c>
      <c r="L483" s="22" t="str">
        <f>VLOOKUP(C483,'[16]Trips&amp;Operators'!$C$1:$E$9999,3,FALSE)</f>
        <v>BEAM</v>
      </c>
      <c r="M483" s="23" t="s">
        <v>348</v>
      </c>
      <c r="N483" s="22"/>
      <c r="O483" s="53" t="str">
        <f t="shared" si="14"/>
        <v>14</v>
      </c>
      <c r="P483" s="51">
        <f t="shared" si="15"/>
        <v>42535</v>
      </c>
    </row>
    <row r="484" spans="1:16" x14ac:dyDescent="0.25">
      <c r="A484" s="20">
        <v>42535.573981481481</v>
      </c>
      <c r="B484" s="21" t="s">
        <v>361</v>
      </c>
      <c r="C484" s="21" t="s">
        <v>1067</v>
      </c>
      <c r="D484" s="21" t="s">
        <v>339</v>
      </c>
      <c r="E484" s="21" t="s">
        <v>351</v>
      </c>
      <c r="F484" s="21">
        <v>200</v>
      </c>
      <c r="G484" s="21">
        <v>234</v>
      </c>
      <c r="H484" s="21">
        <v>30648</v>
      </c>
      <c r="I484" s="21" t="s">
        <v>341</v>
      </c>
      <c r="J484" s="21">
        <v>30562</v>
      </c>
      <c r="K484" s="22" t="s">
        <v>342</v>
      </c>
      <c r="L484" s="22" t="str">
        <f>VLOOKUP(C484,'[16]Trips&amp;Operators'!$C$1:$E$9999,3,FALSE)</f>
        <v>YOUNG</v>
      </c>
      <c r="M484" s="23" t="s">
        <v>348</v>
      </c>
      <c r="N484" s="22"/>
      <c r="O484" s="53" t="str">
        <f t="shared" si="14"/>
        <v>14</v>
      </c>
      <c r="P484" s="51">
        <f t="shared" si="15"/>
        <v>42535</v>
      </c>
    </row>
    <row r="485" spans="1:16" x14ac:dyDescent="0.25">
      <c r="A485" s="20">
        <v>42535.576724537037</v>
      </c>
      <c r="B485" s="21" t="s">
        <v>364</v>
      </c>
      <c r="C485" s="21" t="s">
        <v>1063</v>
      </c>
      <c r="D485" s="21" t="s">
        <v>339</v>
      </c>
      <c r="E485" s="21" t="s">
        <v>351</v>
      </c>
      <c r="F485" s="21">
        <v>300</v>
      </c>
      <c r="G485" s="21">
        <v>274</v>
      </c>
      <c r="H485" s="21">
        <v>19934</v>
      </c>
      <c r="I485" s="21" t="s">
        <v>341</v>
      </c>
      <c r="J485" s="21">
        <v>20338</v>
      </c>
      <c r="K485" s="22" t="s">
        <v>347</v>
      </c>
      <c r="L485" s="22" t="str">
        <f>VLOOKUP(C485,'[16]Trips&amp;Operators'!$C$1:$E$9999,3,FALSE)</f>
        <v>BEAM</v>
      </c>
      <c r="M485" s="23" t="s">
        <v>348</v>
      </c>
      <c r="N485" s="22"/>
      <c r="O485" s="53" t="str">
        <f t="shared" si="14"/>
        <v>14</v>
      </c>
      <c r="P485" s="51">
        <f t="shared" si="15"/>
        <v>42535</v>
      </c>
    </row>
    <row r="486" spans="1:16" x14ac:dyDescent="0.25">
      <c r="A486" s="20">
        <v>42535.584641203706</v>
      </c>
      <c r="B486" s="21" t="s">
        <v>355</v>
      </c>
      <c r="C486" s="21" t="s">
        <v>1068</v>
      </c>
      <c r="D486" s="21" t="s">
        <v>339</v>
      </c>
      <c r="E486" s="21" t="s">
        <v>351</v>
      </c>
      <c r="F486" s="21">
        <v>450</v>
      </c>
      <c r="G486" s="21">
        <v>447</v>
      </c>
      <c r="H486" s="21">
        <v>17177</v>
      </c>
      <c r="I486" s="21" t="s">
        <v>341</v>
      </c>
      <c r="J486" s="21">
        <v>15167</v>
      </c>
      <c r="K486" s="22" t="s">
        <v>342</v>
      </c>
      <c r="L486" s="22" t="str">
        <f>VLOOKUP(C486,'[16]Trips&amp;Operators'!$C$1:$E$9999,3,FALSE)</f>
        <v>COCA</v>
      </c>
      <c r="M486" s="23" t="s">
        <v>348</v>
      </c>
      <c r="N486" s="22"/>
      <c r="O486" s="53" t="str">
        <f t="shared" si="14"/>
        <v>14</v>
      </c>
      <c r="P486" s="51">
        <f t="shared" si="15"/>
        <v>42535</v>
      </c>
    </row>
    <row r="487" spans="1:16" x14ac:dyDescent="0.25">
      <c r="A487" s="20">
        <v>42535.763738425929</v>
      </c>
      <c r="B487" s="21" t="s">
        <v>362</v>
      </c>
      <c r="C487" s="21" t="s">
        <v>1069</v>
      </c>
      <c r="D487" s="21" t="s">
        <v>339</v>
      </c>
      <c r="E487" s="21" t="s">
        <v>351</v>
      </c>
      <c r="F487" s="21">
        <v>400</v>
      </c>
      <c r="G487" s="21">
        <v>542</v>
      </c>
      <c r="H487" s="21">
        <v>15837</v>
      </c>
      <c r="I487" s="21" t="s">
        <v>341</v>
      </c>
      <c r="J487" s="21">
        <v>17867</v>
      </c>
      <c r="K487" s="22" t="s">
        <v>347</v>
      </c>
      <c r="L487" s="22" t="str">
        <f>VLOOKUP(C487,'[16]Trips&amp;Operators'!$C$1:$E$9999,3,FALSE)</f>
        <v>ADANE</v>
      </c>
      <c r="M487" s="23" t="s">
        <v>348</v>
      </c>
      <c r="N487" s="22"/>
      <c r="O487" s="53" t="str">
        <f t="shared" si="14"/>
        <v>14</v>
      </c>
      <c r="P487" s="51">
        <f t="shared" si="15"/>
        <v>42535</v>
      </c>
    </row>
    <row r="488" spans="1:16" x14ac:dyDescent="0.25">
      <c r="A488" s="20">
        <v>42535.81449074074</v>
      </c>
      <c r="B488" s="21" t="s">
        <v>388</v>
      </c>
      <c r="C488" s="21" t="s">
        <v>1070</v>
      </c>
      <c r="D488" s="21" t="s">
        <v>339</v>
      </c>
      <c r="E488" s="21" t="s">
        <v>351</v>
      </c>
      <c r="F488" s="21">
        <v>150</v>
      </c>
      <c r="G488" s="21">
        <v>201</v>
      </c>
      <c r="H488" s="21">
        <v>5572</v>
      </c>
      <c r="I488" s="21" t="s">
        <v>341</v>
      </c>
      <c r="J488" s="21">
        <v>4677</v>
      </c>
      <c r="K488" s="22" t="s">
        <v>342</v>
      </c>
      <c r="L488" s="22" t="str">
        <f>VLOOKUP(C488,'[16]Trips&amp;Operators'!$C$1:$E$9999,3,FALSE)</f>
        <v>STORY</v>
      </c>
      <c r="M488" s="23" t="s">
        <v>348</v>
      </c>
      <c r="N488" s="22"/>
      <c r="O488" s="53" t="str">
        <f t="shared" si="14"/>
        <v>14</v>
      </c>
      <c r="P488" s="51">
        <f t="shared" si="15"/>
        <v>42535</v>
      </c>
    </row>
    <row r="489" spans="1:16" x14ac:dyDescent="0.25">
      <c r="A489" s="20">
        <v>42535.823865740742</v>
      </c>
      <c r="B489" s="21" t="s">
        <v>354</v>
      </c>
      <c r="C489" s="21" t="s">
        <v>507</v>
      </c>
      <c r="D489" s="21" t="s">
        <v>339</v>
      </c>
      <c r="E489" s="21" t="s">
        <v>351</v>
      </c>
      <c r="F489" s="21">
        <v>600</v>
      </c>
      <c r="G489" s="21">
        <v>647</v>
      </c>
      <c r="H489" s="21">
        <v>12893</v>
      </c>
      <c r="I489" s="21" t="s">
        <v>341</v>
      </c>
      <c r="J489" s="21">
        <v>10694</v>
      </c>
      <c r="K489" s="22" t="s">
        <v>342</v>
      </c>
      <c r="L489" s="22" t="str">
        <f>VLOOKUP(C489,'[16]Trips&amp;Operators'!$C$1:$E$9999,3,FALSE)</f>
        <v>ADANE</v>
      </c>
      <c r="M489" s="23" t="s">
        <v>348</v>
      </c>
      <c r="N489" s="22"/>
      <c r="O489" s="53" t="str">
        <f t="shared" si="14"/>
        <v>14</v>
      </c>
      <c r="P489" s="51">
        <f t="shared" si="15"/>
        <v>42535</v>
      </c>
    </row>
    <row r="490" spans="1:16" x14ac:dyDescent="0.25">
      <c r="A490" s="20">
        <v>42535.824548611112</v>
      </c>
      <c r="B490" s="21" t="s">
        <v>354</v>
      </c>
      <c r="C490" s="21" t="s">
        <v>507</v>
      </c>
      <c r="D490" s="21" t="s">
        <v>339</v>
      </c>
      <c r="E490" s="21" t="s">
        <v>351</v>
      </c>
      <c r="F490" s="21">
        <v>600</v>
      </c>
      <c r="G490" s="21">
        <v>647</v>
      </c>
      <c r="H490" s="21">
        <v>12893</v>
      </c>
      <c r="I490" s="21" t="s">
        <v>341</v>
      </c>
      <c r="J490" s="21">
        <v>10694</v>
      </c>
      <c r="K490" s="22" t="s">
        <v>342</v>
      </c>
      <c r="L490" s="22" t="str">
        <f>VLOOKUP(C490,'[16]Trips&amp;Operators'!$C$1:$E$9999,3,FALSE)</f>
        <v>ADANE</v>
      </c>
      <c r="M490" s="23" t="s">
        <v>348</v>
      </c>
      <c r="N490" s="22"/>
      <c r="O490" s="53" t="str">
        <f t="shared" si="14"/>
        <v>14</v>
      </c>
      <c r="P490" s="51">
        <f t="shared" si="15"/>
        <v>42535</v>
      </c>
    </row>
    <row r="491" spans="1:16" x14ac:dyDescent="0.25">
      <c r="A491" s="20">
        <v>42536.06925925926</v>
      </c>
      <c r="B491" s="21" t="s">
        <v>354</v>
      </c>
      <c r="C491" s="21" t="s">
        <v>1071</v>
      </c>
      <c r="D491" s="21" t="s">
        <v>339</v>
      </c>
      <c r="E491" s="21" t="s">
        <v>351</v>
      </c>
      <c r="F491" s="21">
        <v>450</v>
      </c>
      <c r="G491" s="21">
        <v>458</v>
      </c>
      <c r="H491" s="21">
        <v>17465</v>
      </c>
      <c r="I491" s="21" t="s">
        <v>341</v>
      </c>
      <c r="J491" s="21">
        <v>15167</v>
      </c>
      <c r="K491" s="22" t="s">
        <v>342</v>
      </c>
      <c r="L491" s="22" t="str">
        <f>VLOOKUP(C491,'[16]Trips&amp;Operators'!$C$1:$E$9999,3,FALSE)</f>
        <v>ADANE</v>
      </c>
      <c r="M491" s="23" t="s">
        <v>348</v>
      </c>
      <c r="N491" s="22"/>
      <c r="O491" s="53" t="str">
        <f t="shared" si="14"/>
        <v>14</v>
      </c>
      <c r="P491" s="51">
        <f t="shared" si="15"/>
        <v>42535</v>
      </c>
    </row>
    <row r="492" spans="1:16" x14ac:dyDescent="0.25">
      <c r="A492" s="20">
        <v>42535.211377314816</v>
      </c>
      <c r="B492" s="21" t="s">
        <v>458</v>
      </c>
      <c r="C492" s="21" t="s">
        <v>148</v>
      </c>
      <c r="D492" s="21" t="s">
        <v>352</v>
      </c>
      <c r="E492" s="21" t="s">
        <v>359</v>
      </c>
      <c r="F492" s="21">
        <v>0</v>
      </c>
      <c r="G492" s="21">
        <v>248</v>
      </c>
      <c r="H492" s="21">
        <v>228593</v>
      </c>
      <c r="I492" s="21" t="s">
        <v>360</v>
      </c>
      <c r="J492" s="21">
        <v>228572</v>
      </c>
      <c r="K492" s="22" t="s">
        <v>347</v>
      </c>
      <c r="L492" s="22" t="str">
        <f>VLOOKUP(C492,'[16]Trips&amp;Operators'!$C$1:$E$9999,3,FALSE)</f>
        <v>YANAI</v>
      </c>
      <c r="M492" s="23" t="s">
        <v>343</v>
      </c>
      <c r="N492" s="22" t="s">
        <v>149</v>
      </c>
      <c r="O492" s="53" t="str">
        <f t="shared" si="14"/>
        <v>14</v>
      </c>
      <c r="P492" s="51">
        <f t="shared" si="15"/>
        <v>42535</v>
      </c>
    </row>
    <row r="493" spans="1:16" x14ac:dyDescent="0.25">
      <c r="A493" s="20">
        <v>42535.460231481484</v>
      </c>
      <c r="B493" s="21" t="s">
        <v>354</v>
      </c>
      <c r="C493" s="21" t="s">
        <v>503</v>
      </c>
      <c r="D493" s="21" t="s">
        <v>339</v>
      </c>
      <c r="E493" s="21" t="s">
        <v>359</v>
      </c>
      <c r="F493" s="21">
        <v>0</v>
      </c>
      <c r="G493" s="21">
        <v>593</v>
      </c>
      <c r="H493" s="21">
        <v>185407</v>
      </c>
      <c r="I493" s="21" t="s">
        <v>360</v>
      </c>
      <c r="J493" s="21">
        <v>182920</v>
      </c>
      <c r="K493" s="22" t="s">
        <v>342</v>
      </c>
      <c r="L493" s="22" t="str">
        <f>VLOOKUP(C493,'[16]Trips&amp;Operators'!$C$1:$E$9999,3,FALSE)</f>
        <v>ACKERMAN</v>
      </c>
      <c r="M493" s="23" t="s">
        <v>343</v>
      </c>
      <c r="N493" s="22" t="s">
        <v>121</v>
      </c>
      <c r="O493" s="53" t="str">
        <f t="shared" si="14"/>
        <v>14</v>
      </c>
      <c r="P493" s="51">
        <f t="shared" si="15"/>
        <v>42535</v>
      </c>
    </row>
    <row r="494" spans="1:16" x14ac:dyDescent="0.25">
      <c r="A494" s="20">
        <v>42535.53696759259</v>
      </c>
      <c r="B494" s="21" t="s">
        <v>354</v>
      </c>
      <c r="C494" s="21" t="s">
        <v>504</v>
      </c>
      <c r="D494" s="21" t="s">
        <v>339</v>
      </c>
      <c r="E494" s="21" t="s">
        <v>359</v>
      </c>
      <c r="F494" s="21">
        <v>0</v>
      </c>
      <c r="G494" s="21">
        <v>577</v>
      </c>
      <c r="H494" s="21">
        <v>185569</v>
      </c>
      <c r="I494" s="21" t="s">
        <v>360</v>
      </c>
      <c r="J494" s="21">
        <v>182920</v>
      </c>
      <c r="K494" s="22" t="s">
        <v>342</v>
      </c>
      <c r="L494" s="22" t="str">
        <f>VLOOKUP(C494,'[16]Trips&amp;Operators'!$C$1:$E$9999,3,FALSE)</f>
        <v>WEBSTER</v>
      </c>
      <c r="M494" s="23" t="s">
        <v>343</v>
      </c>
      <c r="N494" s="22" t="s">
        <v>121</v>
      </c>
      <c r="O494" s="53" t="str">
        <f t="shared" si="14"/>
        <v>14</v>
      </c>
      <c r="P494" s="51">
        <f t="shared" si="15"/>
        <v>42535</v>
      </c>
    </row>
    <row r="495" spans="1:16" x14ac:dyDescent="0.25">
      <c r="A495" s="20">
        <v>42535.389444444445</v>
      </c>
      <c r="B495" s="21" t="s">
        <v>377</v>
      </c>
      <c r="C495" s="21" t="s">
        <v>1072</v>
      </c>
      <c r="D495" s="21" t="s">
        <v>339</v>
      </c>
      <c r="E495" s="21" t="s">
        <v>359</v>
      </c>
      <c r="F495" s="21">
        <v>0</v>
      </c>
      <c r="G495" s="21">
        <v>154</v>
      </c>
      <c r="H495" s="21">
        <v>19474</v>
      </c>
      <c r="I495" s="21" t="s">
        <v>360</v>
      </c>
      <c r="J495" s="21">
        <v>20617</v>
      </c>
      <c r="K495" s="22" t="s">
        <v>347</v>
      </c>
      <c r="L495" s="22" t="str">
        <f>VLOOKUP(C495,'[16]Trips&amp;Operators'!$C$1:$E$9999,3,FALSE)</f>
        <v>STARKS</v>
      </c>
      <c r="M495" s="23" t="s">
        <v>343</v>
      </c>
      <c r="N495" s="22" t="s">
        <v>1073</v>
      </c>
      <c r="O495" s="53" t="str">
        <f t="shared" si="14"/>
        <v>14</v>
      </c>
      <c r="P495" s="51">
        <f t="shared" si="15"/>
        <v>42535</v>
      </c>
    </row>
    <row r="496" spans="1:16" x14ac:dyDescent="0.25">
      <c r="A496" s="20">
        <v>42535.40215277778</v>
      </c>
      <c r="B496" s="21" t="s">
        <v>381</v>
      </c>
      <c r="C496" s="21" t="s">
        <v>506</v>
      </c>
      <c r="D496" s="21" t="s">
        <v>339</v>
      </c>
      <c r="E496" s="21" t="s">
        <v>359</v>
      </c>
      <c r="F496" s="21">
        <v>0</v>
      </c>
      <c r="G496" s="21">
        <v>265</v>
      </c>
      <c r="H496" s="21">
        <v>128343</v>
      </c>
      <c r="I496" s="21" t="s">
        <v>360</v>
      </c>
      <c r="J496" s="21">
        <v>127587</v>
      </c>
      <c r="K496" s="22" t="s">
        <v>342</v>
      </c>
      <c r="L496" s="22" t="str">
        <f>VLOOKUP(C496,'[16]Trips&amp;Operators'!$C$1:$E$9999,3,FALSE)</f>
        <v>BRANNON</v>
      </c>
      <c r="M496" s="23" t="s">
        <v>348</v>
      </c>
      <c r="N496" s="22" t="s">
        <v>152</v>
      </c>
      <c r="O496" s="53" t="str">
        <f t="shared" si="14"/>
        <v>14</v>
      </c>
      <c r="P496" s="51">
        <f t="shared" si="15"/>
        <v>42535</v>
      </c>
    </row>
    <row r="497" spans="1:16" x14ac:dyDescent="0.25">
      <c r="A497" s="20">
        <v>42535.542962962965</v>
      </c>
      <c r="B497" s="21" t="s">
        <v>353</v>
      </c>
      <c r="C497" s="21" t="s">
        <v>1066</v>
      </c>
      <c r="D497" s="21" t="s">
        <v>339</v>
      </c>
      <c r="E497" s="21" t="s">
        <v>359</v>
      </c>
      <c r="F497" s="21">
        <v>0</v>
      </c>
      <c r="G497" s="21">
        <v>506</v>
      </c>
      <c r="H497" s="21">
        <v>194979</v>
      </c>
      <c r="I497" s="21" t="s">
        <v>360</v>
      </c>
      <c r="J497" s="21">
        <v>191723</v>
      </c>
      <c r="K497" s="22" t="s">
        <v>342</v>
      </c>
      <c r="L497" s="22" t="str">
        <f>VLOOKUP(C497,'[16]Trips&amp;Operators'!$C$1:$E$9999,3,FALSE)</f>
        <v>BEAM</v>
      </c>
      <c r="M497" s="23" t="s">
        <v>348</v>
      </c>
      <c r="N497" s="22" t="s">
        <v>152</v>
      </c>
      <c r="O497" s="53" t="str">
        <f t="shared" si="14"/>
        <v>14</v>
      </c>
      <c r="P497" s="51">
        <f t="shared" si="15"/>
        <v>42535</v>
      </c>
    </row>
    <row r="498" spans="1:16" x14ac:dyDescent="0.25">
      <c r="A498" s="20">
        <v>42535.616099537037</v>
      </c>
      <c r="B498" s="21" t="s">
        <v>353</v>
      </c>
      <c r="C498" s="21" t="s">
        <v>1074</v>
      </c>
      <c r="D498" s="21" t="s">
        <v>339</v>
      </c>
      <c r="E498" s="21" t="s">
        <v>359</v>
      </c>
      <c r="F498" s="21">
        <v>0</v>
      </c>
      <c r="G498" s="21">
        <v>385</v>
      </c>
      <c r="H498" s="21">
        <v>193762</v>
      </c>
      <c r="I498" s="21" t="s">
        <v>360</v>
      </c>
      <c r="J498" s="21">
        <v>191723</v>
      </c>
      <c r="K498" s="22" t="s">
        <v>342</v>
      </c>
      <c r="L498" s="22" t="str">
        <f>VLOOKUP(C498,'[16]Trips&amp;Operators'!$C$1:$E$9999,3,FALSE)</f>
        <v>BEAM</v>
      </c>
      <c r="M498" s="23" t="s">
        <v>348</v>
      </c>
      <c r="N498" s="22" t="s">
        <v>152</v>
      </c>
      <c r="O498" s="53" t="str">
        <f t="shared" si="14"/>
        <v>14</v>
      </c>
      <c r="P498" s="51">
        <f t="shared" si="15"/>
        <v>42535</v>
      </c>
    </row>
    <row r="499" spans="1:16" x14ac:dyDescent="0.25">
      <c r="A499" s="20">
        <v>42535.62158564815</v>
      </c>
      <c r="B499" s="21" t="s">
        <v>353</v>
      </c>
      <c r="C499" s="21" t="s">
        <v>1074</v>
      </c>
      <c r="D499" s="21" t="s">
        <v>339</v>
      </c>
      <c r="E499" s="21" t="s">
        <v>359</v>
      </c>
      <c r="F499" s="21">
        <v>0</v>
      </c>
      <c r="G499" s="21">
        <v>442</v>
      </c>
      <c r="H499" s="21">
        <v>129471</v>
      </c>
      <c r="I499" s="21" t="s">
        <v>360</v>
      </c>
      <c r="J499" s="21">
        <v>127587</v>
      </c>
      <c r="K499" s="22" t="s">
        <v>342</v>
      </c>
      <c r="L499" s="22" t="str">
        <f>VLOOKUP(C499,'[16]Trips&amp;Operators'!$C$1:$E$9999,3,FALSE)</f>
        <v>BEAM</v>
      </c>
      <c r="M499" s="23" t="s">
        <v>348</v>
      </c>
      <c r="N499" s="22" t="s">
        <v>152</v>
      </c>
      <c r="O499" s="53" t="str">
        <f t="shared" si="14"/>
        <v>14</v>
      </c>
      <c r="P499" s="51">
        <f t="shared" si="15"/>
        <v>42535</v>
      </c>
    </row>
    <row r="500" spans="1:16" x14ac:dyDescent="0.25">
      <c r="A500" s="20">
        <v>42535.677939814814</v>
      </c>
      <c r="B500" s="21" t="s">
        <v>390</v>
      </c>
      <c r="C500" s="21" t="s">
        <v>1075</v>
      </c>
      <c r="D500" s="21" t="s">
        <v>339</v>
      </c>
      <c r="E500" s="21" t="s">
        <v>359</v>
      </c>
      <c r="F500" s="21">
        <v>0</v>
      </c>
      <c r="G500" s="21">
        <v>643</v>
      </c>
      <c r="H500" s="21">
        <v>196936</v>
      </c>
      <c r="I500" s="21" t="s">
        <v>360</v>
      </c>
      <c r="J500" s="21">
        <v>191723</v>
      </c>
      <c r="K500" s="22" t="s">
        <v>342</v>
      </c>
      <c r="L500" s="22" t="str">
        <f>VLOOKUP(C500,'[16]Trips&amp;Operators'!$C$1:$E$9999,3,FALSE)</f>
        <v>BRABO</v>
      </c>
      <c r="M500" s="23" t="s">
        <v>348</v>
      </c>
      <c r="N500" s="22" t="s">
        <v>152</v>
      </c>
      <c r="O500" s="53" t="str">
        <f t="shared" si="14"/>
        <v>14</v>
      </c>
      <c r="P500" s="51">
        <f t="shared" si="15"/>
        <v>42535</v>
      </c>
    </row>
    <row r="501" spans="1:16" x14ac:dyDescent="0.25">
      <c r="A501" s="20">
        <v>42535.274270833332</v>
      </c>
      <c r="B501" s="21" t="s">
        <v>381</v>
      </c>
      <c r="C501" s="21" t="s">
        <v>1076</v>
      </c>
      <c r="D501" s="21" t="s">
        <v>339</v>
      </c>
      <c r="E501" s="21" t="s">
        <v>367</v>
      </c>
      <c r="F501" s="21">
        <v>0</v>
      </c>
      <c r="G501" s="21">
        <v>79</v>
      </c>
      <c r="H501" s="21">
        <v>287</v>
      </c>
      <c r="I501" s="21" t="s">
        <v>368</v>
      </c>
      <c r="J501" s="21">
        <v>1</v>
      </c>
      <c r="K501" s="22" t="s">
        <v>342</v>
      </c>
      <c r="L501" s="22" t="str">
        <f>VLOOKUP(C501,'[16]Trips&amp;Operators'!$C$1:$E$9999,3,FALSE)</f>
        <v>BRANNON</v>
      </c>
      <c r="M501" s="23" t="s">
        <v>348</v>
      </c>
      <c r="N501" s="22"/>
      <c r="O501" s="53" t="str">
        <f t="shared" si="14"/>
        <v>14</v>
      </c>
      <c r="P501" s="51">
        <f t="shared" si="15"/>
        <v>42535</v>
      </c>
    </row>
    <row r="502" spans="1:16" x14ac:dyDescent="0.25">
      <c r="A502" s="20">
        <v>42535.336469907408</v>
      </c>
      <c r="B502" s="21" t="s">
        <v>354</v>
      </c>
      <c r="C502" s="21" t="s">
        <v>505</v>
      </c>
      <c r="D502" s="21" t="s">
        <v>339</v>
      </c>
      <c r="E502" s="21" t="s">
        <v>367</v>
      </c>
      <c r="F502" s="21">
        <v>0</v>
      </c>
      <c r="G502" s="21">
        <v>54</v>
      </c>
      <c r="H502" s="21">
        <v>181</v>
      </c>
      <c r="I502" s="21" t="s">
        <v>368</v>
      </c>
      <c r="J502" s="21">
        <v>1</v>
      </c>
      <c r="K502" s="22" t="s">
        <v>342</v>
      </c>
      <c r="L502" s="22" t="str">
        <f>VLOOKUP(C502,'[16]Trips&amp;Operators'!$C$1:$E$9999,3,FALSE)</f>
        <v>ACKERMAN</v>
      </c>
      <c r="M502" s="23" t="s">
        <v>348</v>
      </c>
      <c r="N502" s="22"/>
      <c r="O502" s="53" t="str">
        <f t="shared" si="14"/>
        <v>14</v>
      </c>
      <c r="P502" s="51">
        <f t="shared" si="15"/>
        <v>42535</v>
      </c>
    </row>
    <row r="503" spans="1:16" x14ac:dyDescent="0.25">
      <c r="A503" s="20">
        <v>42535.357974537037</v>
      </c>
      <c r="B503" s="21" t="s">
        <v>458</v>
      </c>
      <c r="C503" s="21" t="s">
        <v>1077</v>
      </c>
      <c r="D503" s="21" t="s">
        <v>339</v>
      </c>
      <c r="E503" s="21" t="s">
        <v>367</v>
      </c>
      <c r="F503" s="21">
        <v>0</v>
      </c>
      <c r="G503" s="21">
        <v>84</v>
      </c>
      <c r="H503" s="21">
        <v>233159</v>
      </c>
      <c r="I503" s="21" t="s">
        <v>368</v>
      </c>
      <c r="J503" s="21">
        <v>233491</v>
      </c>
      <c r="K503" s="22" t="s">
        <v>347</v>
      </c>
      <c r="L503" s="22" t="str">
        <f>VLOOKUP(C503,'[16]Trips&amp;Operators'!$C$1:$E$9999,3,FALSE)</f>
        <v>YANAI</v>
      </c>
      <c r="M503" s="23" t="s">
        <v>348</v>
      </c>
      <c r="N503" s="22"/>
      <c r="O503" s="53" t="str">
        <f t="shared" si="14"/>
        <v>14</v>
      </c>
      <c r="P503" s="51">
        <f t="shared" si="15"/>
        <v>42535</v>
      </c>
    </row>
    <row r="504" spans="1:16" x14ac:dyDescent="0.25">
      <c r="A504" s="20">
        <v>42535.412627314814</v>
      </c>
      <c r="B504" s="21" t="s">
        <v>377</v>
      </c>
      <c r="C504" s="21" t="s">
        <v>1072</v>
      </c>
      <c r="D504" s="21" t="s">
        <v>339</v>
      </c>
      <c r="E504" s="21" t="s">
        <v>367</v>
      </c>
      <c r="F504" s="21">
        <v>0</v>
      </c>
      <c r="G504" s="21">
        <v>37</v>
      </c>
      <c r="H504" s="21">
        <v>233393</v>
      </c>
      <c r="I504" s="21" t="s">
        <v>368</v>
      </c>
      <c r="J504" s="21">
        <v>233491</v>
      </c>
      <c r="K504" s="22" t="s">
        <v>347</v>
      </c>
      <c r="L504" s="22" t="str">
        <f>VLOOKUP(C504,'[16]Trips&amp;Operators'!$C$1:$E$9999,3,FALSE)</f>
        <v>STARKS</v>
      </c>
      <c r="M504" s="23" t="s">
        <v>348</v>
      </c>
      <c r="N504" s="22"/>
      <c r="O504" s="53" t="str">
        <f t="shared" si="14"/>
        <v>14</v>
      </c>
      <c r="P504" s="51">
        <f t="shared" si="15"/>
        <v>42535</v>
      </c>
    </row>
    <row r="505" spans="1:16" x14ac:dyDescent="0.25">
      <c r="A505" s="20">
        <v>42535.460636574076</v>
      </c>
      <c r="B505" s="21" t="s">
        <v>371</v>
      </c>
      <c r="C505" s="21" t="s">
        <v>1078</v>
      </c>
      <c r="D505" s="21" t="s">
        <v>339</v>
      </c>
      <c r="E505" s="21" t="s">
        <v>367</v>
      </c>
      <c r="F505" s="21">
        <v>0</v>
      </c>
      <c r="G505" s="21">
        <v>46</v>
      </c>
      <c r="H505" s="21">
        <v>170</v>
      </c>
      <c r="I505" s="21" t="s">
        <v>368</v>
      </c>
      <c r="J505" s="21">
        <v>1</v>
      </c>
      <c r="K505" s="22" t="s">
        <v>342</v>
      </c>
      <c r="L505" s="22" t="str">
        <f>VLOOKUP(C505,'[16]Trips&amp;Operators'!$C$1:$E$9999,3,FALSE)</f>
        <v>ROCHA</v>
      </c>
      <c r="M505" s="23" t="s">
        <v>348</v>
      </c>
      <c r="N505" s="22"/>
      <c r="O505" s="53" t="str">
        <f t="shared" si="14"/>
        <v>14</v>
      </c>
      <c r="P505" s="51">
        <f t="shared" si="15"/>
        <v>42535</v>
      </c>
    </row>
    <row r="506" spans="1:16" x14ac:dyDescent="0.25">
      <c r="A506" s="20">
        <v>42535.673090277778</v>
      </c>
      <c r="B506" s="21" t="s">
        <v>388</v>
      </c>
      <c r="C506" s="21" t="s">
        <v>1079</v>
      </c>
      <c r="D506" s="21" t="s">
        <v>339</v>
      </c>
      <c r="E506" s="21" t="s">
        <v>367</v>
      </c>
      <c r="F506" s="21">
        <v>0</v>
      </c>
      <c r="G506" s="21">
        <v>46</v>
      </c>
      <c r="H506" s="21">
        <v>154</v>
      </c>
      <c r="I506" s="21" t="s">
        <v>368</v>
      </c>
      <c r="J506" s="21">
        <v>1</v>
      </c>
      <c r="K506" s="22" t="s">
        <v>342</v>
      </c>
      <c r="L506" s="22" t="str">
        <f>VLOOKUP(C506,'[16]Trips&amp;Operators'!$C$1:$E$9999,3,FALSE)</f>
        <v>STORY</v>
      </c>
      <c r="M506" s="23" t="s">
        <v>348</v>
      </c>
      <c r="N506" s="22"/>
      <c r="O506" s="53" t="str">
        <f t="shared" si="14"/>
        <v>14</v>
      </c>
      <c r="P506" s="51">
        <f t="shared" si="15"/>
        <v>42535</v>
      </c>
    </row>
    <row r="507" spans="1:16" x14ac:dyDescent="0.25">
      <c r="A507" s="20">
        <v>42535.732407407406</v>
      </c>
      <c r="B507" s="21" t="s">
        <v>355</v>
      </c>
      <c r="C507" s="21" t="s">
        <v>1080</v>
      </c>
      <c r="D507" s="21" t="s">
        <v>339</v>
      </c>
      <c r="E507" s="21" t="s">
        <v>367</v>
      </c>
      <c r="F507" s="21">
        <v>0</v>
      </c>
      <c r="G507" s="21">
        <v>58</v>
      </c>
      <c r="H507" s="21">
        <v>191</v>
      </c>
      <c r="I507" s="21" t="s">
        <v>368</v>
      </c>
      <c r="J507" s="21">
        <v>1</v>
      </c>
      <c r="K507" s="22" t="s">
        <v>342</v>
      </c>
      <c r="L507" s="22" t="str">
        <f>VLOOKUP(C507,'[16]Trips&amp;Operators'!$C$1:$E$9999,3,FALSE)</f>
        <v>COCA</v>
      </c>
      <c r="M507" s="23" t="s">
        <v>348</v>
      </c>
      <c r="N507" s="22"/>
      <c r="O507" s="53" t="str">
        <f t="shared" si="14"/>
        <v>14</v>
      </c>
      <c r="P507" s="51">
        <f t="shared" si="15"/>
        <v>42535</v>
      </c>
    </row>
    <row r="508" spans="1:16" x14ac:dyDescent="0.25">
      <c r="A508" s="20">
        <v>42535.816493055558</v>
      </c>
      <c r="B508" s="21" t="s">
        <v>388</v>
      </c>
      <c r="C508" s="21" t="s">
        <v>1070</v>
      </c>
      <c r="D508" s="21" t="s">
        <v>339</v>
      </c>
      <c r="E508" s="21" t="s">
        <v>367</v>
      </c>
      <c r="F508" s="21">
        <v>0</v>
      </c>
      <c r="G508" s="21">
        <v>60</v>
      </c>
      <c r="H508" s="21">
        <v>227</v>
      </c>
      <c r="I508" s="21" t="s">
        <v>368</v>
      </c>
      <c r="J508" s="21">
        <v>1</v>
      </c>
      <c r="K508" s="22" t="s">
        <v>342</v>
      </c>
      <c r="L508" s="22" t="str">
        <f>VLOOKUP(C508,'[16]Trips&amp;Operators'!$C$1:$E$9999,3,FALSE)</f>
        <v>STORY</v>
      </c>
      <c r="M508" s="23" t="s">
        <v>348</v>
      </c>
      <c r="N508" s="22"/>
      <c r="O508" s="53" t="str">
        <f t="shared" si="14"/>
        <v>14</v>
      </c>
      <c r="P508" s="51">
        <f t="shared" si="15"/>
        <v>42535</v>
      </c>
    </row>
    <row r="509" spans="1:16" x14ac:dyDescent="0.25">
      <c r="A509" s="20">
        <v>42536.479062500002</v>
      </c>
      <c r="B509" s="21" t="s">
        <v>350</v>
      </c>
      <c r="C509" s="21" t="s">
        <v>513</v>
      </c>
      <c r="D509" s="21" t="s">
        <v>339</v>
      </c>
      <c r="E509" s="21" t="s">
        <v>345</v>
      </c>
      <c r="F509" s="21">
        <v>150</v>
      </c>
      <c r="G509" s="21">
        <v>406</v>
      </c>
      <c r="H509" s="21">
        <v>60960</v>
      </c>
      <c r="I509" s="21" t="s">
        <v>346</v>
      </c>
      <c r="J509" s="21">
        <v>63068</v>
      </c>
      <c r="K509" s="22" t="s">
        <v>347</v>
      </c>
      <c r="L509" s="22" t="str">
        <f>VLOOKUP(C509,'[17]Trips&amp;Operators'!$C$2:$E$10000,3,FALSE)</f>
        <v>BRABO</v>
      </c>
      <c r="M509" s="23" t="s">
        <v>348</v>
      </c>
      <c r="N509" s="22"/>
      <c r="O509" s="53" t="str">
        <f t="shared" si="14"/>
        <v>15</v>
      </c>
      <c r="P509" s="51">
        <f t="shared" si="15"/>
        <v>42536</v>
      </c>
    </row>
    <row r="510" spans="1:16" x14ac:dyDescent="0.25">
      <c r="A510" s="20">
        <v>42536.519756944443</v>
      </c>
      <c r="B510" s="21" t="s">
        <v>358</v>
      </c>
      <c r="C510" s="21" t="s">
        <v>509</v>
      </c>
      <c r="D510" s="21" t="s">
        <v>339</v>
      </c>
      <c r="E510" s="21" t="s">
        <v>345</v>
      </c>
      <c r="F510" s="21">
        <v>0</v>
      </c>
      <c r="G510" s="21">
        <v>471</v>
      </c>
      <c r="H510" s="21">
        <v>59671</v>
      </c>
      <c r="I510" s="21" t="s">
        <v>346</v>
      </c>
      <c r="J510" s="21">
        <v>63068</v>
      </c>
      <c r="K510" s="22" t="s">
        <v>347</v>
      </c>
      <c r="L510" s="22" t="str">
        <f>VLOOKUP(C510,'[17]Trips&amp;Operators'!$C$2:$E$10000,3,FALSE)</f>
        <v>STEWART</v>
      </c>
      <c r="M510" s="23" t="s">
        <v>348</v>
      </c>
      <c r="N510" s="22" t="s">
        <v>522</v>
      </c>
      <c r="O510" s="53" t="str">
        <f t="shared" si="14"/>
        <v>15</v>
      </c>
      <c r="P510" s="51">
        <f t="shared" si="15"/>
        <v>42536</v>
      </c>
    </row>
    <row r="511" spans="1:16" x14ac:dyDescent="0.25">
      <c r="A511" s="20">
        <v>42536.520671296297</v>
      </c>
      <c r="B511" s="21" t="s">
        <v>358</v>
      </c>
      <c r="C511" s="21" t="s">
        <v>509</v>
      </c>
      <c r="D511" s="21" t="s">
        <v>339</v>
      </c>
      <c r="E511" s="21" t="s">
        <v>345</v>
      </c>
      <c r="F511" s="21">
        <v>0</v>
      </c>
      <c r="G511" s="21">
        <v>174</v>
      </c>
      <c r="H511" s="21">
        <v>61878</v>
      </c>
      <c r="I511" s="21" t="s">
        <v>346</v>
      </c>
      <c r="J511" s="21">
        <v>63068</v>
      </c>
      <c r="K511" s="22" t="s">
        <v>347</v>
      </c>
      <c r="L511" s="22" t="str">
        <f>VLOOKUP(C511,'[17]Trips&amp;Operators'!$C$2:$E$10000,3,FALSE)</f>
        <v>STEWART</v>
      </c>
      <c r="M511" s="23" t="s">
        <v>348</v>
      </c>
      <c r="N511" s="22" t="s">
        <v>522</v>
      </c>
      <c r="O511" s="53" t="str">
        <f t="shared" si="14"/>
        <v>15</v>
      </c>
      <c r="P511" s="51">
        <f t="shared" si="15"/>
        <v>42536</v>
      </c>
    </row>
    <row r="512" spans="1:16" x14ac:dyDescent="0.25">
      <c r="A512" s="20">
        <v>42536.561412037037</v>
      </c>
      <c r="B512" s="21" t="s">
        <v>377</v>
      </c>
      <c r="C512" s="21" t="s">
        <v>1081</v>
      </c>
      <c r="D512" s="21" t="s">
        <v>339</v>
      </c>
      <c r="E512" s="21" t="s">
        <v>345</v>
      </c>
      <c r="F512" s="21">
        <v>0</v>
      </c>
      <c r="G512" s="21">
        <v>34</v>
      </c>
      <c r="H512" s="21">
        <v>62978</v>
      </c>
      <c r="I512" s="21" t="s">
        <v>346</v>
      </c>
      <c r="J512" s="21">
        <v>63068</v>
      </c>
      <c r="K512" s="22" t="s">
        <v>347</v>
      </c>
      <c r="L512" s="22" t="str">
        <f>VLOOKUP(C512,'[17]Trips&amp;Operators'!$C$2:$E$10000,3,FALSE)</f>
        <v>BONDS</v>
      </c>
      <c r="M512" s="23" t="s">
        <v>348</v>
      </c>
      <c r="N512" s="22" t="s">
        <v>522</v>
      </c>
      <c r="O512" s="53" t="str">
        <f t="shared" si="14"/>
        <v>15</v>
      </c>
      <c r="P512" s="51">
        <f t="shared" si="15"/>
        <v>42536</v>
      </c>
    </row>
    <row r="513" spans="1:16" x14ac:dyDescent="0.25">
      <c r="A513" s="20">
        <v>42536.634328703702</v>
      </c>
      <c r="B513" s="21" t="s">
        <v>377</v>
      </c>
      <c r="C513" s="21" t="s">
        <v>1082</v>
      </c>
      <c r="D513" s="21" t="s">
        <v>339</v>
      </c>
      <c r="E513" s="21" t="s">
        <v>345</v>
      </c>
      <c r="F513" s="21">
        <v>0</v>
      </c>
      <c r="G513" s="21">
        <v>387</v>
      </c>
      <c r="H513" s="21">
        <v>60799</v>
      </c>
      <c r="I513" s="21" t="s">
        <v>346</v>
      </c>
      <c r="J513" s="21">
        <v>63068</v>
      </c>
      <c r="K513" s="22" t="s">
        <v>347</v>
      </c>
      <c r="L513" s="22" t="str">
        <f>VLOOKUP(C513,'[17]Trips&amp;Operators'!$C$2:$E$10000,3,FALSE)</f>
        <v>BONDS</v>
      </c>
      <c r="M513" s="23" t="s">
        <v>348</v>
      </c>
      <c r="N513" s="22" t="s">
        <v>522</v>
      </c>
      <c r="O513" s="53" t="str">
        <f t="shared" si="14"/>
        <v>15</v>
      </c>
      <c r="P513" s="51">
        <f t="shared" si="15"/>
        <v>42536</v>
      </c>
    </row>
    <row r="514" spans="1:16" x14ac:dyDescent="0.25">
      <c r="A514" s="20">
        <v>42536.664907407408</v>
      </c>
      <c r="B514" s="21" t="s">
        <v>350</v>
      </c>
      <c r="C514" s="21" t="s">
        <v>159</v>
      </c>
      <c r="D514" s="21" t="s">
        <v>339</v>
      </c>
      <c r="E514" s="21" t="s">
        <v>345</v>
      </c>
      <c r="F514" s="21">
        <v>150</v>
      </c>
      <c r="G514" s="21">
        <v>439</v>
      </c>
      <c r="H514" s="21">
        <v>60542</v>
      </c>
      <c r="I514" s="21" t="s">
        <v>346</v>
      </c>
      <c r="J514" s="21">
        <v>63068</v>
      </c>
      <c r="K514" s="22" t="s">
        <v>347</v>
      </c>
      <c r="L514" s="22" t="str">
        <f>VLOOKUP(C514,'[17]Trips&amp;Operators'!$C$2:$E$10000,3,FALSE)</f>
        <v>BRABO</v>
      </c>
      <c r="M514" s="23" t="s">
        <v>348</v>
      </c>
      <c r="N514" s="22"/>
      <c r="O514" s="53" t="str">
        <f t="shared" si="14"/>
        <v>15</v>
      </c>
      <c r="P514" s="51">
        <f t="shared" si="15"/>
        <v>42536</v>
      </c>
    </row>
    <row r="515" spans="1:16" x14ac:dyDescent="0.25">
      <c r="A515" s="20">
        <v>42536.951655092591</v>
      </c>
      <c r="B515" s="21" t="s">
        <v>401</v>
      </c>
      <c r="C515" s="21" t="s">
        <v>1083</v>
      </c>
      <c r="D515" s="21" t="s">
        <v>339</v>
      </c>
      <c r="E515" s="21" t="s">
        <v>345</v>
      </c>
      <c r="F515" s="21">
        <v>0</v>
      </c>
      <c r="G515" s="21">
        <v>75</v>
      </c>
      <c r="H515" s="21">
        <v>62705</v>
      </c>
      <c r="I515" s="21" t="s">
        <v>346</v>
      </c>
      <c r="J515" s="21">
        <v>63068</v>
      </c>
      <c r="K515" s="22" t="s">
        <v>347</v>
      </c>
      <c r="L515" s="22" t="str">
        <f>VLOOKUP(C515,'[17]Trips&amp;Operators'!$C$2:$E$10000,3,FALSE)</f>
        <v>STRICKLAND</v>
      </c>
      <c r="M515" s="23" t="s">
        <v>348</v>
      </c>
      <c r="N515" s="22" t="s">
        <v>522</v>
      </c>
      <c r="O515" s="53" t="str">
        <f t="shared" ref="O515:O578" si="16">RIGHT(C515,2)</f>
        <v>15</v>
      </c>
      <c r="P515" s="51">
        <f t="shared" ref="P515:P578" si="17">42522+O515-1</f>
        <v>42536</v>
      </c>
    </row>
    <row r="516" spans="1:16" x14ac:dyDescent="0.25">
      <c r="A516" s="20">
        <v>42536.995520833334</v>
      </c>
      <c r="B516" s="21" t="s">
        <v>399</v>
      </c>
      <c r="C516" s="21" t="s">
        <v>1084</v>
      </c>
      <c r="D516" s="21" t="s">
        <v>339</v>
      </c>
      <c r="E516" s="21" t="s">
        <v>345</v>
      </c>
      <c r="F516" s="21">
        <v>0</v>
      </c>
      <c r="G516" s="21">
        <v>33</v>
      </c>
      <c r="H516" s="21">
        <v>63424</v>
      </c>
      <c r="I516" s="21" t="s">
        <v>346</v>
      </c>
      <c r="J516" s="21">
        <v>63309</v>
      </c>
      <c r="K516" s="22" t="s">
        <v>342</v>
      </c>
      <c r="L516" s="22" t="str">
        <f>VLOOKUP(C516,'[17]Trips&amp;Operators'!$C$2:$E$10000,3,FALSE)</f>
        <v>STRICKLAND</v>
      </c>
      <c r="M516" s="23" t="s">
        <v>348</v>
      </c>
      <c r="N516" s="22" t="s">
        <v>522</v>
      </c>
      <c r="O516" s="53" t="str">
        <f t="shared" si="16"/>
        <v>15</v>
      </c>
      <c r="P516" s="51">
        <f t="shared" si="17"/>
        <v>42536</v>
      </c>
    </row>
    <row r="517" spans="1:16" x14ac:dyDescent="0.25">
      <c r="A517" s="20">
        <v>42536.243449074071</v>
      </c>
      <c r="B517" s="21" t="s">
        <v>451</v>
      </c>
      <c r="C517" s="21" t="s">
        <v>1085</v>
      </c>
      <c r="D517" s="21" t="s">
        <v>339</v>
      </c>
      <c r="E517" s="21" t="s">
        <v>351</v>
      </c>
      <c r="F517" s="21">
        <v>300</v>
      </c>
      <c r="G517" s="21">
        <v>280</v>
      </c>
      <c r="H517" s="21">
        <v>20261</v>
      </c>
      <c r="I517" s="21" t="s">
        <v>341</v>
      </c>
      <c r="J517" s="21">
        <v>20338</v>
      </c>
      <c r="K517" s="22" t="s">
        <v>347</v>
      </c>
      <c r="L517" s="22" t="str">
        <f>VLOOKUP(C517,'[17]Trips&amp;Operators'!$C$2:$E$10000,3,FALSE)</f>
        <v>STARKS</v>
      </c>
      <c r="M517" s="23" t="s">
        <v>348</v>
      </c>
      <c r="N517" s="22"/>
      <c r="O517" s="53" t="str">
        <f t="shared" si="16"/>
        <v>15</v>
      </c>
      <c r="P517" s="51">
        <f t="shared" si="17"/>
        <v>42536</v>
      </c>
    </row>
    <row r="518" spans="1:16" x14ac:dyDescent="0.25">
      <c r="A518" s="20">
        <v>42536.398912037039</v>
      </c>
      <c r="B518" s="21" t="s">
        <v>344</v>
      </c>
      <c r="C518" s="21" t="s">
        <v>508</v>
      </c>
      <c r="D518" s="21" t="s">
        <v>339</v>
      </c>
      <c r="E518" s="21" t="s">
        <v>351</v>
      </c>
      <c r="F518" s="21">
        <v>150</v>
      </c>
      <c r="G518" s="21">
        <v>197</v>
      </c>
      <c r="H518" s="21">
        <v>231502</v>
      </c>
      <c r="I518" s="21" t="s">
        <v>341</v>
      </c>
      <c r="J518" s="21">
        <v>232080</v>
      </c>
      <c r="K518" s="22" t="s">
        <v>347</v>
      </c>
      <c r="L518" s="22" t="str">
        <f>VLOOKUP(C518,'[17]Trips&amp;Operators'!$C$2:$E$10000,3,FALSE)</f>
        <v>ROCHA</v>
      </c>
      <c r="M518" s="23" t="s">
        <v>348</v>
      </c>
      <c r="N518" s="22"/>
      <c r="O518" s="53" t="str">
        <f t="shared" si="16"/>
        <v>15</v>
      </c>
      <c r="P518" s="51">
        <f t="shared" si="17"/>
        <v>42536</v>
      </c>
    </row>
    <row r="519" spans="1:16" x14ac:dyDescent="0.25">
      <c r="A519" s="20">
        <v>42536.452465277776</v>
      </c>
      <c r="B519" s="21" t="s">
        <v>396</v>
      </c>
      <c r="C519" s="21" t="s">
        <v>1086</v>
      </c>
      <c r="D519" s="21" t="s">
        <v>339</v>
      </c>
      <c r="E519" s="21" t="s">
        <v>351</v>
      </c>
      <c r="F519" s="21">
        <v>150</v>
      </c>
      <c r="G519" s="21">
        <v>134</v>
      </c>
      <c r="H519" s="21">
        <v>231547</v>
      </c>
      <c r="I519" s="21" t="s">
        <v>341</v>
      </c>
      <c r="J519" s="21">
        <v>232107</v>
      </c>
      <c r="K519" s="22" t="s">
        <v>347</v>
      </c>
      <c r="L519" s="22" t="str">
        <f>VLOOKUP(C519,'[17]Trips&amp;Operators'!$C$2:$E$10000,3,FALSE)</f>
        <v>SANTIZO</v>
      </c>
      <c r="M519" s="23" t="s">
        <v>348</v>
      </c>
      <c r="N519" s="22"/>
      <c r="O519" s="53" t="str">
        <f t="shared" si="16"/>
        <v>15</v>
      </c>
      <c r="P519" s="51">
        <f t="shared" si="17"/>
        <v>42536</v>
      </c>
    </row>
    <row r="520" spans="1:16" x14ac:dyDescent="0.25">
      <c r="A520" s="20">
        <v>42536.474004629628</v>
      </c>
      <c r="B520" s="21" t="s">
        <v>350</v>
      </c>
      <c r="C520" s="21" t="s">
        <v>513</v>
      </c>
      <c r="D520" s="21" t="s">
        <v>339</v>
      </c>
      <c r="E520" s="21" t="s">
        <v>351</v>
      </c>
      <c r="F520" s="21">
        <v>200</v>
      </c>
      <c r="G520" s="21">
        <v>420</v>
      </c>
      <c r="H520" s="21">
        <v>24993</v>
      </c>
      <c r="I520" s="21" t="s">
        <v>341</v>
      </c>
      <c r="J520" s="21">
        <v>27333</v>
      </c>
      <c r="K520" s="22" t="s">
        <v>347</v>
      </c>
      <c r="L520" s="22" t="str">
        <f>VLOOKUP(C520,'[17]Trips&amp;Operators'!$C$2:$E$10000,3,FALSE)</f>
        <v>BRABO</v>
      </c>
      <c r="M520" s="23" t="s">
        <v>348</v>
      </c>
      <c r="N520" s="22"/>
      <c r="O520" s="53" t="str">
        <f t="shared" si="16"/>
        <v>15</v>
      </c>
      <c r="P520" s="51">
        <f t="shared" si="17"/>
        <v>42536</v>
      </c>
    </row>
    <row r="521" spans="1:16" x14ac:dyDescent="0.25">
      <c r="A521" s="20">
        <v>42536.575567129628</v>
      </c>
      <c r="B521" s="21" t="s">
        <v>371</v>
      </c>
      <c r="C521" s="21" t="s">
        <v>1087</v>
      </c>
      <c r="D521" s="21" t="s">
        <v>339</v>
      </c>
      <c r="E521" s="21" t="s">
        <v>351</v>
      </c>
      <c r="F521" s="21">
        <v>200</v>
      </c>
      <c r="G521" s="21">
        <v>315</v>
      </c>
      <c r="H521" s="21">
        <v>6589</v>
      </c>
      <c r="I521" s="21" t="s">
        <v>341</v>
      </c>
      <c r="J521" s="21">
        <v>5457</v>
      </c>
      <c r="K521" s="22" t="s">
        <v>342</v>
      </c>
      <c r="L521" s="22" t="str">
        <f>VLOOKUP(C521,'[17]Trips&amp;Operators'!$C$2:$E$10000,3,FALSE)</f>
        <v>STEWART</v>
      </c>
      <c r="M521" s="23" t="s">
        <v>348</v>
      </c>
      <c r="N521" s="22"/>
      <c r="O521" s="53" t="str">
        <f t="shared" si="16"/>
        <v>15</v>
      </c>
      <c r="P521" s="51">
        <f t="shared" si="17"/>
        <v>42536</v>
      </c>
    </row>
    <row r="522" spans="1:16" x14ac:dyDescent="0.25">
      <c r="A522" s="20">
        <v>42536.576168981483</v>
      </c>
      <c r="B522" s="21" t="s">
        <v>371</v>
      </c>
      <c r="C522" s="21" t="s">
        <v>1087</v>
      </c>
      <c r="D522" s="21" t="s">
        <v>339</v>
      </c>
      <c r="E522" s="21" t="s">
        <v>351</v>
      </c>
      <c r="F522" s="21">
        <v>150</v>
      </c>
      <c r="G522" s="21">
        <v>191</v>
      </c>
      <c r="H522" s="21">
        <v>5474</v>
      </c>
      <c r="I522" s="21" t="s">
        <v>341</v>
      </c>
      <c r="J522" s="21">
        <v>4677</v>
      </c>
      <c r="K522" s="22" t="s">
        <v>342</v>
      </c>
      <c r="L522" s="22" t="str">
        <f>VLOOKUP(C522,'[17]Trips&amp;Operators'!$C$2:$E$10000,3,FALSE)</f>
        <v>STEWART</v>
      </c>
      <c r="M522" s="23" t="s">
        <v>348</v>
      </c>
      <c r="N522" s="22"/>
      <c r="O522" s="53" t="str">
        <f t="shared" si="16"/>
        <v>15</v>
      </c>
      <c r="P522" s="51">
        <f t="shared" si="17"/>
        <v>42536</v>
      </c>
    </row>
    <row r="523" spans="1:16" x14ac:dyDescent="0.25">
      <c r="A523" s="20">
        <v>42536.576701388891</v>
      </c>
      <c r="B523" s="21" t="s">
        <v>371</v>
      </c>
      <c r="C523" s="21" t="s">
        <v>1087</v>
      </c>
      <c r="D523" s="21" t="s">
        <v>339</v>
      </c>
      <c r="E523" s="21" t="s">
        <v>351</v>
      </c>
      <c r="F523" s="21">
        <v>150</v>
      </c>
      <c r="G523" s="21">
        <v>144</v>
      </c>
      <c r="H523" s="21">
        <v>4888</v>
      </c>
      <c r="I523" s="21" t="s">
        <v>341</v>
      </c>
      <c r="J523" s="21">
        <v>4677</v>
      </c>
      <c r="K523" s="22" t="s">
        <v>342</v>
      </c>
      <c r="L523" s="22" t="str">
        <f>VLOOKUP(C523,'[17]Trips&amp;Operators'!$C$2:$E$10000,3,FALSE)</f>
        <v>STEWART</v>
      </c>
      <c r="M523" s="23" t="s">
        <v>348</v>
      </c>
      <c r="N523" s="22"/>
      <c r="O523" s="53" t="str">
        <f t="shared" si="16"/>
        <v>15</v>
      </c>
      <c r="P523" s="51">
        <f t="shared" si="17"/>
        <v>42536</v>
      </c>
    </row>
    <row r="524" spans="1:16" x14ac:dyDescent="0.25">
      <c r="A524" s="20">
        <v>42536.605347222219</v>
      </c>
      <c r="B524" s="21" t="s">
        <v>353</v>
      </c>
      <c r="C524" s="21" t="s">
        <v>1088</v>
      </c>
      <c r="D524" s="21" t="s">
        <v>339</v>
      </c>
      <c r="E524" s="21" t="s">
        <v>351</v>
      </c>
      <c r="F524" s="21">
        <v>750</v>
      </c>
      <c r="G524" s="21">
        <v>792</v>
      </c>
      <c r="H524" s="21">
        <v>200777</v>
      </c>
      <c r="I524" s="21" t="s">
        <v>341</v>
      </c>
      <c r="J524" s="21">
        <v>200464</v>
      </c>
      <c r="K524" s="22" t="s">
        <v>342</v>
      </c>
      <c r="L524" s="22" t="str">
        <f>VLOOKUP(C524,'[17]Trips&amp;Operators'!$C$2:$E$10000,3,FALSE)</f>
        <v>MAYBERRY</v>
      </c>
      <c r="M524" s="23" t="s">
        <v>348</v>
      </c>
      <c r="N524" s="22"/>
      <c r="O524" s="53" t="str">
        <f t="shared" si="16"/>
        <v>15</v>
      </c>
      <c r="P524" s="51">
        <f t="shared" si="17"/>
        <v>42536</v>
      </c>
    </row>
    <row r="525" spans="1:16" x14ac:dyDescent="0.25">
      <c r="A525" s="20">
        <v>42536.649756944447</v>
      </c>
      <c r="B525" s="21" t="s">
        <v>361</v>
      </c>
      <c r="C525" s="21" t="s">
        <v>1089</v>
      </c>
      <c r="D525" s="21" t="s">
        <v>352</v>
      </c>
      <c r="E525" s="21" t="s">
        <v>351</v>
      </c>
      <c r="F525" s="21">
        <v>700</v>
      </c>
      <c r="G525" s="21">
        <v>752</v>
      </c>
      <c r="H525" s="21">
        <v>180049</v>
      </c>
      <c r="I525" s="21" t="s">
        <v>341</v>
      </c>
      <c r="J525" s="21">
        <v>183829</v>
      </c>
      <c r="K525" s="22" t="s">
        <v>342</v>
      </c>
      <c r="L525" s="22" t="str">
        <f>VLOOKUP(C525,'[17]Trips&amp;Operators'!$C$2:$E$10000,3,FALSE)</f>
        <v>BEAM</v>
      </c>
      <c r="M525" s="23" t="s">
        <v>348</v>
      </c>
      <c r="N525" s="22"/>
      <c r="O525" s="53" t="str">
        <f t="shared" si="16"/>
        <v>15</v>
      </c>
      <c r="P525" s="51">
        <f t="shared" si="17"/>
        <v>42536</v>
      </c>
    </row>
    <row r="526" spans="1:16" x14ac:dyDescent="0.25">
      <c r="A526" s="20">
        <v>42536.905011574076</v>
      </c>
      <c r="B526" s="21" t="s">
        <v>399</v>
      </c>
      <c r="C526" s="21" t="s">
        <v>74</v>
      </c>
      <c r="D526" s="21" t="s">
        <v>352</v>
      </c>
      <c r="E526" s="21" t="s">
        <v>351</v>
      </c>
      <c r="F526" s="21">
        <v>350</v>
      </c>
      <c r="G526" s="21">
        <v>410</v>
      </c>
      <c r="H526" s="21">
        <v>224566</v>
      </c>
      <c r="I526" s="21" t="s">
        <v>341</v>
      </c>
      <c r="J526" s="21">
        <v>232107</v>
      </c>
      <c r="K526" s="22" t="s">
        <v>342</v>
      </c>
      <c r="L526" s="22" t="str">
        <f>VLOOKUP(C526,'[17]Trips&amp;Operators'!$C$2:$E$10000,3,FALSE)</f>
        <v>STRICKLAND</v>
      </c>
      <c r="M526" s="23" t="s">
        <v>348</v>
      </c>
      <c r="N526" s="22"/>
      <c r="O526" s="53" t="str">
        <f t="shared" si="16"/>
        <v>15</v>
      </c>
      <c r="P526" s="51">
        <f t="shared" si="17"/>
        <v>42536</v>
      </c>
    </row>
    <row r="527" spans="1:16" x14ac:dyDescent="0.25">
      <c r="A527" s="20">
        <v>42536.154907407406</v>
      </c>
      <c r="B527" s="21" t="s">
        <v>439</v>
      </c>
      <c r="C527" s="21" t="s">
        <v>1090</v>
      </c>
      <c r="D527" s="21" t="s">
        <v>339</v>
      </c>
      <c r="E527" s="21" t="s">
        <v>359</v>
      </c>
      <c r="F527" s="21">
        <v>0</v>
      </c>
      <c r="G527" s="21">
        <v>771</v>
      </c>
      <c r="H527" s="21">
        <v>147202</v>
      </c>
      <c r="I527" s="21" t="s">
        <v>360</v>
      </c>
      <c r="J527" s="21">
        <v>149694</v>
      </c>
      <c r="K527" s="22" t="s">
        <v>347</v>
      </c>
      <c r="L527" s="22" t="str">
        <f>VLOOKUP(C527,'[17]Trips&amp;Operators'!$C$1:$E$10000,3,FALSE)</f>
        <v>YORK</v>
      </c>
      <c r="M527" s="23" t="s">
        <v>343</v>
      </c>
      <c r="N527" s="22" t="s">
        <v>121</v>
      </c>
      <c r="O527" s="53" t="str">
        <f t="shared" si="16"/>
        <v>15</v>
      </c>
      <c r="P527" s="51">
        <f t="shared" si="17"/>
        <v>42536</v>
      </c>
    </row>
    <row r="528" spans="1:16" x14ac:dyDescent="0.25">
      <c r="A528" s="20">
        <v>42536.36141203704</v>
      </c>
      <c r="B528" s="21" t="s">
        <v>364</v>
      </c>
      <c r="C528" s="21" t="s">
        <v>512</v>
      </c>
      <c r="D528" s="21" t="s">
        <v>339</v>
      </c>
      <c r="E528" s="21" t="s">
        <v>359</v>
      </c>
      <c r="F528" s="21">
        <v>0</v>
      </c>
      <c r="G528" s="21">
        <v>804</v>
      </c>
      <c r="H528" s="21">
        <v>140564</v>
      </c>
      <c r="I528" s="21" t="s">
        <v>360</v>
      </c>
      <c r="J528" s="21">
        <v>144300</v>
      </c>
      <c r="K528" s="22" t="s">
        <v>347</v>
      </c>
      <c r="L528" s="22" t="str">
        <f>VLOOKUP(C528,'[17]Trips&amp;Operators'!$C$2:$E$10000,3,FALSE)</f>
        <v>ACKERMAN</v>
      </c>
      <c r="M528" s="23" t="s">
        <v>343</v>
      </c>
      <c r="N528" s="22" t="s">
        <v>121</v>
      </c>
      <c r="O528" s="53" t="str">
        <f t="shared" si="16"/>
        <v>15</v>
      </c>
      <c r="P528" s="51">
        <f t="shared" si="17"/>
        <v>42536</v>
      </c>
    </row>
    <row r="529" spans="1:16" x14ac:dyDescent="0.25">
      <c r="A529" s="20">
        <v>42536.511122685188</v>
      </c>
      <c r="B529" s="21" t="s">
        <v>338</v>
      </c>
      <c r="C529" s="21" t="s">
        <v>1091</v>
      </c>
      <c r="D529" s="21" t="s">
        <v>339</v>
      </c>
      <c r="E529" s="21" t="s">
        <v>359</v>
      </c>
      <c r="F529" s="21">
        <v>0</v>
      </c>
      <c r="G529" s="21">
        <v>687</v>
      </c>
      <c r="H529" s="21">
        <v>198333</v>
      </c>
      <c r="I529" s="21" t="s">
        <v>360</v>
      </c>
      <c r="J529" s="21">
        <v>191723</v>
      </c>
      <c r="K529" s="22" t="s">
        <v>342</v>
      </c>
      <c r="L529" s="22" t="str">
        <f>VLOOKUP(C529,'[17]Trips&amp;Operators'!$C$2:$E$10000,3,FALSE)</f>
        <v>BRABO</v>
      </c>
      <c r="M529" s="23" t="s">
        <v>343</v>
      </c>
      <c r="N529" s="22" t="s">
        <v>121</v>
      </c>
      <c r="O529" s="53" t="str">
        <f t="shared" si="16"/>
        <v>15</v>
      </c>
      <c r="P529" s="51">
        <f t="shared" si="17"/>
        <v>42536</v>
      </c>
    </row>
    <row r="530" spans="1:16" x14ac:dyDescent="0.25">
      <c r="A530" s="20">
        <v>42536.981458333335</v>
      </c>
      <c r="B530" s="21" t="s">
        <v>399</v>
      </c>
      <c r="C530" s="21" t="s">
        <v>1084</v>
      </c>
      <c r="D530" s="21" t="s">
        <v>339</v>
      </c>
      <c r="E530" s="21" t="s">
        <v>359</v>
      </c>
      <c r="F530" s="21">
        <v>0</v>
      </c>
      <c r="G530" s="21">
        <v>566</v>
      </c>
      <c r="H530" s="21">
        <v>185550</v>
      </c>
      <c r="I530" s="21" t="s">
        <v>360</v>
      </c>
      <c r="J530" s="21">
        <v>182920</v>
      </c>
      <c r="K530" s="22" t="s">
        <v>342</v>
      </c>
      <c r="L530" s="22" t="str">
        <f>VLOOKUP(C530,'[17]Trips&amp;Operators'!$C$2:$E$10000,3,FALSE)</f>
        <v>STRICKLAND</v>
      </c>
      <c r="M530" s="23" t="s">
        <v>343</v>
      </c>
      <c r="N530" s="22" t="s">
        <v>121</v>
      </c>
      <c r="O530" s="53" t="str">
        <f t="shared" si="16"/>
        <v>15</v>
      </c>
      <c r="P530" s="51">
        <f t="shared" si="17"/>
        <v>42536</v>
      </c>
    </row>
    <row r="531" spans="1:16" x14ac:dyDescent="0.25">
      <c r="A531" s="20">
        <v>42536.732893518521</v>
      </c>
      <c r="B531" s="21" t="s">
        <v>358</v>
      </c>
      <c r="C531" s="21" t="s">
        <v>163</v>
      </c>
      <c r="D531" s="21" t="s">
        <v>352</v>
      </c>
      <c r="E531" s="21" t="s">
        <v>359</v>
      </c>
      <c r="F531" s="21">
        <v>0</v>
      </c>
      <c r="G531" s="21">
        <v>94</v>
      </c>
      <c r="H531" s="21">
        <v>1917</v>
      </c>
      <c r="I531" s="21" t="s">
        <v>360</v>
      </c>
      <c r="J531" s="21">
        <v>1692</v>
      </c>
      <c r="K531" s="22" t="s">
        <v>347</v>
      </c>
      <c r="L531" s="22" t="str">
        <f>VLOOKUP(C531,'[17]Trips&amp;Operators'!$C$2:$E$10000,3,FALSE)</f>
        <v>STORY</v>
      </c>
      <c r="M531" s="23" t="s">
        <v>348</v>
      </c>
      <c r="N531" s="22" t="s">
        <v>1092</v>
      </c>
      <c r="O531" s="53" t="str">
        <f t="shared" si="16"/>
        <v>15</v>
      </c>
      <c r="P531" s="51">
        <f t="shared" si="17"/>
        <v>42536</v>
      </c>
    </row>
    <row r="532" spans="1:16" x14ac:dyDescent="0.25">
      <c r="A532" s="20">
        <v>42536.875358796293</v>
      </c>
      <c r="B532" s="21" t="s">
        <v>401</v>
      </c>
      <c r="C532" s="21" t="s">
        <v>510</v>
      </c>
      <c r="D532" s="21" t="s">
        <v>339</v>
      </c>
      <c r="E532" s="21" t="s">
        <v>359</v>
      </c>
      <c r="F532" s="21">
        <v>0</v>
      </c>
      <c r="G532" s="21">
        <v>94</v>
      </c>
      <c r="H532" s="21">
        <v>50306</v>
      </c>
      <c r="I532" s="21" t="s">
        <v>360</v>
      </c>
      <c r="J532" s="21">
        <v>50746</v>
      </c>
      <c r="K532" s="22" t="s">
        <v>347</v>
      </c>
      <c r="L532" s="22" t="str">
        <f>VLOOKUP(C532,'[17]Trips&amp;Operators'!$C$2:$E$10000,3,FALSE)</f>
        <v>STRICKLAND</v>
      </c>
      <c r="M532" s="23" t="s">
        <v>348</v>
      </c>
      <c r="N532" s="22" t="s">
        <v>865</v>
      </c>
      <c r="O532" s="53" t="str">
        <f t="shared" si="16"/>
        <v>15</v>
      </c>
      <c r="P532" s="51">
        <f t="shared" si="17"/>
        <v>42536</v>
      </c>
    </row>
    <row r="533" spans="1:16" x14ac:dyDescent="0.25">
      <c r="A533" s="20">
        <v>42536.668981481482</v>
      </c>
      <c r="B533" s="21" t="s">
        <v>350</v>
      </c>
      <c r="C533" s="21" t="s">
        <v>159</v>
      </c>
      <c r="D533" s="21" t="s">
        <v>339</v>
      </c>
      <c r="E533" s="21" t="s">
        <v>359</v>
      </c>
      <c r="F533" s="21">
        <v>0</v>
      </c>
      <c r="G533" s="21">
        <v>89</v>
      </c>
      <c r="H533" s="21">
        <v>81408</v>
      </c>
      <c r="I533" s="21" t="s">
        <v>360</v>
      </c>
      <c r="J533" s="21">
        <v>81738</v>
      </c>
      <c r="K533" s="22" t="s">
        <v>347</v>
      </c>
      <c r="L533" s="22" t="str">
        <f>VLOOKUP(C533,'[17]Trips&amp;Operators'!$C$2:$E$10000,3,FALSE)</f>
        <v>BRABO</v>
      </c>
      <c r="M533" s="23" t="s">
        <v>343</v>
      </c>
      <c r="N533" s="22" t="s">
        <v>121</v>
      </c>
      <c r="O533" s="53" t="str">
        <f t="shared" si="16"/>
        <v>15</v>
      </c>
      <c r="P533" s="51">
        <f t="shared" si="17"/>
        <v>42536</v>
      </c>
    </row>
    <row r="534" spans="1:16" x14ac:dyDescent="0.25">
      <c r="A534" s="20">
        <v>42536.65421296296</v>
      </c>
      <c r="B534" s="21" t="s">
        <v>361</v>
      </c>
      <c r="C534" s="21" t="s">
        <v>1089</v>
      </c>
      <c r="D534" s="21" t="s">
        <v>339</v>
      </c>
      <c r="E534" s="21" t="s">
        <v>359</v>
      </c>
      <c r="F534" s="21">
        <v>0</v>
      </c>
      <c r="G534" s="21">
        <v>387</v>
      </c>
      <c r="H534" s="21">
        <v>128945</v>
      </c>
      <c r="I534" s="21" t="s">
        <v>360</v>
      </c>
      <c r="J534" s="21">
        <v>127587</v>
      </c>
      <c r="K534" s="22" t="s">
        <v>342</v>
      </c>
      <c r="L534" s="22" t="str">
        <f>VLOOKUP(C534,'[17]Trips&amp;Operators'!$C$2:$E$10000,3,FALSE)</f>
        <v>BEAM</v>
      </c>
      <c r="M534" s="23" t="s">
        <v>348</v>
      </c>
      <c r="N534" s="22" t="s">
        <v>152</v>
      </c>
      <c r="O534" s="53" t="str">
        <f t="shared" si="16"/>
        <v>15</v>
      </c>
      <c r="P534" s="51">
        <f t="shared" si="17"/>
        <v>42536</v>
      </c>
    </row>
    <row r="535" spans="1:16" x14ac:dyDescent="0.25">
      <c r="A535" s="20">
        <v>42536.716122685182</v>
      </c>
      <c r="B535" s="21" t="s">
        <v>373</v>
      </c>
      <c r="C535" s="21" t="s">
        <v>1093</v>
      </c>
      <c r="D535" s="21" t="s">
        <v>339</v>
      </c>
      <c r="E535" s="21" t="s">
        <v>359</v>
      </c>
      <c r="F535" s="21">
        <v>0</v>
      </c>
      <c r="G535" s="21">
        <v>65</v>
      </c>
      <c r="H535" s="21">
        <v>127787</v>
      </c>
      <c r="I535" s="21" t="s">
        <v>360</v>
      </c>
      <c r="J535" s="21">
        <v>127587</v>
      </c>
      <c r="K535" s="22" t="s">
        <v>342</v>
      </c>
      <c r="L535" s="22" t="str">
        <f>VLOOKUP(C535,'[17]Trips&amp;Operators'!$C$2:$E$10000,3,FALSE)</f>
        <v>RIVERA</v>
      </c>
      <c r="M535" s="23" t="s">
        <v>348</v>
      </c>
      <c r="N535" s="22" t="s">
        <v>865</v>
      </c>
      <c r="O535" s="53" t="str">
        <f t="shared" si="16"/>
        <v>15</v>
      </c>
      <c r="P535" s="51">
        <f t="shared" si="17"/>
        <v>42536</v>
      </c>
    </row>
    <row r="536" spans="1:16" x14ac:dyDescent="0.25">
      <c r="A536" s="20">
        <v>42536.444722222222</v>
      </c>
      <c r="B536" s="21" t="s">
        <v>396</v>
      </c>
      <c r="C536" s="21" t="s">
        <v>1086</v>
      </c>
      <c r="D536" s="21" t="s">
        <v>339</v>
      </c>
      <c r="E536" s="21" t="s">
        <v>359</v>
      </c>
      <c r="F536" s="21">
        <v>0</v>
      </c>
      <c r="G536" s="21">
        <v>789</v>
      </c>
      <c r="H536" s="21">
        <v>142351</v>
      </c>
      <c r="I536" s="21" t="s">
        <v>360</v>
      </c>
      <c r="J536" s="21">
        <v>144300</v>
      </c>
      <c r="K536" s="22" t="s">
        <v>347</v>
      </c>
      <c r="L536" s="22" t="str">
        <f>VLOOKUP(C536,'[17]Trips&amp;Operators'!$C$2:$E$10000,3,FALSE)</f>
        <v>SANTIZO</v>
      </c>
      <c r="M536" s="23" t="s">
        <v>343</v>
      </c>
      <c r="N536" s="22" t="s">
        <v>121</v>
      </c>
      <c r="O536" s="53" t="str">
        <f t="shared" si="16"/>
        <v>15</v>
      </c>
      <c r="P536" s="51">
        <f t="shared" si="17"/>
        <v>42536</v>
      </c>
    </row>
    <row r="537" spans="1:16" x14ac:dyDescent="0.25">
      <c r="A537" s="20">
        <v>42536.685497685183</v>
      </c>
      <c r="B537" s="21" t="s">
        <v>344</v>
      </c>
      <c r="C537" s="21" t="s">
        <v>72</v>
      </c>
      <c r="D537" s="21" t="s">
        <v>339</v>
      </c>
      <c r="E537" s="21" t="s">
        <v>359</v>
      </c>
      <c r="F537" s="21">
        <v>0</v>
      </c>
      <c r="G537" s="21">
        <v>701</v>
      </c>
      <c r="H537" s="21">
        <v>148288</v>
      </c>
      <c r="I537" s="21" t="s">
        <v>360</v>
      </c>
      <c r="J537" s="21">
        <v>155600</v>
      </c>
      <c r="K537" s="22" t="s">
        <v>347</v>
      </c>
      <c r="L537" s="22" t="str">
        <f>VLOOKUP(C537,'[17]Trips&amp;Operators'!$C$2:$E$10000,3,FALSE)</f>
        <v>RIVERA</v>
      </c>
      <c r="M537" s="23" t="s">
        <v>348</v>
      </c>
      <c r="N537" s="22" t="s">
        <v>152</v>
      </c>
      <c r="O537" s="53" t="str">
        <f t="shared" si="16"/>
        <v>15</v>
      </c>
      <c r="P537" s="51">
        <f t="shared" si="17"/>
        <v>42536</v>
      </c>
    </row>
    <row r="538" spans="1:16" x14ac:dyDescent="0.25">
      <c r="A538" s="20">
        <v>42536.2424537037</v>
      </c>
      <c r="B538" s="21" t="s">
        <v>338</v>
      </c>
      <c r="C538" s="21" t="s">
        <v>1094</v>
      </c>
      <c r="D538" s="21" t="s">
        <v>339</v>
      </c>
      <c r="E538" s="21" t="s">
        <v>367</v>
      </c>
      <c r="F538" s="21">
        <v>0</v>
      </c>
      <c r="G538" s="21">
        <v>60</v>
      </c>
      <c r="H538" s="21">
        <v>211</v>
      </c>
      <c r="I538" s="21" t="s">
        <v>368</v>
      </c>
      <c r="J538" s="21">
        <v>1</v>
      </c>
      <c r="K538" s="22" t="s">
        <v>342</v>
      </c>
      <c r="L538" s="22" t="str">
        <f>VLOOKUP(C538,'[17]Trips&amp;Operators'!$C$2:$E$10000,3,FALSE)</f>
        <v>GEBRETEKLE</v>
      </c>
      <c r="M538" s="23" t="s">
        <v>348</v>
      </c>
      <c r="N538" s="22"/>
      <c r="O538" s="53" t="str">
        <f t="shared" si="16"/>
        <v>15</v>
      </c>
      <c r="P538" s="51">
        <f t="shared" si="17"/>
        <v>42536</v>
      </c>
    </row>
    <row r="539" spans="1:16" x14ac:dyDescent="0.25">
      <c r="A539" s="20">
        <v>42536.335972222223</v>
      </c>
      <c r="B539" s="21" t="s">
        <v>353</v>
      </c>
      <c r="C539" s="21" t="s">
        <v>71</v>
      </c>
      <c r="D539" s="21" t="s">
        <v>339</v>
      </c>
      <c r="E539" s="21" t="s">
        <v>367</v>
      </c>
      <c r="F539" s="21">
        <v>0</v>
      </c>
      <c r="G539" s="21">
        <v>53</v>
      </c>
      <c r="H539" s="21">
        <v>180</v>
      </c>
      <c r="I539" s="21" t="s">
        <v>368</v>
      </c>
      <c r="J539" s="21">
        <v>1</v>
      </c>
      <c r="K539" s="22" t="s">
        <v>342</v>
      </c>
      <c r="L539" s="22" t="str">
        <f>VLOOKUP(C539,'[17]Trips&amp;Operators'!$C$2:$E$10000,3,FALSE)</f>
        <v>ACKERMAN</v>
      </c>
      <c r="M539" s="23" t="s">
        <v>348</v>
      </c>
      <c r="N539" s="22"/>
      <c r="O539" s="53" t="str">
        <f t="shared" si="16"/>
        <v>15</v>
      </c>
      <c r="P539" s="51">
        <f t="shared" si="17"/>
        <v>42536</v>
      </c>
    </row>
    <row r="540" spans="1:16" x14ac:dyDescent="0.25">
      <c r="A540" s="20">
        <v>42536.491770833331</v>
      </c>
      <c r="B540" s="21" t="s">
        <v>390</v>
      </c>
      <c r="C540" s="21" t="s">
        <v>1095</v>
      </c>
      <c r="D540" s="21" t="s">
        <v>339</v>
      </c>
      <c r="E540" s="21" t="s">
        <v>367</v>
      </c>
      <c r="F540" s="21">
        <v>0</v>
      </c>
      <c r="G540" s="21">
        <v>46</v>
      </c>
      <c r="H540" s="21">
        <v>150</v>
      </c>
      <c r="I540" s="21" t="s">
        <v>368</v>
      </c>
      <c r="J540" s="21">
        <v>1</v>
      </c>
      <c r="K540" s="22" t="s">
        <v>342</v>
      </c>
      <c r="L540" s="22" t="str">
        <f>VLOOKUP(C540,'[17]Trips&amp;Operators'!$C$2:$E$10000,3,FALSE)</f>
        <v>SANTIZO</v>
      </c>
      <c r="M540" s="23" t="s">
        <v>348</v>
      </c>
      <c r="N540" s="22"/>
      <c r="O540" s="53" t="str">
        <f t="shared" si="16"/>
        <v>15</v>
      </c>
      <c r="P540" s="51">
        <f t="shared" si="17"/>
        <v>42536</v>
      </c>
    </row>
    <row r="541" spans="1:16" x14ac:dyDescent="0.25">
      <c r="A541" s="20">
        <v>42536.579409722224</v>
      </c>
      <c r="B541" s="21" t="s">
        <v>371</v>
      </c>
      <c r="C541" s="21" t="s">
        <v>1087</v>
      </c>
      <c r="D541" s="21" t="s">
        <v>339</v>
      </c>
      <c r="E541" s="21" t="s">
        <v>367</v>
      </c>
      <c r="F541" s="21">
        <v>0</v>
      </c>
      <c r="G541" s="21">
        <v>38</v>
      </c>
      <c r="H541" s="21">
        <v>130</v>
      </c>
      <c r="I541" s="21" t="s">
        <v>368</v>
      </c>
      <c r="J541" s="21">
        <v>1</v>
      </c>
      <c r="K541" s="22" t="s">
        <v>342</v>
      </c>
      <c r="L541" s="22" t="str">
        <f>VLOOKUP(C541,'[17]Trips&amp;Operators'!$C$2:$E$10000,3,FALSE)</f>
        <v>STEWART</v>
      </c>
      <c r="M541" s="23" t="s">
        <v>348</v>
      </c>
      <c r="N541" s="22"/>
      <c r="O541" s="53" t="str">
        <f t="shared" si="16"/>
        <v>15</v>
      </c>
      <c r="P541" s="51">
        <f t="shared" si="17"/>
        <v>42536</v>
      </c>
    </row>
    <row r="542" spans="1:16" x14ac:dyDescent="0.25">
      <c r="A542" s="20">
        <v>42536.667951388888</v>
      </c>
      <c r="B542" s="21" t="s">
        <v>364</v>
      </c>
      <c r="C542" s="21" t="s">
        <v>157</v>
      </c>
      <c r="D542" s="21" t="s">
        <v>339</v>
      </c>
      <c r="E542" s="21" t="s">
        <v>367</v>
      </c>
      <c r="F542" s="21">
        <v>0</v>
      </c>
      <c r="G542" s="21">
        <v>83</v>
      </c>
      <c r="H542" s="21">
        <v>233191</v>
      </c>
      <c r="I542" s="21" t="s">
        <v>368</v>
      </c>
      <c r="J542" s="21">
        <v>233491</v>
      </c>
      <c r="K542" s="22" t="s">
        <v>347</v>
      </c>
      <c r="L542" s="22" t="str">
        <f>VLOOKUP(C542,'[17]Trips&amp;Operators'!$C$2:$E$10000,3,FALSE)</f>
        <v>MAYBERRY</v>
      </c>
      <c r="M542" s="23" t="s">
        <v>348</v>
      </c>
      <c r="N542" s="22"/>
      <c r="O542" s="53" t="str">
        <f t="shared" si="16"/>
        <v>15</v>
      </c>
      <c r="P542" s="51">
        <f t="shared" si="17"/>
        <v>42536</v>
      </c>
    </row>
    <row r="543" spans="1:16" x14ac:dyDescent="0.25">
      <c r="A543" s="20">
        <v>42536.693483796298</v>
      </c>
      <c r="B543" s="21" t="s">
        <v>388</v>
      </c>
      <c r="C543" s="21" t="s">
        <v>1096</v>
      </c>
      <c r="D543" s="21" t="s">
        <v>339</v>
      </c>
      <c r="E543" s="21" t="s">
        <v>367</v>
      </c>
      <c r="F543" s="21">
        <v>0</v>
      </c>
      <c r="G543" s="21">
        <v>59</v>
      </c>
      <c r="H543" s="21">
        <v>223</v>
      </c>
      <c r="I543" s="21" t="s">
        <v>368</v>
      </c>
      <c r="J543" s="21">
        <v>1</v>
      </c>
      <c r="K543" s="22" t="s">
        <v>342</v>
      </c>
      <c r="L543" s="22" t="str">
        <f>VLOOKUP(C543,'[17]Trips&amp;Operators'!$C$2:$E$10000,3,FALSE)</f>
        <v>BONDS</v>
      </c>
      <c r="M543" s="23" t="s">
        <v>348</v>
      </c>
      <c r="N543" s="22"/>
      <c r="O543" s="53" t="str">
        <f t="shared" si="16"/>
        <v>15</v>
      </c>
      <c r="P543" s="51">
        <f t="shared" si="17"/>
        <v>42536</v>
      </c>
    </row>
    <row r="544" spans="1:16" x14ac:dyDescent="0.25">
      <c r="A544" s="20">
        <v>42536.701921296299</v>
      </c>
      <c r="B544" s="21" t="s">
        <v>353</v>
      </c>
      <c r="C544" s="21" t="s">
        <v>511</v>
      </c>
      <c r="D544" s="21" t="s">
        <v>339</v>
      </c>
      <c r="E544" s="21" t="s">
        <v>367</v>
      </c>
      <c r="F544" s="21">
        <v>0</v>
      </c>
      <c r="G544" s="21">
        <v>68</v>
      </c>
      <c r="H544" s="21">
        <v>258</v>
      </c>
      <c r="I544" s="21" t="s">
        <v>368</v>
      </c>
      <c r="J544" s="21">
        <v>1</v>
      </c>
      <c r="K544" s="22" t="s">
        <v>342</v>
      </c>
      <c r="L544" s="22" t="str">
        <f>VLOOKUP(C544,'[17]Trips&amp;Operators'!$C$2:$E$10000,3,FALSE)</f>
        <v>MAYBERRY</v>
      </c>
      <c r="M544" s="23" t="s">
        <v>348</v>
      </c>
      <c r="N544" s="22"/>
      <c r="O544" s="53" t="str">
        <f t="shared" si="16"/>
        <v>15</v>
      </c>
      <c r="P544" s="51">
        <f t="shared" si="17"/>
        <v>42536</v>
      </c>
    </row>
    <row r="545" spans="1:16" x14ac:dyDescent="0.25">
      <c r="A545" s="20">
        <v>42536.714178240742</v>
      </c>
      <c r="B545" s="21" t="s">
        <v>390</v>
      </c>
      <c r="C545" s="21" t="s">
        <v>1097</v>
      </c>
      <c r="D545" s="21" t="s">
        <v>339</v>
      </c>
      <c r="E545" s="21" t="s">
        <v>367</v>
      </c>
      <c r="F545" s="21">
        <v>0</v>
      </c>
      <c r="G545" s="21">
        <v>72</v>
      </c>
      <c r="H545" s="21">
        <v>245</v>
      </c>
      <c r="I545" s="21" t="s">
        <v>368</v>
      </c>
      <c r="J545" s="21">
        <v>1</v>
      </c>
      <c r="K545" s="22" t="s">
        <v>342</v>
      </c>
      <c r="L545" s="22" t="str">
        <f>VLOOKUP(C545,'[17]Trips&amp;Operators'!$C$2:$E$10000,3,FALSE)</f>
        <v>SANTIZO</v>
      </c>
      <c r="M545" s="23" t="s">
        <v>348</v>
      </c>
      <c r="N545" s="22"/>
      <c r="O545" s="53" t="str">
        <f t="shared" si="16"/>
        <v>15</v>
      </c>
      <c r="P545" s="51">
        <f t="shared" si="17"/>
        <v>42536</v>
      </c>
    </row>
    <row r="546" spans="1:16" x14ac:dyDescent="0.25">
      <c r="A546" s="20">
        <v>42536.757986111108</v>
      </c>
      <c r="B546" s="21" t="s">
        <v>373</v>
      </c>
      <c r="C546" s="21" t="s">
        <v>1093</v>
      </c>
      <c r="D546" s="21" t="s">
        <v>339</v>
      </c>
      <c r="E546" s="21" t="s">
        <v>367</v>
      </c>
      <c r="F546" s="21">
        <v>0</v>
      </c>
      <c r="G546" s="21">
        <v>12</v>
      </c>
      <c r="H546" s="21">
        <v>852</v>
      </c>
      <c r="I546" s="21" t="s">
        <v>368</v>
      </c>
      <c r="J546" s="21">
        <v>839</v>
      </c>
      <c r="K546" s="22" t="s">
        <v>342</v>
      </c>
      <c r="L546" s="22" t="str">
        <f>VLOOKUP(C546,'[17]Trips&amp;Operators'!$C$2:$E$10000,3,FALSE)</f>
        <v>RIVERA</v>
      </c>
      <c r="M546" s="23" t="s">
        <v>348</v>
      </c>
      <c r="N546" s="22"/>
      <c r="O546" s="53" t="str">
        <f t="shared" si="16"/>
        <v>15</v>
      </c>
      <c r="P546" s="51">
        <f t="shared" si="17"/>
        <v>42536</v>
      </c>
    </row>
    <row r="547" spans="1:16" x14ac:dyDescent="0.25">
      <c r="A547" s="20">
        <v>42536.828773148147</v>
      </c>
      <c r="B547" s="21" t="s">
        <v>353</v>
      </c>
      <c r="C547" s="21" t="s">
        <v>277</v>
      </c>
      <c r="D547" s="21" t="s">
        <v>339</v>
      </c>
      <c r="E547" s="21" t="s">
        <v>367</v>
      </c>
      <c r="F547" s="21">
        <v>0</v>
      </c>
      <c r="G547" s="21">
        <v>76</v>
      </c>
      <c r="H547" s="21">
        <v>1092</v>
      </c>
      <c r="I547" s="21" t="s">
        <v>368</v>
      </c>
      <c r="J547" s="21">
        <v>839</v>
      </c>
      <c r="K547" s="22" t="s">
        <v>342</v>
      </c>
      <c r="L547" s="22" t="str">
        <f>VLOOKUP(C547,'[17]Trips&amp;Operators'!$C$2:$E$10000,3,FALSE)</f>
        <v>MAYBERRY</v>
      </c>
      <c r="M547" s="23" t="s">
        <v>348</v>
      </c>
      <c r="N547" s="22"/>
      <c r="O547" s="53" t="str">
        <f t="shared" si="16"/>
        <v>15</v>
      </c>
      <c r="P547" s="51">
        <f t="shared" si="17"/>
        <v>42536</v>
      </c>
    </row>
    <row r="548" spans="1:16" x14ac:dyDescent="0.25">
      <c r="A548" s="20">
        <v>42536.829212962963</v>
      </c>
      <c r="B548" s="21" t="s">
        <v>353</v>
      </c>
      <c r="C548" s="21" t="s">
        <v>277</v>
      </c>
      <c r="D548" s="21" t="s">
        <v>339</v>
      </c>
      <c r="E548" s="21" t="s">
        <v>367</v>
      </c>
      <c r="F548" s="21">
        <v>0</v>
      </c>
      <c r="G548" s="21">
        <v>35</v>
      </c>
      <c r="H548" s="21">
        <v>960</v>
      </c>
      <c r="I548" s="21" t="s">
        <v>368</v>
      </c>
      <c r="J548" s="21">
        <v>839</v>
      </c>
      <c r="K548" s="22" t="s">
        <v>342</v>
      </c>
      <c r="L548" s="22" t="str">
        <f>VLOOKUP(C548,'[17]Trips&amp;Operators'!$C$2:$E$10000,3,FALSE)</f>
        <v>MAYBERRY</v>
      </c>
      <c r="M548" s="23" t="s">
        <v>348</v>
      </c>
      <c r="N548" s="22"/>
      <c r="O548" s="53" t="str">
        <f t="shared" si="16"/>
        <v>15</v>
      </c>
      <c r="P548" s="51">
        <f t="shared" si="17"/>
        <v>42536</v>
      </c>
    </row>
    <row r="549" spans="1:16" x14ac:dyDescent="0.25">
      <c r="A549" s="20">
        <v>42537.43178240741</v>
      </c>
      <c r="B549" s="21" t="s">
        <v>355</v>
      </c>
      <c r="C549" s="21" t="s">
        <v>1098</v>
      </c>
      <c r="D549" s="21" t="s">
        <v>339</v>
      </c>
      <c r="E549" s="21" t="s">
        <v>345</v>
      </c>
      <c r="F549" s="21">
        <v>0</v>
      </c>
      <c r="G549" s="21">
        <v>62</v>
      </c>
      <c r="H549" s="21">
        <v>63508</v>
      </c>
      <c r="I549" s="21" t="s">
        <v>346</v>
      </c>
      <c r="J549" s="21">
        <v>63309</v>
      </c>
      <c r="K549" s="22" t="s">
        <v>342</v>
      </c>
      <c r="L549" s="22" t="str">
        <f>VLOOKUP(C549,'[18]Trips&amp;Operators'!$C$2:$E$10000,3,FALSE)</f>
        <v>MALAVE</v>
      </c>
      <c r="M549" s="23" t="s">
        <v>348</v>
      </c>
      <c r="N549" s="22" t="s">
        <v>1099</v>
      </c>
      <c r="O549" s="53" t="str">
        <f t="shared" si="16"/>
        <v>16</v>
      </c>
      <c r="P549" s="51">
        <f t="shared" si="17"/>
        <v>42537</v>
      </c>
    </row>
    <row r="550" spans="1:16" x14ac:dyDescent="0.25">
      <c r="A550" s="20">
        <v>42537.457824074074</v>
      </c>
      <c r="B550" s="21" t="s">
        <v>372</v>
      </c>
      <c r="C550" s="21" t="s">
        <v>517</v>
      </c>
      <c r="D550" s="21" t="s">
        <v>339</v>
      </c>
      <c r="E550" s="21" t="s">
        <v>345</v>
      </c>
      <c r="F550" s="21">
        <v>0</v>
      </c>
      <c r="G550" s="21">
        <v>377</v>
      </c>
      <c r="H550" s="21">
        <v>60896</v>
      </c>
      <c r="I550" s="21" t="s">
        <v>346</v>
      </c>
      <c r="J550" s="21">
        <v>63068</v>
      </c>
      <c r="K550" s="22" t="s">
        <v>347</v>
      </c>
      <c r="L550" s="22" t="str">
        <f>VLOOKUP(C550,'[18]Trips&amp;Operators'!$C$2:$E$10000,3,FALSE)</f>
        <v>STEWART</v>
      </c>
      <c r="M550" s="23" t="s">
        <v>348</v>
      </c>
      <c r="N550" s="22" t="s">
        <v>1099</v>
      </c>
      <c r="O550" s="53" t="str">
        <f t="shared" si="16"/>
        <v>16</v>
      </c>
      <c r="P550" s="51">
        <f t="shared" si="17"/>
        <v>42537</v>
      </c>
    </row>
    <row r="551" spans="1:16" x14ac:dyDescent="0.25">
      <c r="A551" s="20">
        <v>42537.681875000002</v>
      </c>
      <c r="B551" s="21" t="s">
        <v>372</v>
      </c>
      <c r="C551" s="21" t="s">
        <v>170</v>
      </c>
      <c r="D551" s="21" t="s">
        <v>339</v>
      </c>
      <c r="E551" s="21" t="s">
        <v>345</v>
      </c>
      <c r="F551" s="21">
        <v>0</v>
      </c>
      <c r="G551" s="21">
        <v>245</v>
      </c>
      <c r="H551" s="21">
        <v>61842</v>
      </c>
      <c r="I551" s="21" t="s">
        <v>346</v>
      </c>
      <c r="J551" s="21">
        <v>63068</v>
      </c>
      <c r="K551" s="22" t="s">
        <v>347</v>
      </c>
      <c r="L551" s="22" t="str">
        <f>VLOOKUP(C551,'[18]Trips&amp;Operators'!$C$2:$E$10000,3,FALSE)</f>
        <v>STEWART</v>
      </c>
      <c r="M551" s="23" t="s">
        <v>348</v>
      </c>
      <c r="N551" s="22" t="s">
        <v>1099</v>
      </c>
      <c r="O551" s="53" t="str">
        <f t="shared" si="16"/>
        <v>16</v>
      </c>
      <c r="P551" s="51">
        <f t="shared" si="17"/>
        <v>42537</v>
      </c>
    </row>
    <row r="552" spans="1:16" x14ac:dyDescent="0.25">
      <c r="A552" s="20">
        <v>42537.729062500002</v>
      </c>
      <c r="B552" s="21" t="s">
        <v>344</v>
      </c>
      <c r="C552" s="21" t="s">
        <v>1100</v>
      </c>
      <c r="D552" s="21" t="s">
        <v>339</v>
      </c>
      <c r="E552" s="21" t="s">
        <v>345</v>
      </c>
      <c r="F552" s="21">
        <v>0</v>
      </c>
      <c r="G552" s="21">
        <v>378</v>
      </c>
      <c r="H552" s="21">
        <v>60422</v>
      </c>
      <c r="I552" s="21" t="s">
        <v>346</v>
      </c>
      <c r="J552" s="21">
        <v>63068</v>
      </c>
      <c r="K552" s="22" t="s">
        <v>347</v>
      </c>
      <c r="L552" s="22" t="str">
        <f>VLOOKUP(C552,'[18]Trips&amp;Operators'!$C$2:$E$10000,3,FALSE)</f>
        <v>MAYBERRY</v>
      </c>
      <c r="M552" s="23" t="s">
        <v>348</v>
      </c>
      <c r="N552" s="22" t="s">
        <v>1099</v>
      </c>
      <c r="O552" s="53" t="str">
        <f t="shared" si="16"/>
        <v>16</v>
      </c>
      <c r="P552" s="51">
        <f t="shared" si="17"/>
        <v>42537</v>
      </c>
    </row>
    <row r="553" spans="1:16" x14ac:dyDescent="0.25">
      <c r="A553" s="20">
        <v>42538.018657407411</v>
      </c>
      <c r="B553" s="21" t="s">
        <v>373</v>
      </c>
      <c r="C553" s="21" t="s">
        <v>1101</v>
      </c>
      <c r="D553" s="21" t="s">
        <v>339</v>
      </c>
      <c r="E553" s="21" t="s">
        <v>345</v>
      </c>
      <c r="F553" s="21">
        <v>50</v>
      </c>
      <c r="G553" s="21">
        <v>121</v>
      </c>
      <c r="H553" s="21">
        <v>63794</v>
      </c>
      <c r="I553" s="21" t="s">
        <v>346</v>
      </c>
      <c r="J553" s="21">
        <v>63309</v>
      </c>
      <c r="K553" s="22" t="s">
        <v>342</v>
      </c>
      <c r="L553" s="22" t="str">
        <f>VLOOKUP(C553,'[18]Trips&amp;Operators'!$C$2:$E$10000,3,FALSE)</f>
        <v>STRICKLAND</v>
      </c>
      <c r="M553" s="23" t="s">
        <v>348</v>
      </c>
      <c r="N553" s="22" t="s">
        <v>1099</v>
      </c>
      <c r="O553" s="53" t="str">
        <f t="shared" si="16"/>
        <v>16</v>
      </c>
      <c r="P553" s="51">
        <f t="shared" si="17"/>
        <v>42537</v>
      </c>
    </row>
    <row r="554" spans="1:16" x14ac:dyDescent="0.25">
      <c r="A554" s="20">
        <v>42537.740810185183</v>
      </c>
      <c r="B554" s="21" t="s">
        <v>387</v>
      </c>
      <c r="C554" s="21" t="s">
        <v>1102</v>
      </c>
      <c r="D554" s="21" t="s">
        <v>339</v>
      </c>
      <c r="E554" s="21" t="s">
        <v>345</v>
      </c>
      <c r="F554" s="21">
        <v>150</v>
      </c>
      <c r="G554" s="21">
        <v>229</v>
      </c>
      <c r="H554" s="21">
        <v>62329</v>
      </c>
      <c r="I554" s="21" t="s">
        <v>346</v>
      </c>
      <c r="J554" s="21">
        <v>63068</v>
      </c>
      <c r="K554" s="22" t="s">
        <v>347</v>
      </c>
      <c r="L554" s="22" t="str">
        <f>VLOOKUP(C554,'[18]Trips&amp;Operators'!$C$2:$E$10000,3,FALSE)</f>
        <v>YOUNG</v>
      </c>
      <c r="M554" s="23" t="s">
        <v>348</v>
      </c>
      <c r="N554" s="22" t="s">
        <v>1099</v>
      </c>
      <c r="O554" s="53" t="str">
        <f t="shared" si="16"/>
        <v>16</v>
      </c>
      <c r="P554" s="51">
        <f t="shared" si="17"/>
        <v>42537</v>
      </c>
    </row>
    <row r="555" spans="1:16" x14ac:dyDescent="0.25">
      <c r="A555" s="20">
        <v>42537.868773148148</v>
      </c>
      <c r="B555" s="21" t="s">
        <v>377</v>
      </c>
      <c r="C555" s="21" t="s">
        <v>1103</v>
      </c>
      <c r="D555" s="21" t="s">
        <v>339</v>
      </c>
      <c r="E555" s="21" t="s">
        <v>345</v>
      </c>
      <c r="F555" s="21">
        <v>340</v>
      </c>
      <c r="G555" s="21">
        <v>514</v>
      </c>
      <c r="H555" s="21">
        <v>108315</v>
      </c>
      <c r="I555" s="21" t="s">
        <v>346</v>
      </c>
      <c r="J555" s="21">
        <v>108954</v>
      </c>
      <c r="K555" s="22" t="s">
        <v>347</v>
      </c>
      <c r="L555" s="22" t="str">
        <f>VLOOKUP(C555,'[18]Trips&amp;Operators'!$C$2:$E$10000,3,FALSE)</f>
        <v>ADANE</v>
      </c>
      <c r="M555" s="23" t="s">
        <v>348</v>
      </c>
      <c r="N555" s="22"/>
      <c r="O555" s="53" t="str">
        <f t="shared" si="16"/>
        <v>16</v>
      </c>
      <c r="P555" s="51">
        <f t="shared" si="17"/>
        <v>42537</v>
      </c>
    </row>
    <row r="556" spans="1:16" x14ac:dyDescent="0.25">
      <c r="A556" s="20">
        <v>42537.355474537035</v>
      </c>
      <c r="B556" s="21" t="s">
        <v>386</v>
      </c>
      <c r="C556" s="21" t="s">
        <v>1104</v>
      </c>
      <c r="D556" s="21" t="s">
        <v>339</v>
      </c>
      <c r="E556" s="21" t="s">
        <v>351</v>
      </c>
      <c r="F556" s="21">
        <v>450</v>
      </c>
      <c r="G556" s="21">
        <v>449</v>
      </c>
      <c r="H556" s="21">
        <v>17353</v>
      </c>
      <c r="I556" s="21" t="s">
        <v>341</v>
      </c>
      <c r="J556" s="21">
        <v>15167</v>
      </c>
      <c r="K556" s="22" t="s">
        <v>342</v>
      </c>
      <c r="L556" s="22" t="str">
        <f>VLOOKUP(C556,'[18]Trips&amp;Operators'!$C$2:$E$10000,3,FALSE)</f>
        <v>CANFIELD</v>
      </c>
      <c r="M556" s="23" t="s">
        <v>348</v>
      </c>
      <c r="N556" s="22"/>
      <c r="O556" s="53" t="str">
        <f t="shared" si="16"/>
        <v>16</v>
      </c>
      <c r="P556" s="51">
        <f t="shared" si="17"/>
        <v>42537</v>
      </c>
    </row>
    <row r="557" spans="1:16" x14ac:dyDescent="0.25">
      <c r="A557" s="20">
        <v>42537.458518518521</v>
      </c>
      <c r="B557" s="21" t="s">
        <v>390</v>
      </c>
      <c r="C557" s="21" t="s">
        <v>1105</v>
      </c>
      <c r="D557" s="21" t="s">
        <v>339</v>
      </c>
      <c r="E557" s="21" t="s">
        <v>351</v>
      </c>
      <c r="F557" s="21">
        <v>450</v>
      </c>
      <c r="G557" s="21">
        <v>465</v>
      </c>
      <c r="H557" s="21">
        <v>111215</v>
      </c>
      <c r="I557" s="21" t="s">
        <v>341</v>
      </c>
      <c r="J557" s="21">
        <v>110617</v>
      </c>
      <c r="K557" s="22" t="s">
        <v>342</v>
      </c>
      <c r="L557" s="22" t="str">
        <f>VLOOKUP(C557,'[18]Trips&amp;Operators'!$C$2:$E$10000,3,FALSE)</f>
        <v>DAVIS</v>
      </c>
      <c r="M557" s="23" t="s">
        <v>348</v>
      </c>
      <c r="N557" s="22"/>
      <c r="O557" s="53" t="str">
        <f t="shared" si="16"/>
        <v>16</v>
      </c>
      <c r="P557" s="51">
        <f t="shared" si="17"/>
        <v>42537</v>
      </c>
    </row>
    <row r="558" spans="1:16" x14ac:dyDescent="0.25">
      <c r="A558" s="20">
        <v>42537.555</v>
      </c>
      <c r="B558" s="21" t="s">
        <v>386</v>
      </c>
      <c r="C558" s="21" t="s">
        <v>514</v>
      </c>
      <c r="D558" s="21" t="s">
        <v>352</v>
      </c>
      <c r="E558" s="21" t="s">
        <v>351</v>
      </c>
      <c r="F558" s="21">
        <v>600</v>
      </c>
      <c r="G558" s="21">
        <v>651</v>
      </c>
      <c r="H558" s="21">
        <v>184248</v>
      </c>
      <c r="I558" s="21" t="s">
        <v>341</v>
      </c>
      <c r="J558" s="21">
        <v>190834</v>
      </c>
      <c r="K558" s="22" t="s">
        <v>342</v>
      </c>
      <c r="L558" s="22" t="str">
        <f>VLOOKUP(C558,'[18]Trips&amp;Operators'!$C$2:$E$10000,3,FALSE)</f>
        <v>YOUNG</v>
      </c>
      <c r="M558" s="23" t="s">
        <v>348</v>
      </c>
      <c r="N558" s="22"/>
      <c r="O558" s="53" t="str">
        <f t="shared" si="16"/>
        <v>16</v>
      </c>
      <c r="P558" s="51">
        <f t="shared" si="17"/>
        <v>42537</v>
      </c>
    </row>
    <row r="559" spans="1:16" x14ac:dyDescent="0.25">
      <c r="A559" s="20">
        <v>42537.595277777778</v>
      </c>
      <c r="B559" s="21" t="s">
        <v>390</v>
      </c>
      <c r="C559" s="21" t="s">
        <v>518</v>
      </c>
      <c r="D559" s="21" t="s">
        <v>339</v>
      </c>
      <c r="E559" s="21" t="s">
        <v>351</v>
      </c>
      <c r="F559" s="21">
        <v>450</v>
      </c>
      <c r="G559" s="21">
        <v>481</v>
      </c>
      <c r="H559" s="21">
        <v>192418</v>
      </c>
      <c r="I559" s="21" t="s">
        <v>341</v>
      </c>
      <c r="J559" s="21">
        <v>191108</v>
      </c>
      <c r="K559" s="22" t="s">
        <v>342</v>
      </c>
      <c r="L559" s="22" t="str">
        <f>VLOOKUP(C559,'[18]Trips&amp;Operators'!$C$2:$E$10000,3,FALSE)</f>
        <v>MOSES</v>
      </c>
      <c r="M559" s="23" t="s">
        <v>348</v>
      </c>
      <c r="N559" s="22"/>
      <c r="O559" s="53" t="str">
        <f t="shared" si="16"/>
        <v>16</v>
      </c>
      <c r="P559" s="51">
        <f t="shared" si="17"/>
        <v>42537</v>
      </c>
    </row>
    <row r="560" spans="1:16" x14ac:dyDescent="0.25">
      <c r="A560" s="20">
        <v>42537.605312500003</v>
      </c>
      <c r="B560" s="21" t="s">
        <v>390</v>
      </c>
      <c r="C560" s="21" t="s">
        <v>518</v>
      </c>
      <c r="D560" s="21" t="s">
        <v>339</v>
      </c>
      <c r="E560" s="21" t="s">
        <v>351</v>
      </c>
      <c r="F560" s="21">
        <v>450</v>
      </c>
      <c r="G560" s="21">
        <v>521</v>
      </c>
      <c r="H560" s="21">
        <v>112885</v>
      </c>
      <c r="I560" s="21" t="s">
        <v>341</v>
      </c>
      <c r="J560" s="21">
        <v>110617</v>
      </c>
      <c r="K560" s="22" t="s">
        <v>342</v>
      </c>
      <c r="L560" s="22" t="str">
        <f>VLOOKUP(C560,'[18]Trips&amp;Operators'!$C$2:$E$10000,3,FALSE)</f>
        <v>MOSES</v>
      </c>
      <c r="M560" s="23" t="s">
        <v>348</v>
      </c>
      <c r="N560" s="22"/>
      <c r="O560" s="53" t="str">
        <f t="shared" si="16"/>
        <v>16</v>
      </c>
      <c r="P560" s="51">
        <f t="shared" si="17"/>
        <v>42537</v>
      </c>
    </row>
    <row r="561" spans="1:16" x14ac:dyDescent="0.25">
      <c r="A561" s="20">
        <v>42537.589502314811</v>
      </c>
      <c r="B561" s="21" t="s">
        <v>401</v>
      </c>
      <c r="C561" s="21" t="s">
        <v>1106</v>
      </c>
      <c r="D561" s="21" t="s">
        <v>339</v>
      </c>
      <c r="E561" s="21" t="s">
        <v>351</v>
      </c>
      <c r="F561" s="21">
        <v>150</v>
      </c>
      <c r="G561" s="21">
        <v>138</v>
      </c>
      <c r="H561" s="21">
        <v>231617</v>
      </c>
      <c r="I561" s="21" t="s">
        <v>341</v>
      </c>
      <c r="J561" s="21">
        <v>232080</v>
      </c>
      <c r="K561" s="22" t="s">
        <v>347</v>
      </c>
      <c r="L561" s="22" t="str">
        <f>VLOOKUP(C561,'[18]Trips&amp;Operators'!$C$2:$E$10000,3,FALSE)</f>
        <v>REBOLETTI</v>
      </c>
      <c r="M561" s="23" t="s">
        <v>348</v>
      </c>
      <c r="N561" s="22"/>
      <c r="O561" s="53" t="str">
        <f t="shared" si="16"/>
        <v>16</v>
      </c>
      <c r="P561" s="51">
        <f t="shared" si="17"/>
        <v>42537</v>
      </c>
    </row>
    <row r="562" spans="1:16" x14ac:dyDescent="0.25">
      <c r="A562" s="20">
        <v>42537.612673611111</v>
      </c>
      <c r="B562" s="21" t="s">
        <v>372</v>
      </c>
      <c r="C562" s="21" t="s">
        <v>1107</v>
      </c>
      <c r="D562" s="21" t="s">
        <v>352</v>
      </c>
      <c r="E562" s="21" t="s">
        <v>351</v>
      </c>
      <c r="F562" s="21">
        <v>400</v>
      </c>
      <c r="G562" s="21">
        <v>453</v>
      </c>
      <c r="H562" s="21">
        <v>119011</v>
      </c>
      <c r="I562" s="21" t="s">
        <v>341</v>
      </c>
      <c r="J562" s="21">
        <v>116838</v>
      </c>
      <c r="K562" s="22" t="s">
        <v>347</v>
      </c>
      <c r="L562" s="22" t="str">
        <f>VLOOKUP(C562,'[18]Trips&amp;Operators'!$C$2:$E$10000,3,FALSE)</f>
        <v>STEWART</v>
      </c>
      <c r="M562" s="23" t="s">
        <v>348</v>
      </c>
      <c r="N562" s="22"/>
      <c r="O562" s="53" t="str">
        <f t="shared" si="16"/>
        <v>16</v>
      </c>
      <c r="P562" s="51">
        <f t="shared" si="17"/>
        <v>42537</v>
      </c>
    </row>
    <row r="563" spans="1:16" x14ac:dyDescent="0.25">
      <c r="A563" s="20">
        <v>42537.616087962961</v>
      </c>
      <c r="B563" s="21" t="s">
        <v>364</v>
      </c>
      <c r="C563" s="21" t="s">
        <v>1108</v>
      </c>
      <c r="D563" s="21" t="s">
        <v>352</v>
      </c>
      <c r="E563" s="21" t="s">
        <v>351</v>
      </c>
      <c r="F563" s="21">
        <v>150</v>
      </c>
      <c r="G563" s="21">
        <v>205</v>
      </c>
      <c r="H563" s="21">
        <v>3407</v>
      </c>
      <c r="I563" s="21" t="s">
        <v>341</v>
      </c>
      <c r="J563" s="21">
        <v>0</v>
      </c>
      <c r="K563" s="22" t="s">
        <v>347</v>
      </c>
      <c r="L563" s="22" t="str">
        <f>VLOOKUP(C563,'[18]Trips&amp;Operators'!$C$2:$E$10000,3,FALSE)</f>
        <v>SPECTOR</v>
      </c>
      <c r="M563" s="23" t="s">
        <v>348</v>
      </c>
      <c r="N563" s="22"/>
      <c r="O563" s="53" t="str">
        <f t="shared" si="16"/>
        <v>16</v>
      </c>
      <c r="P563" s="51">
        <f t="shared" si="17"/>
        <v>42537</v>
      </c>
    </row>
    <row r="564" spans="1:16" x14ac:dyDescent="0.25">
      <c r="A564" s="20">
        <v>42537.616620370369</v>
      </c>
      <c r="B564" s="21" t="s">
        <v>364</v>
      </c>
      <c r="C564" s="21" t="s">
        <v>1108</v>
      </c>
      <c r="D564" s="21" t="s">
        <v>339</v>
      </c>
      <c r="E564" s="21" t="s">
        <v>351</v>
      </c>
      <c r="F564" s="21">
        <v>200</v>
      </c>
      <c r="G564" s="21">
        <v>174</v>
      </c>
      <c r="H564" s="21">
        <v>3976</v>
      </c>
      <c r="I564" s="21" t="s">
        <v>341</v>
      </c>
      <c r="J564" s="21">
        <v>4677</v>
      </c>
      <c r="K564" s="22" t="s">
        <v>347</v>
      </c>
      <c r="L564" s="22" t="str">
        <f>VLOOKUP(C564,'[18]Trips&amp;Operators'!$C$2:$E$10000,3,FALSE)</f>
        <v>SPECTOR</v>
      </c>
      <c r="M564" s="23" t="s">
        <v>348</v>
      </c>
      <c r="N564" s="22"/>
      <c r="O564" s="53" t="str">
        <f t="shared" si="16"/>
        <v>16</v>
      </c>
      <c r="P564" s="51">
        <f t="shared" si="17"/>
        <v>42537</v>
      </c>
    </row>
    <row r="565" spans="1:16" x14ac:dyDescent="0.25">
      <c r="A565" s="20">
        <v>42537.749780092592</v>
      </c>
      <c r="B565" s="21" t="s">
        <v>381</v>
      </c>
      <c r="C565" s="21" t="s">
        <v>515</v>
      </c>
      <c r="D565" s="21" t="s">
        <v>352</v>
      </c>
      <c r="E565" s="21" t="s">
        <v>351</v>
      </c>
      <c r="F565" s="21">
        <v>550</v>
      </c>
      <c r="G565" s="21">
        <v>600</v>
      </c>
      <c r="H565" s="21">
        <v>222580</v>
      </c>
      <c r="I565" s="21" t="s">
        <v>341</v>
      </c>
      <c r="J565" s="21">
        <v>224581</v>
      </c>
      <c r="K565" s="22" t="s">
        <v>342</v>
      </c>
      <c r="L565" s="22" t="str">
        <f>VLOOKUP(C565,'[18]Trips&amp;Operators'!$C$2:$E$10000,3,FALSE)</f>
        <v>STRICKLAND</v>
      </c>
      <c r="M565" s="23" t="s">
        <v>348</v>
      </c>
      <c r="N565" s="22"/>
      <c r="O565" s="53" t="str">
        <f t="shared" si="16"/>
        <v>16</v>
      </c>
      <c r="P565" s="51">
        <f t="shared" si="17"/>
        <v>42537</v>
      </c>
    </row>
    <row r="566" spans="1:16" x14ac:dyDescent="0.25">
      <c r="A566" s="20">
        <v>42537.818136574075</v>
      </c>
      <c r="B566" s="21" t="s">
        <v>387</v>
      </c>
      <c r="C566" s="21" t="s">
        <v>1109</v>
      </c>
      <c r="D566" s="21" t="s">
        <v>339</v>
      </c>
      <c r="E566" s="21" t="s">
        <v>351</v>
      </c>
      <c r="F566" s="21">
        <v>300</v>
      </c>
      <c r="G566" s="21">
        <v>268</v>
      </c>
      <c r="H566" s="21">
        <v>20129</v>
      </c>
      <c r="I566" s="21" t="s">
        <v>341</v>
      </c>
      <c r="J566" s="21">
        <v>20338</v>
      </c>
      <c r="K566" s="22" t="s">
        <v>347</v>
      </c>
      <c r="L566" s="22" t="str">
        <f>VLOOKUP(C566,'[18]Trips&amp;Operators'!$C$2:$E$10000,3,FALSE)</f>
        <v>LEVERE</v>
      </c>
      <c r="M566" s="23" t="s">
        <v>348</v>
      </c>
      <c r="N566" s="22"/>
      <c r="O566" s="53" t="str">
        <f t="shared" si="16"/>
        <v>16</v>
      </c>
      <c r="P566" s="51">
        <f t="shared" si="17"/>
        <v>42537</v>
      </c>
    </row>
    <row r="567" spans="1:16" x14ac:dyDescent="0.25">
      <c r="A567" s="20">
        <v>42537.963831018518</v>
      </c>
      <c r="B567" s="21" t="s">
        <v>344</v>
      </c>
      <c r="C567" s="21" t="s">
        <v>1110</v>
      </c>
      <c r="D567" s="21" t="s">
        <v>339</v>
      </c>
      <c r="E567" s="21" t="s">
        <v>351</v>
      </c>
      <c r="F567" s="21">
        <v>200</v>
      </c>
      <c r="G567" s="21">
        <v>239</v>
      </c>
      <c r="H567" s="21">
        <v>27062</v>
      </c>
      <c r="I567" s="21" t="s">
        <v>341</v>
      </c>
      <c r="J567" s="21">
        <v>27333</v>
      </c>
      <c r="K567" s="22" t="s">
        <v>347</v>
      </c>
      <c r="L567" s="22" t="str">
        <f>VLOOKUP(C567,'[18]Trips&amp;Operators'!$C$2:$E$10000,3,FALSE)</f>
        <v>STRICKLAND</v>
      </c>
      <c r="M567" s="23" t="s">
        <v>348</v>
      </c>
      <c r="N567" s="22"/>
      <c r="O567" s="53" t="str">
        <f t="shared" si="16"/>
        <v>16</v>
      </c>
      <c r="P567" s="51">
        <f t="shared" si="17"/>
        <v>42537</v>
      </c>
    </row>
    <row r="568" spans="1:16" x14ac:dyDescent="0.25">
      <c r="A568" s="20">
        <v>42537.389178240737</v>
      </c>
      <c r="B568" s="21" t="s">
        <v>399</v>
      </c>
      <c r="C568" s="21" t="s">
        <v>1111</v>
      </c>
      <c r="D568" s="21" t="s">
        <v>339</v>
      </c>
      <c r="E568" s="21" t="s">
        <v>359</v>
      </c>
      <c r="F568" s="21">
        <v>0</v>
      </c>
      <c r="G568" s="21">
        <v>597</v>
      </c>
      <c r="H568" s="21">
        <v>185417</v>
      </c>
      <c r="I568" s="21" t="s">
        <v>360</v>
      </c>
      <c r="J568" s="21">
        <v>182920</v>
      </c>
      <c r="K568" s="22" t="s">
        <v>342</v>
      </c>
      <c r="L568" s="22" t="str">
        <f>VLOOKUP(C568,'[18]Trips&amp;Operators'!$C$2:$E$10000,3,FALSE)</f>
        <v>SHOOK</v>
      </c>
      <c r="M568" s="23" t="s">
        <v>343</v>
      </c>
      <c r="N568" s="22" t="s">
        <v>121</v>
      </c>
      <c r="O568" s="53" t="str">
        <f t="shared" si="16"/>
        <v>16</v>
      </c>
      <c r="P568" s="51">
        <f t="shared" si="17"/>
        <v>42537</v>
      </c>
    </row>
    <row r="569" spans="1:16" x14ac:dyDescent="0.25">
      <c r="A569" s="20">
        <v>42537.431770833333</v>
      </c>
      <c r="B569" s="21" t="s">
        <v>456</v>
      </c>
      <c r="C569" s="21" t="s">
        <v>1112</v>
      </c>
      <c r="D569" s="21" t="s">
        <v>339</v>
      </c>
      <c r="E569" s="21" t="s">
        <v>359</v>
      </c>
      <c r="F569" s="21">
        <v>0</v>
      </c>
      <c r="G569" s="21">
        <v>674</v>
      </c>
      <c r="H569" s="21">
        <v>181534</v>
      </c>
      <c r="I569" s="21" t="s">
        <v>360</v>
      </c>
      <c r="J569" s="21">
        <v>175398</v>
      </c>
      <c r="K569" s="22" t="s">
        <v>342</v>
      </c>
      <c r="L569" s="22" t="str">
        <f>VLOOKUP(C569,'[18]Trips&amp;Operators'!$C$2:$E$10000,3,FALSE)</f>
        <v>STARKS</v>
      </c>
      <c r="M569" s="23" t="s">
        <v>343</v>
      </c>
      <c r="N569" s="22" t="s">
        <v>121</v>
      </c>
      <c r="O569" s="53" t="str">
        <f t="shared" si="16"/>
        <v>16</v>
      </c>
      <c r="P569" s="51">
        <f t="shared" si="17"/>
        <v>42537</v>
      </c>
    </row>
    <row r="570" spans="1:16" x14ac:dyDescent="0.25">
      <c r="A570" s="20">
        <v>42537.457291666666</v>
      </c>
      <c r="B570" s="21" t="s">
        <v>387</v>
      </c>
      <c r="C570" s="21" t="s">
        <v>1113</v>
      </c>
      <c r="D570" s="21" t="s">
        <v>339</v>
      </c>
      <c r="E570" s="21" t="s">
        <v>359</v>
      </c>
      <c r="F570" s="21">
        <v>0</v>
      </c>
      <c r="G570" s="21">
        <v>709</v>
      </c>
      <c r="H570" s="21">
        <v>134716</v>
      </c>
      <c r="I570" s="21" t="s">
        <v>360</v>
      </c>
      <c r="J570" s="21">
        <v>138837</v>
      </c>
      <c r="K570" s="22" t="s">
        <v>347</v>
      </c>
      <c r="L570" s="22" t="str">
        <f>VLOOKUP(C570,'[18]Trips&amp;Operators'!$C$2:$E$10000,3,FALSE)</f>
        <v>STAMBAUGH</v>
      </c>
      <c r="M570" s="23" t="s">
        <v>343</v>
      </c>
      <c r="N570" s="22" t="s">
        <v>121</v>
      </c>
      <c r="O570" s="53" t="str">
        <f t="shared" si="16"/>
        <v>16</v>
      </c>
      <c r="P570" s="51">
        <f t="shared" si="17"/>
        <v>42537</v>
      </c>
    </row>
    <row r="571" spans="1:16" x14ac:dyDescent="0.25">
      <c r="A571" s="20">
        <v>42537.458738425928</v>
      </c>
      <c r="B571" s="21" t="s">
        <v>387</v>
      </c>
      <c r="C571" s="21" t="s">
        <v>1113</v>
      </c>
      <c r="D571" s="21" t="s">
        <v>339</v>
      </c>
      <c r="E571" s="21" t="s">
        <v>359</v>
      </c>
      <c r="F571" s="21">
        <v>0</v>
      </c>
      <c r="G571" s="21">
        <v>747</v>
      </c>
      <c r="H571" s="21">
        <v>146293</v>
      </c>
      <c r="I571" s="21" t="s">
        <v>360</v>
      </c>
      <c r="J571" s="21">
        <v>149694</v>
      </c>
      <c r="K571" s="22" t="s">
        <v>347</v>
      </c>
      <c r="L571" s="22" t="str">
        <f>VLOOKUP(C571,'[18]Trips&amp;Operators'!$C$2:$E$10000,3,FALSE)</f>
        <v>STAMBAUGH</v>
      </c>
      <c r="M571" s="23" t="s">
        <v>343</v>
      </c>
      <c r="N571" s="22" t="s">
        <v>121</v>
      </c>
      <c r="O571" s="53" t="str">
        <f t="shared" si="16"/>
        <v>16</v>
      </c>
      <c r="P571" s="51">
        <f t="shared" si="17"/>
        <v>42537</v>
      </c>
    </row>
    <row r="572" spans="1:16" x14ac:dyDescent="0.25">
      <c r="A572" s="20">
        <v>42537.671053240738</v>
      </c>
      <c r="B572" s="21" t="s">
        <v>344</v>
      </c>
      <c r="C572" s="21" t="s">
        <v>168</v>
      </c>
      <c r="D572" s="21" t="s">
        <v>352</v>
      </c>
      <c r="E572" s="21" t="s">
        <v>359</v>
      </c>
      <c r="F572" s="21">
        <v>200</v>
      </c>
      <c r="G572" s="21">
        <v>281</v>
      </c>
      <c r="H572" s="21">
        <v>128919</v>
      </c>
      <c r="I572" s="21" t="s">
        <v>360</v>
      </c>
      <c r="J572" s="21">
        <v>126585</v>
      </c>
      <c r="K572" s="22" t="s">
        <v>347</v>
      </c>
      <c r="L572" s="22" t="str">
        <f>VLOOKUP(C572,'[18]Trips&amp;Operators'!$C$2:$E$10000,3,FALSE)</f>
        <v>MAYBERRY</v>
      </c>
      <c r="M572" s="23" t="s">
        <v>348</v>
      </c>
      <c r="N572" s="22" t="s">
        <v>1114</v>
      </c>
      <c r="O572" s="53" t="str">
        <f t="shared" si="16"/>
        <v>16</v>
      </c>
      <c r="P572" s="51">
        <f t="shared" si="17"/>
        <v>42537</v>
      </c>
    </row>
    <row r="573" spans="1:16" x14ac:dyDescent="0.25">
      <c r="A573" s="20">
        <v>42537.697418981479</v>
      </c>
      <c r="B573" s="21" t="s">
        <v>373</v>
      </c>
      <c r="C573" s="21" t="s">
        <v>520</v>
      </c>
      <c r="D573" s="21" t="s">
        <v>339</v>
      </c>
      <c r="E573" s="21" t="s">
        <v>359</v>
      </c>
      <c r="F573" s="21">
        <v>0</v>
      </c>
      <c r="G573" s="21">
        <v>451</v>
      </c>
      <c r="H573" s="21">
        <v>129896</v>
      </c>
      <c r="I573" s="21" t="s">
        <v>360</v>
      </c>
      <c r="J573" s="21">
        <v>127587</v>
      </c>
      <c r="K573" s="22" t="s">
        <v>342</v>
      </c>
      <c r="L573" s="22" t="str">
        <f>VLOOKUP(C573,'[18]Trips&amp;Operators'!$C$2:$E$10000,3,FALSE)</f>
        <v>MAYBERRY</v>
      </c>
      <c r="M573" s="23" t="s">
        <v>348</v>
      </c>
      <c r="N573" s="22" t="s">
        <v>152</v>
      </c>
      <c r="O573" s="53" t="str">
        <f t="shared" si="16"/>
        <v>16</v>
      </c>
      <c r="P573" s="51">
        <f t="shared" si="17"/>
        <v>42537</v>
      </c>
    </row>
    <row r="574" spans="1:16" x14ac:dyDescent="0.25">
      <c r="A574" s="20">
        <v>42537.68178240741</v>
      </c>
      <c r="B574" s="21" t="s">
        <v>387</v>
      </c>
      <c r="C574" s="21" t="s">
        <v>169</v>
      </c>
      <c r="D574" s="21" t="s">
        <v>339</v>
      </c>
      <c r="E574" s="21" t="s">
        <v>359</v>
      </c>
      <c r="F574" s="21">
        <v>0</v>
      </c>
      <c r="G574" s="21">
        <v>797</v>
      </c>
      <c r="H574" s="21">
        <v>139771</v>
      </c>
      <c r="I574" s="21" t="s">
        <v>360</v>
      </c>
      <c r="J574" s="21">
        <v>144300</v>
      </c>
      <c r="K574" s="22" t="s">
        <v>347</v>
      </c>
      <c r="L574" s="22" t="str">
        <f>VLOOKUP(C574,'[18]Trips&amp;Operators'!$C$2:$E$10000,3,FALSE)</f>
        <v>YOUNG</v>
      </c>
      <c r="M574" s="23" t="s">
        <v>343</v>
      </c>
      <c r="N574" s="22" t="s">
        <v>121</v>
      </c>
      <c r="O574" s="53" t="str">
        <f t="shared" si="16"/>
        <v>16</v>
      </c>
      <c r="P574" s="51">
        <f t="shared" si="17"/>
        <v>42537</v>
      </c>
    </row>
    <row r="575" spans="1:16" x14ac:dyDescent="0.25">
      <c r="A575" s="20">
        <v>42537.696226851855</v>
      </c>
      <c r="B575" s="21" t="s">
        <v>458</v>
      </c>
      <c r="C575" s="21" t="s">
        <v>519</v>
      </c>
      <c r="D575" s="21" t="s">
        <v>339</v>
      </c>
      <c r="E575" s="21" t="s">
        <v>359</v>
      </c>
      <c r="F575" s="21">
        <v>0</v>
      </c>
      <c r="G575" s="21">
        <v>44</v>
      </c>
      <c r="H575" s="21">
        <v>107775</v>
      </c>
      <c r="I575" s="21" t="s">
        <v>360</v>
      </c>
      <c r="J575" s="21">
        <v>107939</v>
      </c>
      <c r="K575" s="22" t="s">
        <v>347</v>
      </c>
      <c r="L575" s="22" t="str">
        <f>VLOOKUP(C575,'[18]Trips&amp;Operators'!$C$2:$E$10000,3,FALSE)</f>
        <v>BARTLETT</v>
      </c>
      <c r="M575" s="23" t="s">
        <v>348</v>
      </c>
      <c r="N575" s="22" t="s">
        <v>152</v>
      </c>
      <c r="O575" s="53" t="str">
        <f t="shared" si="16"/>
        <v>16</v>
      </c>
      <c r="P575" s="51">
        <f t="shared" si="17"/>
        <v>42537</v>
      </c>
    </row>
    <row r="576" spans="1:16" x14ac:dyDescent="0.25">
      <c r="A576" s="20">
        <v>42538.044016203705</v>
      </c>
      <c r="B576" s="21" t="s">
        <v>399</v>
      </c>
      <c r="C576" s="21" t="s">
        <v>1115</v>
      </c>
      <c r="D576" s="21" t="s">
        <v>339</v>
      </c>
      <c r="E576" s="21" t="s">
        <v>359</v>
      </c>
      <c r="F576" s="21">
        <v>0</v>
      </c>
      <c r="G576" s="21">
        <v>610</v>
      </c>
      <c r="H576" s="21">
        <v>185420</v>
      </c>
      <c r="I576" s="21" t="s">
        <v>360</v>
      </c>
      <c r="J576" s="21">
        <v>182920</v>
      </c>
      <c r="K576" s="22" t="s">
        <v>342</v>
      </c>
      <c r="L576" s="22" t="str">
        <f>VLOOKUP(C576,'[18]Trips&amp;Operators'!$C$2:$E$10000,3,FALSE)</f>
        <v>MAELZER</v>
      </c>
      <c r="M576" s="23" t="s">
        <v>343</v>
      </c>
      <c r="N576" s="22" t="s">
        <v>121</v>
      </c>
      <c r="O576" s="53" t="str">
        <f t="shared" si="16"/>
        <v>16</v>
      </c>
      <c r="P576" s="51">
        <f t="shared" si="17"/>
        <v>42537</v>
      </c>
    </row>
    <row r="577" spans="1:16" x14ac:dyDescent="0.25">
      <c r="A577" s="20">
        <v>42537.421701388892</v>
      </c>
      <c r="B577" s="21" t="s">
        <v>381</v>
      </c>
      <c r="C577" s="21" t="s">
        <v>1116</v>
      </c>
      <c r="D577" s="21" t="s">
        <v>339</v>
      </c>
      <c r="E577" s="21" t="s">
        <v>367</v>
      </c>
      <c r="F577" s="21">
        <v>0</v>
      </c>
      <c r="G577" s="21">
        <v>65</v>
      </c>
      <c r="H577" s="21">
        <v>225</v>
      </c>
      <c r="I577" s="21" t="s">
        <v>368</v>
      </c>
      <c r="J577" s="21">
        <v>1</v>
      </c>
      <c r="K577" s="22" t="s">
        <v>342</v>
      </c>
      <c r="L577" s="22" t="str">
        <f>VLOOKUP(C577,'[18]Trips&amp;Operators'!$C$2:$E$10000,3,FALSE)</f>
        <v>STAMBAUGH</v>
      </c>
      <c r="M577" s="23" t="s">
        <v>348</v>
      </c>
      <c r="N577" s="22"/>
      <c r="O577" s="53" t="str">
        <f t="shared" si="16"/>
        <v>16</v>
      </c>
      <c r="P577" s="51">
        <f t="shared" si="17"/>
        <v>42537</v>
      </c>
    </row>
    <row r="578" spans="1:16" x14ac:dyDescent="0.25">
      <c r="A578" s="20">
        <v>42537.686585648145</v>
      </c>
      <c r="B578" s="21" t="s">
        <v>353</v>
      </c>
      <c r="C578" s="21" t="s">
        <v>283</v>
      </c>
      <c r="D578" s="21" t="s">
        <v>339</v>
      </c>
      <c r="E578" s="21" t="s">
        <v>367</v>
      </c>
      <c r="F578" s="21">
        <v>0</v>
      </c>
      <c r="G578" s="21">
        <v>72</v>
      </c>
      <c r="H578" s="21">
        <v>242</v>
      </c>
      <c r="I578" s="21" t="s">
        <v>368</v>
      </c>
      <c r="J578" s="21">
        <v>1</v>
      </c>
      <c r="K578" s="22" t="s">
        <v>342</v>
      </c>
      <c r="L578" s="22" t="str">
        <f>VLOOKUP(C578,'[18]Trips&amp;Operators'!$C$2:$E$10000,3,FALSE)</f>
        <v>SPECTOR</v>
      </c>
      <c r="M578" s="23" t="s">
        <v>348</v>
      </c>
      <c r="N578" s="22"/>
      <c r="O578" s="53" t="str">
        <f t="shared" si="16"/>
        <v>16</v>
      </c>
      <c r="P578" s="51">
        <f t="shared" si="17"/>
        <v>42537</v>
      </c>
    </row>
    <row r="579" spans="1:16" x14ac:dyDescent="0.25">
      <c r="A579" s="20">
        <v>42537.965462962966</v>
      </c>
      <c r="B579" s="21" t="s">
        <v>386</v>
      </c>
      <c r="C579" s="21" t="s">
        <v>1117</v>
      </c>
      <c r="D579" s="21" t="s">
        <v>339</v>
      </c>
      <c r="E579" s="21" t="s">
        <v>367</v>
      </c>
      <c r="F579" s="21">
        <v>0</v>
      </c>
      <c r="G579" s="21">
        <v>82</v>
      </c>
      <c r="H579" s="21">
        <v>267</v>
      </c>
      <c r="I579" s="21" t="s">
        <v>368</v>
      </c>
      <c r="J579" s="21">
        <v>1</v>
      </c>
      <c r="K579" s="22" t="s">
        <v>342</v>
      </c>
      <c r="L579" s="22" t="str">
        <f>VLOOKUP(C579,'[18]Trips&amp;Operators'!$C$2:$E$10000,3,FALSE)</f>
        <v>LEVERE</v>
      </c>
      <c r="M579" s="23" t="s">
        <v>348</v>
      </c>
      <c r="N579" s="22"/>
      <c r="O579" s="53" t="str">
        <f t="shared" ref="O579:O642" si="18">RIGHT(C579,2)</f>
        <v>16</v>
      </c>
      <c r="P579" s="51">
        <f t="shared" ref="P579:P642" si="19">42522+O579-1</f>
        <v>42537</v>
      </c>
    </row>
    <row r="580" spans="1:16" x14ac:dyDescent="0.25">
      <c r="A580" s="20">
        <v>42537.43178240741</v>
      </c>
      <c r="B580" s="21" t="s">
        <v>355</v>
      </c>
      <c r="C580" s="21" t="s">
        <v>1098</v>
      </c>
      <c r="D580" s="21" t="s">
        <v>339</v>
      </c>
      <c r="E580" s="21" t="s">
        <v>345</v>
      </c>
      <c r="F580" s="21">
        <v>0</v>
      </c>
      <c r="G580" s="21">
        <v>62</v>
      </c>
      <c r="H580" s="21">
        <v>63508</v>
      </c>
      <c r="I580" s="21" t="s">
        <v>346</v>
      </c>
      <c r="J580" s="21">
        <v>63309</v>
      </c>
      <c r="K580" s="22" t="s">
        <v>342</v>
      </c>
      <c r="L580" s="22" t="str">
        <f>VLOOKUP(C580,'[19]Trips&amp;Operators'!$C$2:$E$10000,3,FALSE)</f>
        <v>MALAVE</v>
      </c>
      <c r="M580" s="23" t="s">
        <v>348</v>
      </c>
      <c r="N580" s="22" t="s">
        <v>1099</v>
      </c>
      <c r="O580" s="53" t="str">
        <f t="shared" si="18"/>
        <v>16</v>
      </c>
      <c r="P580" s="51">
        <f t="shared" si="19"/>
        <v>42537</v>
      </c>
    </row>
    <row r="581" spans="1:16" x14ac:dyDescent="0.25">
      <c r="A581" s="20">
        <v>42537.457824074074</v>
      </c>
      <c r="B581" s="21" t="s">
        <v>372</v>
      </c>
      <c r="C581" s="21" t="s">
        <v>517</v>
      </c>
      <c r="D581" s="21" t="s">
        <v>339</v>
      </c>
      <c r="E581" s="21" t="s">
        <v>345</v>
      </c>
      <c r="F581" s="21">
        <v>0</v>
      </c>
      <c r="G581" s="21">
        <v>377</v>
      </c>
      <c r="H581" s="21">
        <v>60896</v>
      </c>
      <c r="I581" s="21" t="s">
        <v>346</v>
      </c>
      <c r="J581" s="21">
        <v>63068</v>
      </c>
      <c r="K581" s="22" t="s">
        <v>347</v>
      </c>
      <c r="L581" s="22" t="str">
        <f>VLOOKUP(C581,'[19]Trips&amp;Operators'!$C$2:$E$10000,3,FALSE)</f>
        <v>STEWART</v>
      </c>
      <c r="M581" s="23" t="s">
        <v>348</v>
      </c>
      <c r="N581" s="22" t="s">
        <v>1099</v>
      </c>
      <c r="O581" s="53" t="str">
        <f t="shared" si="18"/>
        <v>16</v>
      </c>
      <c r="P581" s="51">
        <f t="shared" si="19"/>
        <v>42537</v>
      </c>
    </row>
    <row r="582" spans="1:16" x14ac:dyDescent="0.25">
      <c r="A582" s="20">
        <v>42537.681875000002</v>
      </c>
      <c r="B582" s="21" t="s">
        <v>372</v>
      </c>
      <c r="C582" s="21" t="s">
        <v>170</v>
      </c>
      <c r="D582" s="21" t="s">
        <v>339</v>
      </c>
      <c r="E582" s="21" t="s">
        <v>345</v>
      </c>
      <c r="F582" s="21">
        <v>0</v>
      </c>
      <c r="G582" s="21">
        <v>245</v>
      </c>
      <c r="H582" s="21">
        <v>61842</v>
      </c>
      <c r="I582" s="21" t="s">
        <v>346</v>
      </c>
      <c r="J582" s="21">
        <v>63068</v>
      </c>
      <c r="K582" s="22" t="s">
        <v>347</v>
      </c>
      <c r="L582" s="22" t="str">
        <f>VLOOKUP(C582,'[19]Trips&amp;Operators'!$C$2:$E$10000,3,FALSE)</f>
        <v>STEWART</v>
      </c>
      <c r="M582" s="23" t="s">
        <v>348</v>
      </c>
      <c r="N582" s="22" t="s">
        <v>1099</v>
      </c>
      <c r="O582" s="53" t="str">
        <f t="shared" si="18"/>
        <v>16</v>
      </c>
      <c r="P582" s="51">
        <f t="shared" si="19"/>
        <v>42537</v>
      </c>
    </row>
    <row r="583" spans="1:16" x14ac:dyDescent="0.25">
      <c r="A583" s="20">
        <v>42537.729062500002</v>
      </c>
      <c r="B583" s="21" t="s">
        <v>344</v>
      </c>
      <c r="C583" s="21" t="s">
        <v>1100</v>
      </c>
      <c r="D583" s="21" t="s">
        <v>339</v>
      </c>
      <c r="E583" s="21" t="s">
        <v>345</v>
      </c>
      <c r="F583" s="21">
        <v>0</v>
      </c>
      <c r="G583" s="21">
        <v>378</v>
      </c>
      <c r="H583" s="21">
        <v>60422</v>
      </c>
      <c r="I583" s="21" t="s">
        <v>346</v>
      </c>
      <c r="J583" s="21">
        <v>63068</v>
      </c>
      <c r="K583" s="22" t="s">
        <v>347</v>
      </c>
      <c r="L583" s="22" t="str">
        <f>VLOOKUP(C583,'[19]Trips&amp;Operators'!$C$2:$E$10000,3,FALSE)</f>
        <v>MAYBERRY</v>
      </c>
      <c r="M583" s="23" t="s">
        <v>348</v>
      </c>
      <c r="N583" s="22" t="s">
        <v>1099</v>
      </c>
      <c r="O583" s="53" t="str">
        <f t="shared" si="18"/>
        <v>16</v>
      </c>
      <c r="P583" s="51">
        <f t="shared" si="19"/>
        <v>42537</v>
      </c>
    </row>
    <row r="584" spans="1:16" x14ac:dyDescent="0.25">
      <c r="A584" s="20">
        <v>42538.018657407411</v>
      </c>
      <c r="B584" s="21" t="s">
        <v>373</v>
      </c>
      <c r="C584" s="21" t="s">
        <v>1101</v>
      </c>
      <c r="D584" s="21" t="s">
        <v>339</v>
      </c>
      <c r="E584" s="21" t="s">
        <v>345</v>
      </c>
      <c r="F584" s="21">
        <v>50</v>
      </c>
      <c r="G584" s="21">
        <v>121</v>
      </c>
      <c r="H584" s="21">
        <v>63794</v>
      </c>
      <c r="I584" s="21" t="s">
        <v>346</v>
      </c>
      <c r="J584" s="21">
        <v>63309</v>
      </c>
      <c r="K584" s="22" t="s">
        <v>342</v>
      </c>
      <c r="L584" s="22" t="str">
        <f>VLOOKUP(C584,'[19]Trips&amp;Operators'!$C$2:$E$10000,3,FALSE)</f>
        <v>STRICKLAND</v>
      </c>
      <c r="M584" s="23" t="s">
        <v>348</v>
      </c>
      <c r="N584" s="22" t="s">
        <v>1099</v>
      </c>
      <c r="O584" s="53" t="str">
        <f t="shared" si="18"/>
        <v>16</v>
      </c>
      <c r="P584" s="51">
        <f t="shared" si="19"/>
        <v>42537</v>
      </c>
    </row>
    <row r="585" spans="1:16" x14ac:dyDescent="0.25">
      <c r="A585" s="20">
        <v>42537.740810185183</v>
      </c>
      <c r="B585" s="21" t="s">
        <v>387</v>
      </c>
      <c r="C585" s="21" t="s">
        <v>1102</v>
      </c>
      <c r="D585" s="21" t="s">
        <v>339</v>
      </c>
      <c r="E585" s="21" t="s">
        <v>345</v>
      </c>
      <c r="F585" s="21">
        <v>150</v>
      </c>
      <c r="G585" s="21">
        <v>229</v>
      </c>
      <c r="H585" s="21">
        <v>62329</v>
      </c>
      <c r="I585" s="21" t="s">
        <v>346</v>
      </c>
      <c r="J585" s="21">
        <v>63068</v>
      </c>
      <c r="K585" s="22" t="s">
        <v>347</v>
      </c>
      <c r="L585" s="22" t="str">
        <f>VLOOKUP(C585,'[19]Trips&amp;Operators'!$C$2:$E$10000,3,FALSE)</f>
        <v>YOUNG</v>
      </c>
      <c r="M585" s="23" t="s">
        <v>348</v>
      </c>
      <c r="N585" s="22" t="s">
        <v>1099</v>
      </c>
      <c r="O585" s="53" t="str">
        <f t="shared" si="18"/>
        <v>16</v>
      </c>
      <c r="P585" s="51">
        <f t="shared" si="19"/>
        <v>42537</v>
      </c>
    </row>
    <row r="586" spans="1:16" x14ac:dyDescent="0.25">
      <c r="A586" s="20">
        <v>42537.868773148148</v>
      </c>
      <c r="B586" s="21" t="s">
        <v>377</v>
      </c>
      <c r="C586" s="21" t="s">
        <v>1103</v>
      </c>
      <c r="D586" s="21" t="s">
        <v>339</v>
      </c>
      <c r="E586" s="21" t="s">
        <v>345</v>
      </c>
      <c r="F586" s="21">
        <v>340</v>
      </c>
      <c r="G586" s="21">
        <v>514</v>
      </c>
      <c r="H586" s="21">
        <v>108315</v>
      </c>
      <c r="I586" s="21" t="s">
        <v>346</v>
      </c>
      <c r="J586" s="21">
        <v>108954</v>
      </c>
      <c r="K586" s="22" t="s">
        <v>347</v>
      </c>
      <c r="L586" s="22" t="str">
        <f>VLOOKUP(C586,'[19]Trips&amp;Operators'!$C$2:$E$10000,3,FALSE)</f>
        <v>ADANE</v>
      </c>
      <c r="M586" s="23" t="s">
        <v>348</v>
      </c>
      <c r="N586" s="22"/>
      <c r="O586" s="53" t="str">
        <f t="shared" si="18"/>
        <v>16</v>
      </c>
      <c r="P586" s="51">
        <f t="shared" si="19"/>
        <v>42537</v>
      </c>
    </row>
    <row r="587" spans="1:16" x14ac:dyDescent="0.25">
      <c r="A587" s="20">
        <v>42537.355474537035</v>
      </c>
      <c r="B587" s="21" t="s">
        <v>386</v>
      </c>
      <c r="C587" s="21" t="s">
        <v>1104</v>
      </c>
      <c r="D587" s="21" t="s">
        <v>339</v>
      </c>
      <c r="E587" s="21" t="s">
        <v>351</v>
      </c>
      <c r="F587" s="21">
        <v>450</v>
      </c>
      <c r="G587" s="21">
        <v>449</v>
      </c>
      <c r="H587" s="21">
        <v>17353</v>
      </c>
      <c r="I587" s="21" t="s">
        <v>341</v>
      </c>
      <c r="J587" s="21">
        <v>15167</v>
      </c>
      <c r="K587" s="22" t="s">
        <v>342</v>
      </c>
      <c r="L587" s="22" t="str">
        <f>VLOOKUP(C587,'[19]Trips&amp;Operators'!$C$2:$E$10000,3,FALSE)</f>
        <v>CANFIELD</v>
      </c>
      <c r="M587" s="23" t="s">
        <v>348</v>
      </c>
      <c r="N587" s="22"/>
      <c r="O587" s="53" t="str">
        <f t="shared" si="18"/>
        <v>16</v>
      </c>
      <c r="P587" s="51">
        <f t="shared" si="19"/>
        <v>42537</v>
      </c>
    </row>
    <row r="588" spans="1:16" x14ac:dyDescent="0.25">
      <c r="A588" s="20">
        <v>42537.458518518521</v>
      </c>
      <c r="B588" s="21" t="s">
        <v>390</v>
      </c>
      <c r="C588" s="21" t="s">
        <v>1105</v>
      </c>
      <c r="D588" s="21" t="s">
        <v>339</v>
      </c>
      <c r="E588" s="21" t="s">
        <v>351</v>
      </c>
      <c r="F588" s="21">
        <v>450</v>
      </c>
      <c r="G588" s="21">
        <v>465</v>
      </c>
      <c r="H588" s="21">
        <v>111215</v>
      </c>
      <c r="I588" s="21" t="s">
        <v>341</v>
      </c>
      <c r="J588" s="21">
        <v>110617</v>
      </c>
      <c r="K588" s="22" t="s">
        <v>342</v>
      </c>
      <c r="L588" s="22" t="str">
        <f>VLOOKUP(C588,'[19]Trips&amp;Operators'!$C$2:$E$10000,3,FALSE)</f>
        <v>DAVIS</v>
      </c>
      <c r="M588" s="23" t="s">
        <v>348</v>
      </c>
      <c r="N588" s="22"/>
      <c r="O588" s="53" t="str">
        <f t="shared" si="18"/>
        <v>16</v>
      </c>
      <c r="P588" s="51">
        <f t="shared" si="19"/>
        <v>42537</v>
      </c>
    </row>
    <row r="589" spans="1:16" x14ac:dyDescent="0.25">
      <c r="A589" s="20">
        <v>42537.555</v>
      </c>
      <c r="B589" s="21" t="s">
        <v>386</v>
      </c>
      <c r="C589" s="21" t="s">
        <v>514</v>
      </c>
      <c r="D589" s="21" t="s">
        <v>352</v>
      </c>
      <c r="E589" s="21" t="s">
        <v>351</v>
      </c>
      <c r="F589" s="21">
        <v>600</v>
      </c>
      <c r="G589" s="21">
        <v>651</v>
      </c>
      <c r="H589" s="21">
        <v>184248</v>
      </c>
      <c r="I589" s="21" t="s">
        <v>341</v>
      </c>
      <c r="J589" s="21">
        <v>190834</v>
      </c>
      <c r="K589" s="22" t="s">
        <v>342</v>
      </c>
      <c r="L589" s="22" t="str">
        <f>VLOOKUP(C589,'[19]Trips&amp;Operators'!$C$2:$E$10000,3,FALSE)</f>
        <v>YOUNG</v>
      </c>
      <c r="M589" s="23" t="s">
        <v>348</v>
      </c>
      <c r="N589" s="22"/>
      <c r="O589" s="53" t="str">
        <f t="shared" si="18"/>
        <v>16</v>
      </c>
      <c r="P589" s="51">
        <f t="shared" si="19"/>
        <v>42537</v>
      </c>
    </row>
    <row r="590" spans="1:16" x14ac:dyDescent="0.25">
      <c r="A590" s="20">
        <v>42537.595277777778</v>
      </c>
      <c r="B590" s="21" t="s">
        <v>390</v>
      </c>
      <c r="C590" s="21" t="s">
        <v>518</v>
      </c>
      <c r="D590" s="21" t="s">
        <v>339</v>
      </c>
      <c r="E590" s="21" t="s">
        <v>351</v>
      </c>
      <c r="F590" s="21">
        <v>450</v>
      </c>
      <c r="G590" s="21">
        <v>481</v>
      </c>
      <c r="H590" s="21">
        <v>192418</v>
      </c>
      <c r="I590" s="21" t="s">
        <v>341</v>
      </c>
      <c r="J590" s="21">
        <v>191108</v>
      </c>
      <c r="K590" s="22" t="s">
        <v>342</v>
      </c>
      <c r="L590" s="22" t="str">
        <f>VLOOKUP(C590,'[19]Trips&amp;Operators'!$C$2:$E$10000,3,FALSE)</f>
        <v>MOSES</v>
      </c>
      <c r="M590" s="23" t="s">
        <v>348</v>
      </c>
      <c r="N590" s="22"/>
      <c r="O590" s="53" t="str">
        <f t="shared" si="18"/>
        <v>16</v>
      </c>
      <c r="P590" s="51">
        <f t="shared" si="19"/>
        <v>42537</v>
      </c>
    </row>
    <row r="591" spans="1:16" x14ac:dyDescent="0.25">
      <c r="A591" s="20">
        <v>42537.605312500003</v>
      </c>
      <c r="B591" s="21" t="s">
        <v>390</v>
      </c>
      <c r="C591" s="21" t="s">
        <v>518</v>
      </c>
      <c r="D591" s="21" t="s">
        <v>339</v>
      </c>
      <c r="E591" s="21" t="s">
        <v>351</v>
      </c>
      <c r="F591" s="21">
        <v>450</v>
      </c>
      <c r="G591" s="21">
        <v>521</v>
      </c>
      <c r="H591" s="21">
        <v>112885</v>
      </c>
      <c r="I591" s="21" t="s">
        <v>341</v>
      </c>
      <c r="J591" s="21">
        <v>110617</v>
      </c>
      <c r="K591" s="22" t="s">
        <v>342</v>
      </c>
      <c r="L591" s="22" t="str">
        <f>VLOOKUP(C591,'[19]Trips&amp;Operators'!$C$2:$E$10000,3,FALSE)</f>
        <v>MOSES</v>
      </c>
      <c r="M591" s="23" t="s">
        <v>348</v>
      </c>
      <c r="N591" s="22"/>
      <c r="O591" s="53" t="str">
        <f t="shared" si="18"/>
        <v>16</v>
      </c>
      <c r="P591" s="51">
        <f t="shared" si="19"/>
        <v>42537</v>
      </c>
    </row>
    <row r="592" spans="1:16" x14ac:dyDescent="0.25">
      <c r="A592" s="20">
        <v>42537.589502314811</v>
      </c>
      <c r="B592" s="21" t="s">
        <v>401</v>
      </c>
      <c r="C592" s="21" t="s">
        <v>1106</v>
      </c>
      <c r="D592" s="21" t="s">
        <v>339</v>
      </c>
      <c r="E592" s="21" t="s">
        <v>351</v>
      </c>
      <c r="F592" s="21">
        <v>150</v>
      </c>
      <c r="G592" s="21">
        <v>138</v>
      </c>
      <c r="H592" s="21">
        <v>231617</v>
      </c>
      <c r="I592" s="21" t="s">
        <v>341</v>
      </c>
      <c r="J592" s="21">
        <v>232080</v>
      </c>
      <c r="K592" s="22" t="s">
        <v>347</v>
      </c>
      <c r="L592" s="22" t="str">
        <f>VLOOKUP(C592,'[19]Trips&amp;Operators'!$C$2:$E$10000,3,FALSE)</f>
        <v>REBOLETTI</v>
      </c>
      <c r="M592" s="23" t="s">
        <v>348</v>
      </c>
      <c r="N592" s="22"/>
      <c r="O592" s="53" t="str">
        <f t="shared" si="18"/>
        <v>16</v>
      </c>
      <c r="P592" s="51">
        <f t="shared" si="19"/>
        <v>42537</v>
      </c>
    </row>
    <row r="593" spans="1:16" x14ac:dyDescent="0.25">
      <c r="A593" s="20">
        <v>42537.612673611111</v>
      </c>
      <c r="B593" s="21" t="s">
        <v>372</v>
      </c>
      <c r="C593" s="21" t="s">
        <v>1107</v>
      </c>
      <c r="D593" s="21" t="s">
        <v>352</v>
      </c>
      <c r="E593" s="21" t="s">
        <v>351</v>
      </c>
      <c r="F593" s="21">
        <v>400</v>
      </c>
      <c r="G593" s="21">
        <v>453</v>
      </c>
      <c r="H593" s="21">
        <v>119011</v>
      </c>
      <c r="I593" s="21" t="s">
        <v>341</v>
      </c>
      <c r="J593" s="21">
        <v>116838</v>
      </c>
      <c r="K593" s="22" t="s">
        <v>347</v>
      </c>
      <c r="L593" s="22" t="str">
        <f>VLOOKUP(C593,'[19]Trips&amp;Operators'!$C$2:$E$10000,3,FALSE)</f>
        <v>STEWART</v>
      </c>
      <c r="M593" s="23" t="s">
        <v>348</v>
      </c>
      <c r="N593" s="22"/>
      <c r="O593" s="53" t="str">
        <f t="shared" si="18"/>
        <v>16</v>
      </c>
      <c r="P593" s="51">
        <f t="shared" si="19"/>
        <v>42537</v>
      </c>
    </row>
    <row r="594" spans="1:16" x14ac:dyDescent="0.25">
      <c r="A594" s="20">
        <v>42537.616087962961</v>
      </c>
      <c r="B594" s="21" t="s">
        <v>364</v>
      </c>
      <c r="C594" s="21" t="s">
        <v>1108</v>
      </c>
      <c r="D594" s="21" t="s">
        <v>352</v>
      </c>
      <c r="E594" s="21" t="s">
        <v>351</v>
      </c>
      <c r="F594" s="21">
        <v>150</v>
      </c>
      <c r="G594" s="21">
        <v>205</v>
      </c>
      <c r="H594" s="21">
        <v>3407</v>
      </c>
      <c r="I594" s="21" t="s">
        <v>341</v>
      </c>
      <c r="J594" s="21">
        <v>0</v>
      </c>
      <c r="K594" s="22" t="s">
        <v>347</v>
      </c>
      <c r="L594" s="22" t="str">
        <f>VLOOKUP(C594,'[19]Trips&amp;Operators'!$C$2:$E$10000,3,FALSE)</f>
        <v>SPECTOR</v>
      </c>
      <c r="M594" s="23" t="s">
        <v>348</v>
      </c>
      <c r="N594" s="22"/>
      <c r="O594" s="53" t="str">
        <f t="shared" si="18"/>
        <v>16</v>
      </c>
      <c r="P594" s="51">
        <f t="shared" si="19"/>
        <v>42537</v>
      </c>
    </row>
    <row r="595" spans="1:16" x14ac:dyDescent="0.25">
      <c r="A595" s="20">
        <v>42537.616620370369</v>
      </c>
      <c r="B595" s="21" t="s">
        <v>364</v>
      </c>
      <c r="C595" s="21" t="s">
        <v>1108</v>
      </c>
      <c r="D595" s="21" t="s">
        <v>339</v>
      </c>
      <c r="E595" s="21" t="s">
        <v>351</v>
      </c>
      <c r="F595" s="21">
        <v>200</v>
      </c>
      <c r="G595" s="21">
        <v>174</v>
      </c>
      <c r="H595" s="21">
        <v>3976</v>
      </c>
      <c r="I595" s="21" t="s">
        <v>341</v>
      </c>
      <c r="J595" s="21">
        <v>4677</v>
      </c>
      <c r="K595" s="22" t="s">
        <v>347</v>
      </c>
      <c r="L595" s="22" t="str">
        <f>VLOOKUP(C595,'[19]Trips&amp;Operators'!$C$2:$E$10000,3,FALSE)</f>
        <v>SPECTOR</v>
      </c>
      <c r="M595" s="23" t="s">
        <v>348</v>
      </c>
      <c r="N595" s="22"/>
      <c r="O595" s="53" t="str">
        <f t="shared" si="18"/>
        <v>16</v>
      </c>
      <c r="P595" s="51">
        <f t="shared" si="19"/>
        <v>42537</v>
      </c>
    </row>
    <row r="596" spans="1:16" x14ac:dyDescent="0.25">
      <c r="A596" s="20">
        <v>42537.749780092592</v>
      </c>
      <c r="B596" s="21" t="s">
        <v>381</v>
      </c>
      <c r="C596" s="21" t="s">
        <v>515</v>
      </c>
      <c r="D596" s="21" t="s">
        <v>352</v>
      </c>
      <c r="E596" s="21" t="s">
        <v>351</v>
      </c>
      <c r="F596" s="21">
        <v>550</v>
      </c>
      <c r="G596" s="21">
        <v>600</v>
      </c>
      <c r="H596" s="21">
        <v>222580</v>
      </c>
      <c r="I596" s="21" t="s">
        <v>341</v>
      </c>
      <c r="J596" s="21">
        <v>224581</v>
      </c>
      <c r="K596" s="22" t="s">
        <v>342</v>
      </c>
      <c r="L596" s="22" t="str">
        <f>VLOOKUP(C596,'[19]Trips&amp;Operators'!$C$2:$E$10000,3,FALSE)</f>
        <v>STRICKLAND</v>
      </c>
      <c r="M596" s="23" t="s">
        <v>348</v>
      </c>
      <c r="N596" s="22"/>
      <c r="O596" s="53" t="str">
        <f t="shared" si="18"/>
        <v>16</v>
      </c>
      <c r="P596" s="51">
        <f t="shared" si="19"/>
        <v>42537</v>
      </c>
    </row>
    <row r="597" spans="1:16" x14ac:dyDescent="0.25">
      <c r="A597" s="20">
        <v>42537.818136574075</v>
      </c>
      <c r="B597" s="21" t="s">
        <v>387</v>
      </c>
      <c r="C597" s="21" t="s">
        <v>1109</v>
      </c>
      <c r="D597" s="21" t="s">
        <v>339</v>
      </c>
      <c r="E597" s="21" t="s">
        <v>351</v>
      </c>
      <c r="F597" s="21">
        <v>300</v>
      </c>
      <c r="G597" s="21">
        <v>268</v>
      </c>
      <c r="H597" s="21">
        <v>20129</v>
      </c>
      <c r="I597" s="21" t="s">
        <v>341</v>
      </c>
      <c r="J597" s="21">
        <v>20338</v>
      </c>
      <c r="K597" s="22" t="s">
        <v>347</v>
      </c>
      <c r="L597" s="22" t="str">
        <f>VLOOKUP(C597,'[19]Trips&amp;Operators'!$C$2:$E$10000,3,FALSE)</f>
        <v>LEVERE</v>
      </c>
      <c r="M597" s="23" t="s">
        <v>348</v>
      </c>
      <c r="N597" s="22"/>
      <c r="O597" s="53" t="str">
        <f t="shared" si="18"/>
        <v>16</v>
      </c>
      <c r="P597" s="51">
        <f t="shared" si="19"/>
        <v>42537</v>
      </c>
    </row>
    <row r="598" spans="1:16" x14ac:dyDescent="0.25">
      <c r="A598" s="20">
        <v>42537.963831018518</v>
      </c>
      <c r="B598" s="21" t="s">
        <v>344</v>
      </c>
      <c r="C598" s="21" t="s">
        <v>1110</v>
      </c>
      <c r="D598" s="21" t="s">
        <v>339</v>
      </c>
      <c r="E598" s="21" t="s">
        <v>351</v>
      </c>
      <c r="F598" s="21">
        <v>200</v>
      </c>
      <c r="G598" s="21">
        <v>239</v>
      </c>
      <c r="H598" s="21">
        <v>27062</v>
      </c>
      <c r="I598" s="21" t="s">
        <v>341</v>
      </c>
      <c r="J598" s="21">
        <v>27333</v>
      </c>
      <c r="K598" s="22" t="s">
        <v>347</v>
      </c>
      <c r="L598" s="22" t="str">
        <f>VLOOKUP(C598,'[19]Trips&amp;Operators'!$C$2:$E$10000,3,FALSE)</f>
        <v>STRICKLAND</v>
      </c>
      <c r="M598" s="23" t="s">
        <v>348</v>
      </c>
      <c r="N598" s="22"/>
      <c r="O598" s="53" t="str">
        <f t="shared" si="18"/>
        <v>16</v>
      </c>
      <c r="P598" s="51">
        <f t="shared" si="19"/>
        <v>42537</v>
      </c>
    </row>
    <row r="599" spans="1:16" x14ac:dyDescent="0.25">
      <c r="A599" s="20">
        <v>42537.389178240737</v>
      </c>
      <c r="B599" s="21" t="s">
        <v>399</v>
      </c>
      <c r="C599" s="21" t="s">
        <v>1111</v>
      </c>
      <c r="D599" s="21" t="s">
        <v>339</v>
      </c>
      <c r="E599" s="21" t="s">
        <v>359</v>
      </c>
      <c r="F599" s="21">
        <v>0</v>
      </c>
      <c r="G599" s="21">
        <v>597</v>
      </c>
      <c r="H599" s="21">
        <v>185417</v>
      </c>
      <c r="I599" s="21" t="s">
        <v>360</v>
      </c>
      <c r="J599" s="21">
        <v>182920</v>
      </c>
      <c r="K599" s="22" t="s">
        <v>342</v>
      </c>
      <c r="L599" s="22" t="str">
        <f>VLOOKUP(C599,'[19]Trips&amp;Operators'!$C$2:$E$10000,3,FALSE)</f>
        <v>SHOOK</v>
      </c>
      <c r="M599" s="23" t="s">
        <v>343</v>
      </c>
      <c r="N599" s="22" t="s">
        <v>121</v>
      </c>
      <c r="O599" s="53" t="str">
        <f t="shared" si="18"/>
        <v>16</v>
      </c>
      <c r="P599" s="51">
        <f t="shared" si="19"/>
        <v>42537</v>
      </c>
    </row>
    <row r="600" spans="1:16" x14ac:dyDescent="0.25">
      <c r="A600" s="20">
        <v>42537.431770833333</v>
      </c>
      <c r="B600" s="21" t="s">
        <v>456</v>
      </c>
      <c r="C600" s="21" t="s">
        <v>1112</v>
      </c>
      <c r="D600" s="21" t="s">
        <v>339</v>
      </c>
      <c r="E600" s="21" t="s">
        <v>359</v>
      </c>
      <c r="F600" s="21">
        <v>0</v>
      </c>
      <c r="G600" s="21">
        <v>674</v>
      </c>
      <c r="H600" s="21">
        <v>181534</v>
      </c>
      <c r="I600" s="21" t="s">
        <v>360</v>
      </c>
      <c r="J600" s="21">
        <v>175398</v>
      </c>
      <c r="K600" s="22" t="s">
        <v>342</v>
      </c>
      <c r="L600" s="22" t="str">
        <f>VLOOKUP(C600,'[19]Trips&amp;Operators'!$C$2:$E$10000,3,FALSE)</f>
        <v>STARKS</v>
      </c>
      <c r="M600" s="23" t="s">
        <v>343</v>
      </c>
      <c r="N600" s="22" t="s">
        <v>121</v>
      </c>
      <c r="O600" s="53" t="str">
        <f t="shared" si="18"/>
        <v>16</v>
      </c>
      <c r="P600" s="51">
        <f t="shared" si="19"/>
        <v>42537</v>
      </c>
    </row>
    <row r="601" spans="1:16" x14ac:dyDescent="0.25">
      <c r="A601" s="20">
        <v>42537.457291666666</v>
      </c>
      <c r="B601" s="21" t="s">
        <v>387</v>
      </c>
      <c r="C601" s="21" t="s">
        <v>1113</v>
      </c>
      <c r="D601" s="21" t="s">
        <v>339</v>
      </c>
      <c r="E601" s="21" t="s">
        <v>359</v>
      </c>
      <c r="F601" s="21">
        <v>0</v>
      </c>
      <c r="G601" s="21">
        <v>709</v>
      </c>
      <c r="H601" s="21">
        <v>134716</v>
      </c>
      <c r="I601" s="21" t="s">
        <v>360</v>
      </c>
      <c r="J601" s="21">
        <v>138837</v>
      </c>
      <c r="K601" s="22" t="s">
        <v>347</v>
      </c>
      <c r="L601" s="22" t="str">
        <f>VLOOKUP(C601,'[19]Trips&amp;Operators'!$C$2:$E$10000,3,FALSE)</f>
        <v>STAMBAUGH</v>
      </c>
      <c r="M601" s="23" t="s">
        <v>343</v>
      </c>
      <c r="N601" s="22" t="s">
        <v>121</v>
      </c>
      <c r="O601" s="53" t="str">
        <f t="shared" si="18"/>
        <v>16</v>
      </c>
      <c r="P601" s="51">
        <f t="shared" si="19"/>
        <v>42537</v>
      </c>
    </row>
    <row r="602" spans="1:16" x14ac:dyDescent="0.25">
      <c r="A602" s="20">
        <v>42537.458738425928</v>
      </c>
      <c r="B602" s="21" t="s">
        <v>387</v>
      </c>
      <c r="C602" s="21" t="s">
        <v>1113</v>
      </c>
      <c r="D602" s="21" t="s">
        <v>339</v>
      </c>
      <c r="E602" s="21" t="s">
        <v>359</v>
      </c>
      <c r="F602" s="21">
        <v>0</v>
      </c>
      <c r="G602" s="21">
        <v>747</v>
      </c>
      <c r="H602" s="21">
        <v>146293</v>
      </c>
      <c r="I602" s="21" t="s">
        <v>360</v>
      </c>
      <c r="J602" s="21">
        <v>149694</v>
      </c>
      <c r="K602" s="22" t="s">
        <v>347</v>
      </c>
      <c r="L602" s="22" t="str">
        <f>VLOOKUP(C602,'[19]Trips&amp;Operators'!$C$2:$E$10000,3,FALSE)</f>
        <v>STAMBAUGH</v>
      </c>
      <c r="M602" s="23" t="s">
        <v>343</v>
      </c>
      <c r="N602" s="22" t="s">
        <v>121</v>
      </c>
      <c r="O602" s="53" t="str">
        <f t="shared" si="18"/>
        <v>16</v>
      </c>
      <c r="P602" s="51">
        <f t="shared" si="19"/>
        <v>42537</v>
      </c>
    </row>
    <row r="603" spans="1:16" x14ac:dyDescent="0.25">
      <c r="A603" s="20">
        <v>42537.671053240738</v>
      </c>
      <c r="B603" s="21" t="s">
        <v>344</v>
      </c>
      <c r="C603" s="21" t="s">
        <v>168</v>
      </c>
      <c r="D603" s="21" t="s">
        <v>352</v>
      </c>
      <c r="E603" s="21" t="s">
        <v>359</v>
      </c>
      <c r="F603" s="21">
        <v>200</v>
      </c>
      <c r="G603" s="21">
        <v>281</v>
      </c>
      <c r="H603" s="21">
        <v>128919</v>
      </c>
      <c r="I603" s="21" t="s">
        <v>360</v>
      </c>
      <c r="J603" s="21">
        <v>126585</v>
      </c>
      <c r="K603" s="22" t="s">
        <v>347</v>
      </c>
      <c r="L603" s="22" t="str">
        <f>VLOOKUP(C603,'[19]Trips&amp;Operators'!$C$2:$E$10000,3,FALSE)</f>
        <v>MAYBERRY</v>
      </c>
      <c r="M603" s="23" t="s">
        <v>348</v>
      </c>
      <c r="N603" s="22" t="s">
        <v>1114</v>
      </c>
      <c r="O603" s="53" t="str">
        <f t="shared" si="18"/>
        <v>16</v>
      </c>
      <c r="P603" s="51">
        <f t="shared" si="19"/>
        <v>42537</v>
      </c>
    </row>
    <row r="604" spans="1:16" x14ac:dyDescent="0.25">
      <c r="A604" s="20">
        <v>42537.697418981479</v>
      </c>
      <c r="B604" s="21" t="s">
        <v>373</v>
      </c>
      <c r="C604" s="21" t="s">
        <v>520</v>
      </c>
      <c r="D604" s="21" t="s">
        <v>339</v>
      </c>
      <c r="E604" s="21" t="s">
        <v>359</v>
      </c>
      <c r="F604" s="21">
        <v>0</v>
      </c>
      <c r="G604" s="21">
        <v>451</v>
      </c>
      <c r="H604" s="21">
        <v>129896</v>
      </c>
      <c r="I604" s="21" t="s">
        <v>360</v>
      </c>
      <c r="J604" s="21">
        <v>127587</v>
      </c>
      <c r="K604" s="22" t="s">
        <v>342</v>
      </c>
      <c r="L604" s="22" t="str">
        <f>VLOOKUP(C604,'[19]Trips&amp;Operators'!$C$2:$E$10000,3,FALSE)</f>
        <v>MAYBERRY</v>
      </c>
      <c r="M604" s="23" t="s">
        <v>348</v>
      </c>
      <c r="N604" s="22" t="s">
        <v>152</v>
      </c>
      <c r="O604" s="53" t="str">
        <f t="shared" si="18"/>
        <v>16</v>
      </c>
      <c r="P604" s="51">
        <f t="shared" si="19"/>
        <v>42537</v>
      </c>
    </row>
    <row r="605" spans="1:16" x14ac:dyDescent="0.25">
      <c r="A605" s="20">
        <v>42537.68178240741</v>
      </c>
      <c r="B605" s="21" t="s">
        <v>387</v>
      </c>
      <c r="C605" s="21" t="s">
        <v>169</v>
      </c>
      <c r="D605" s="21" t="s">
        <v>339</v>
      </c>
      <c r="E605" s="21" t="s">
        <v>359</v>
      </c>
      <c r="F605" s="21">
        <v>0</v>
      </c>
      <c r="G605" s="21">
        <v>797</v>
      </c>
      <c r="H605" s="21">
        <v>139771</v>
      </c>
      <c r="I605" s="21" t="s">
        <v>360</v>
      </c>
      <c r="J605" s="21">
        <v>144300</v>
      </c>
      <c r="K605" s="22" t="s">
        <v>347</v>
      </c>
      <c r="L605" s="22" t="str">
        <f>VLOOKUP(C605,'[19]Trips&amp;Operators'!$C$2:$E$10000,3,FALSE)</f>
        <v>YOUNG</v>
      </c>
      <c r="M605" s="23" t="s">
        <v>343</v>
      </c>
      <c r="N605" s="22" t="s">
        <v>121</v>
      </c>
      <c r="O605" s="53" t="str">
        <f t="shared" si="18"/>
        <v>16</v>
      </c>
      <c r="P605" s="51">
        <f t="shared" si="19"/>
        <v>42537</v>
      </c>
    </row>
    <row r="606" spans="1:16" x14ac:dyDescent="0.25">
      <c r="A606" s="20">
        <v>42537.696226851855</v>
      </c>
      <c r="B606" s="21" t="s">
        <v>458</v>
      </c>
      <c r="C606" s="21" t="s">
        <v>519</v>
      </c>
      <c r="D606" s="21" t="s">
        <v>339</v>
      </c>
      <c r="E606" s="21" t="s">
        <v>359</v>
      </c>
      <c r="F606" s="21">
        <v>0</v>
      </c>
      <c r="G606" s="21">
        <v>44</v>
      </c>
      <c r="H606" s="21">
        <v>107775</v>
      </c>
      <c r="I606" s="21" t="s">
        <v>360</v>
      </c>
      <c r="J606" s="21">
        <v>107939</v>
      </c>
      <c r="K606" s="22" t="s">
        <v>347</v>
      </c>
      <c r="L606" s="22" t="str">
        <f>VLOOKUP(C606,'[19]Trips&amp;Operators'!$C$2:$E$10000,3,FALSE)</f>
        <v>BARTLETT</v>
      </c>
      <c r="M606" s="23" t="s">
        <v>348</v>
      </c>
      <c r="N606" s="22" t="s">
        <v>152</v>
      </c>
      <c r="O606" s="53" t="str">
        <f t="shared" si="18"/>
        <v>16</v>
      </c>
      <c r="P606" s="51">
        <f t="shared" si="19"/>
        <v>42537</v>
      </c>
    </row>
    <row r="607" spans="1:16" x14ac:dyDescent="0.25">
      <c r="A607" s="20">
        <v>42538.044016203705</v>
      </c>
      <c r="B607" s="21" t="s">
        <v>399</v>
      </c>
      <c r="C607" s="21" t="s">
        <v>1115</v>
      </c>
      <c r="D607" s="21" t="s">
        <v>339</v>
      </c>
      <c r="E607" s="21" t="s">
        <v>359</v>
      </c>
      <c r="F607" s="21">
        <v>0</v>
      </c>
      <c r="G607" s="21">
        <v>610</v>
      </c>
      <c r="H607" s="21">
        <v>185420</v>
      </c>
      <c r="I607" s="21" t="s">
        <v>360</v>
      </c>
      <c r="J607" s="21">
        <v>182920</v>
      </c>
      <c r="K607" s="22" t="s">
        <v>342</v>
      </c>
      <c r="L607" s="22" t="str">
        <f>VLOOKUP(C607,'[19]Trips&amp;Operators'!$C$2:$E$10000,3,FALSE)</f>
        <v>MAELZER</v>
      </c>
      <c r="M607" s="23" t="s">
        <v>343</v>
      </c>
      <c r="N607" s="22" t="s">
        <v>121</v>
      </c>
      <c r="O607" s="53" t="str">
        <f t="shared" si="18"/>
        <v>16</v>
      </c>
      <c r="P607" s="51">
        <f t="shared" si="19"/>
        <v>42537</v>
      </c>
    </row>
    <row r="608" spans="1:16" x14ac:dyDescent="0.25">
      <c r="A608" s="20">
        <v>42537.421701388892</v>
      </c>
      <c r="B608" s="21" t="s">
        <v>381</v>
      </c>
      <c r="C608" s="21" t="s">
        <v>1116</v>
      </c>
      <c r="D608" s="21" t="s">
        <v>339</v>
      </c>
      <c r="E608" s="21" t="s">
        <v>367</v>
      </c>
      <c r="F608" s="21">
        <v>0</v>
      </c>
      <c r="G608" s="21">
        <v>65</v>
      </c>
      <c r="H608" s="21">
        <v>225</v>
      </c>
      <c r="I608" s="21" t="s">
        <v>368</v>
      </c>
      <c r="J608" s="21">
        <v>1</v>
      </c>
      <c r="K608" s="22" t="s">
        <v>342</v>
      </c>
      <c r="L608" s="22" t="str">
        <f>VLOOKUP(C608,'[19]Trips&amp;Operators'!$C$2:$E$10000,3,FALSE)</f>
        <v>STAMBAUGH</v>
      </c>
      <c r="M608" s="23" t="s">
        <v>348</v>
      </c>
      <c r="N608" s="22"/>
      <c r="O608" s="53" t="str">
        <f t="shared" si="18"/>
        <v>16</v>
      </c>
      <c r="P608" s="51">
        <f t="shared" si="19"/>
        <v>42537</v>
      </c>
    </row>
    <row r="609" spans="1:16" x14ac:dyDescent="0.25">
      <c r="A609" s="20">
        <v>42537.686585648145</v>
      </c>
      <c r="B609" s="21" t="s">
        <v>353</v>
      </c>
      <c r="C609" s="21" t="s">
        <v>283</v>
      </c>
      <c r="D609" s="21" t="s">
        <v>339</v>
      </c>
      <c r="E609" s="21" t="s">
        <v>367</v>
      </c>
      <c r="F609" s="21">
        <v>0</v>
      </c>
      <c r="G609" s="21">
        <v>72</v>
      </c>
      <c r="H609" s="21">
        <v>242</v>
      </c>
      <c r="I609" s="21" t="s">
        <v>368</v>
      </c>
      <c r="J609" s="21">
        <v>1</v>
      </c>
      <c r="K609" s="22" t="s">
        <v>342</v>
      </c>
      <c r="L609" s="22" t="str">
        <f>VLOOKUP(C609,'[19]Trips&amp;Operators'!$C$2:$E$10000,3,FALSE)</f>
        <v>SPECTOR</v>
      </c>
      <c r="M609" s="23" t="s">
        <v>348</v>
      </c>
      <c r="N609" s="22"/>
      <c r="O609" s="53" t="str">
        <f t="shared" si="18"/>
        <v>16</v>
      </c>
      <c r="P609" s="51">
        <f t="shared" si="19"/>
        <v>42537</v>
      </c>
    </row>
    <row r="610" spans="1:16" x14ac:dyDescent="0.25">
      <c r="A610" s="20">
        <v>42537.965462962966</v>
      </c>
      <c r="B610" s="21" t="s">
        <v>386</v>
      </c>
      <c r="C610" s="21" t="s">
        <v>1117</v>
      </c>
      <c r="D610" s="21" t="s">
        <v>339</v>
      </c>
      <c r="E610" s="21" t="s">
        <v>367</v>
      </c>
      <c r="F610" s="21">
        <v>0</v>
      </c>
      <c r="G610" s="21">
        <v>82</v>
      </c>
      <c r="H610" s="21">
        <v>267</v>
      </c>
      <c r="I610" s="21" t="s">
        <v>368</v>
      </c>
      <c r="J610" s="21">
        <v>1</v>
      </c>
      <c r="K610" s="22" t="s">
        <v>342</v>
      </c>
      <c r="L610" s="22" t="str">
        <f>VLOOKUP(C610,'[19]Trips&amp;Operators'!$C$2:$E$10000,3,FALSE)</f>
        <v>LEVERE</v>
      </c>
      <c r="M610" s="23" t="s">
        <v>348</v>
      </c>
      <c r="N610" s="22"/>
      <c r="O610" s="53" t="str">
        <f t="shared" si="18"/>
        <v>16</v>
      </c>
      <c r="P610" s="51">
        <f t="shared" si="19"/>
        <v>42537</v>
      </c>
    </row>
    <row r="611" spans="1:16" x14ac:dyDescent="0.25">
      <c r="A611" s="20">
        <v>42539.290219907409</v>
      </c>
      <c r="B611" s="21" t="s">
        <v>451</v>
      </c>
      <c r="C611" s="21" t="s">
        <v>538</v>
      </c>
      <c r="D611" s="21" t="s">
        <v>339</v>
      </c>
      <c r="E611" s="21" t="s">
        <v>345</v>
      </c>
      <c r="F611" s="21">
        <v>150</v>
      </c>
      <c r="G611" s="21">
        <v>419</v>
      </c>
      <c r="H611" s="21">
        <v>60919</v>
      </c>
      <c r="I611" s="21" t="s">
        <v>346</v>
      </c>
      <c r="J611" s="21">
        <v>63068</v>
      </c>
      <c r="K611" s="22" t="s">
        <v>347</v>
      </c>
      <c r="L611" s="22" t="str">
        <f>VLOOKUP(C611,'[20]Trips&amp;Operators'!$C$2:$E$10000,3,FALSE)</f>
        <v>BRABO</v>
      </c>
      <c r="M611" s="23" t="s">
        <v>348</v>
      </c>
      <c r="N611" s="22" t="s">
        <v>1099</v>
      </c>
      <c r="O611" s="53" t="str">
        <f t="shared" si="18"/>
        <v>18</v>
      </c>
      <c r="P611" s="51">
        <f t="shared" si="19"/>
        <v>42539</v>
      </c>
    </row>
    <row r="612" spans="1:16" x14ac:dyDescent="0.25">
      <c r="A612" s="20">
        <v>42539.375462962962</v>
      </c>
      <c r="B612" s="21" t="s">
        <v>338</v>
      </c>
      <c r="C612" s="21" t="s">
        <v>1118</v>
      </c>
      <c r="D612" s="21" t="s">
        <v>339</v>
      </c>
      <c r="E612" s="21" t="s">
        <v>345</v>
      </c>
      <c r="F612" s="21">
        <v>0</v>
      </c>
      <c r="G612" s="21">
        <v>83</v>
      </c>
      <c r="H612" s="21">
        <v>62308</v>
      </c>
      <c r="I612" s="21" t="s">
        <v>346</v>
      </c>
      <c r="J612" s="21">
        <v>63068</v>
      </c>
      <c r="K612" s="22" t="s">
        <v>347</v>
      </c>
      <c r="L612" s="22" t="str">
        <f>VLOOKUP(C612,'[20]Trips&amp;Operators'!$C$2:$E$10000,3,FALSE)</f>
        <v>STRICKLAND</v>
      </c>
      <c r="M612" s="23" t="s">
        <v>348</v>
      </c>
      <c r="N612" s="22" t="s">
        <v>1099</v>
      </c>
      <c r="O612" s="53" t="str">
        <f t="shared" si="18"/>
        <v>18</v>
      </c>
      <c r="P612" s="51">
        <f t="shared" si="19"/>
        <v>42539</v>
      </c>
    </row>
    <row r="613" spans="1:16" x14ac:dyDescent="0.25">
      <c r="A613" s="20">
        <v>42539.376111111109</v>
      </c>
      <c r="B613" s="21" t="s">
        <v>338</v>
      </c>
      <c r="C613" s="21" t="s">
        <v>1118</v>
      </c>
      <c r="D613" s="21" t="s">
        <v>352</v>
      </c>
      <c r="E613" s="21" t="s">
        <v>345</v>
      </c>
      <c r="F613" s="21">
        <v>0</v>
      </c>
      <c r="G613" s="21">
        <v>4</v>
      </c>
      <c r="H613" s="21">
        <v>63087</v>
      </c>
      <c r="I613" s="21" t="s">
        <v>346</v>
      </c>
      <c r="J613" s="21">
        <v>63068</v>
      </c>
      <c r="K613" s="22" t="s">
        <v>347</v>
      </c>
      <c r="L613" s="22" t="str">
        <f>VLOOKUP(C613,'[20]Trips&amp;Operators'!$C$2:$E$10000,3,FALSE)</f>
        <v>STRICKLAND</v>
      </c>
      <c r="M613" s="23" t="s">
        <v>348</v>
      </c>
      <c r="N613" s="22" t="s">
        <v>1099</v>
      </c>
      <c r="O613" s="53" t="str">
        <f t="shared" si="18"/>
        <v>18</v>
      </c>
      <c r="P613" s="51">
        <f t="shared" si="19"/>
        <v>42539</v>
      </c>
    </row>
    <row r="614" spans="1:16" x14ac:dyDescent="0.25">
      <c r="A614" s="20">
        <v>42539.488356481481</v>
      </c>
      <c r="B614" s="21" t="s">
        <v>372</v>
      </c>
      <c r="C614" s="21" t="s">
        <v>1119</v>
      </c>
      <c r="D614" s="21" t="s">
        <v>339</v>
      </c>
      <c r="E614" s="21" t="s">
        <v>345</v>
      </c>
      <c r="F614" s="21">
        <v>0</v>
      </c>
      <c r="G614" s="21">
        <v>370</v>
      </c>
      <c r="H614" s="21">
        <v>60921</v>
      </c>
      <c r="I614" s="21" t="s">
        <v>346</v>
      </c>
      <c r="J614" s="21">
        <v>63068</v>
      </c>
      <c r="K614" s="22" t="s">
        <v>347</v>
      </c>
      <c r="L614" s="22" t="str">
        <f>VLOOKUP(C614,'[20]Trips&amp;Operators'!$C$2:$E$10000,3,FALSE)</f>
        <v>BONDS</v>
      </c>
      <c r="M614" s="23" t="s">
        <v>348</v>
      </c>
      <c r="N614" s="22" t="s">
        <v>1099</v>
      </c>
      <c r="O614" s="53" t="str">
        <f t="shared" si="18"/>
        <v>18</v>
      </c>
      <c r="P614" s="51">
        <f t="shared" si="19"/>
        <v>42539</v>
      </c>
    </row>
    <row r="615" spans="1:16" x14ac:dyDescent="0.25">
      <c r="A615" s="20">
        <v>42539.541608796295</v>
      </c>
      <c r="B615" s="21" t="s">
        <v>364</v>
      </c>
      <c r="C615" s="21" t="s">
        <v>533</v>
      </c>
      <c r="D615" s="21" t="s">
        <v>339</v>
      </c>
      <c r="E615" s="21" t="s">
        <v>345</v>
      </c>
      <c r="F615" s="21">
        <v>0</v>
      </c>
      <c r="G615" s="21">
        <v>149</v>
      </c>
      <c r="H615" s="21">
        <v>62369</v>
      </c>
      <c r="I615" s="21" t="s">
        <v>346</v>
      </c>
      <c r="J615" s="21">
        <v>63068</v>
      </c>
      <c r="K615" s="22" t="s">
        <v>347</v>
      </c>
      <c r="L615" s="22" t="str">
        <f>VLOOKUP(C615,'[20]Trips&amp;Operators'!$C$2:$E$10000,3,FALSE)</f>
        <v>WEBSTER</v>
      </c>
      <c r="M615" s="23" t="s">
        <v>348</v>
      </c>
      <c r="N615" s="22" t="s">
        <v>1099</v>
      </c>
      <c r="O615" s="53" t="str">
        <f t="shared" si="18"/>
        <v>18</v>
      </c>
      <c r="P615" s="51">
        <f t="shared" si="19"/>
        <v>42539</v>
      </c>
    </row>
    <row r="616" spans="1:16" x14ac:dyDescent="0.25">
      <c r="A616" s="20">
        <v>42539.634456018517</v>
      </c>
      <c r="B616" s="21" t="s">
        <v>372</v>
      </c>
      <c r="C616" s="21" t="s">
        <v>540</v>
      </c>
      <c r="D616" s="21" t="s">
        <v>339</v>
      </c>
      <c r="E616" s="21" t="s">
        <v>345</v>
      </c>
      <c r="F616" s="21">
        <v>0</v>
      </c>
      <c r="G616" s="21">
        <v>52</v>
      </c>
      <c r="H616" s="21">
        <v>62946</v>
      </c>
      <c r="I616" s="21" t="s">
        <v>346</v>
      </c>
      <c r="J616" s="21">
        <v>63068</v>
      </c>
      <c r="K616" s="22" t="s">
        <v>347</v>
      </c>
      <c r="L616" s="22" t="str">
        <f>VLOOKUP(C616,'[20]Trips&amp;Operators'!$C$2:$E$10000,3,FALSE)</f>
        <v>BONDS</v>
      </c>
      <c r="M616" s="23" t="s">
        <v>348</v>
      </c>
      <c r="N616" s="22" t="s">
        <v>1099</v>
      </c>
      <c r="O616" s="53" t="str">
        <f t="shared" si="18"/>
        <v>18</v>
      </c>
      <c r="P616" s="51">
        <f t="shared" si="19"/>
        <v>42539</v>
      </c>
    </row>
    <row r="617" spans="1:16" x14ac:dyDescent="0.25">
      <c r="A617" s="20">
        <v>42539.712731481479</v>
      </c>
      <c r="B617" s="21" t="s">
        <v>373</v>
      </c>
      <c r="C617" s="21" t="s">
        <v>1120</v>
      </c>
      <c r="D617" s="21" t="s">
        <v>339</v>
      </c>
      <c r="E617" s="21" t="s">
        <v>345</v>
      </c>
      <c r="F617" s="21">
        <v>0</v>
      </c>
      <c r="G617" s="21">
        <v>53</v>
      </c>
      <c r="H617" s="21">
        <v>63468</v>
      </c>
      <c r="I617" s="21" t="s">
        <v>346</v>
      </c>
      <c r="J617" s="21">
        <v>63309</v>
      </c>
      <c r="K617" s="22" t="s">
        <v>342</v>
      </c>
      <c r="L617" s="22" t="str">
        <f>VLOOKUP(C617,'[20]Trips&amp;Operators'!$C$2:$E$10000,3,FALSE)</f>
        <v>STEWART</v>
      </c>
      <c r="M617" s="23" t="s">
        <v>348</v>
      </c>
      <c r="N617" s="22" t="s">
        <v>1099</v>
      </c>
      <c r="O617" s="53" t="str">
        <f t="shared" si="18"/>
        <v>18</v>
      </c>
      <c r="P617" s="51">
        <f t="shared" si="19"/>
        <v>42539</v>
      </c>
    </row>
    <row r="618" spans="1:16" x14ac:dyDescent="0.25">
      <c r="A618" s="20">
        <v>42539.707615740743</v>
      </c>
      <c r="B618" s="21" t="s">
        <v>372</v>
      </c>
      <c r="C618" s="21" t="s">
        <v>1121</v>
      </c>
      <c r="D618" s="21" t="s">
        <v>339</v>
      </c>
      <c r="E618" s="21" t="s">
        <v>345</v>
      </c>
      <c r="F618" s="21">
        <v>0</v>
      </c>
      <c r="G618" s="21">
        <v>44</v>
      </c>
      <c r="H618" s="21">
        <v>62946</v>
      </c>
      <c r="I618" s="21" t="s">
        <v>346</v>
      </c>
      <c r="J618" s="21">
        <v>63068</v>
      </c>
      <c r="K618" s="22" t="s">
        <v>347</v>
      </c>
      <c r="L618" s="22" t="str">
        <f>VLOOKUP(C618,'[20]Trips&amp;Operators'!$C$2:$E$10000,3,FALSE)</f>
        <v>BONDS</v>
      </c>
      <c r="M618" s="23" t="s">
        <v>348</v>
      </c>
      <c r="N618" s="22" t="s">
        <v>1099</v>
      </c>
      <c r="O618" s="53" t="str">
        <f t="shared" si="18"/>
        <v>18</v>
      </c>
      <c r="P618" s="51">
        <f t="shared" si="19"/>
        <v>42539</v>
      </c>
    </row>
    <row r="619" spans="1:16" x14ac:dyDescent="0.25">
      <c r="A619" s="20">
        <v>42539.716874999998</v>
      </c>
      <c r="B619" s="21" t="s">
        <v>387</v>
      </c>
      <c r="C619" s="21" t="s">
        <v>1122</v>
      </c>
      <c r="D619" s="21" t="s">
        <v>339</v>
      </c>
      <c r="E619" s="21" t="s">
        <v>345</v>
      </c>
      <c r="F619" s="21">
        <v>0</v>
      </c>
      <c r="G619" s="21">
        <v>389</v>
      </c>
      <c r="H619" s="21">
        <v>60334</v>
      </c>
      <c r="I619" s="21" t="s">
        <v>346</v>
      </c>
      <c r="J619" s="21">
        <v>63068</v>
      </c>
      <c r="K619" s="22" t="s">
        <v>347</v>
      </c>
      <c r="L619" s="22" t="str">
        <f>VLOOKUP(C619,'[20]Trips&amp;Operators'!$C$2:$E$10000,3,FALSE)</f>
        <v>LOCKLEAR</v>
      </c>
      <c r="M619" s="23" t="s">
        <v>348</v>
      </c>
      <c r="N619" s="22" t="s">
        <v>1099</v>
      </c>
      <c r="O619" s="53" t="str">
        <f t="shared" si="18"/>
        <v>18</v>
      </c>
      <c r="P619" s="51">
        <f t="shared" si="19"/>
        <v>42539</v>
      </c>
    </row>
    <row r="620" spans="1:16" x14ac:dyDescent="0.25">
      <c r="A620" s="20">
        <v>42539.334178240744</v>
      </c>
      <c r="B620" s="21" t="s">
        <v>373</v>
      </c>
      <c r="C620" s="21" t="s">
        <v>1123</v>
      </c>
      <c r="D620" s="21" t="s">
        <v>339</v>
      </c>
      <c r="E620" s="21" t="s">
        <v>351</v>
      </c>
      <c r="F620" s="21">
        <v>300</v>
      </c>
      <c r="G620" s="21">
        <v>537</v>
      </c>
      <c r="H620" s="21">
        <v>24781</v>
      </c>
      <c r="I620" s="21" t="s">
        <v>341</v>
      </c>
      <c r="J620" s="21">
        <v>21848</v>
      </c>
      <c r="K620" s="22" t="s">
        <v>342</v>
      </c>
      <c r="L620" s="22" t="str">
        <f>VLOOKUP(C620,'[20]Trips&amp;Operators'!$C$2:$E$10000,3,FALSE)</f>
        <v>MALAVE</v>
      </c>
      <c r="M620" s="23" t="s">
        <v>348</v>
      </c>
      <c r="N620" s="22"/>
      <c r="O620" s="53" t="str">
        <f t="shared" si="18"/>
        <v>18</v>
      </c>
      <c r="P620" s="51">
        <f t="shared" si="19"/>
        <v>42539</v>
      </c>
    </row>
    <row r="621" spans="1:16" x14ac:dyDescent="0.25">
      <c r="A621" s="20">
        <v>42539.32199074074</v>
      </c>
      <c r="B621" s="21" t="s">
        <v>361</v>
      </c>
      <c r="C621" s="21" t="s">
        <v>1124</v>
      </c>
      <c r="D621" s="21" t="s">
        <v>339</v>
      </c>
      <c r="E621" s="21" t="s">
        <v>351</v>
      </c>
      <c r="F621" s="21">
        <v>150</v>
      </c>
      <c r="G621" s="21">
        <v>187</v>
      </c>
      <c r="H621" s="21">
        <v>229410</v>
      </c>
      <c r="I621" s="21" t="s">
        <v>341</v>
      </c>
      <c r="J621" s="21">
        <v>229055</v>
      </c>
      <c r="K621" s="22" t="s">
        <v>342</v>
      </c>
      <c r="L621" s="22" t="str">
        <f>VLOOKUP(C621,'[20]Trips&amp;Operators'!$C$2:$E$10000,3,FALSE)</f>
        <v>BRABO</v>
      </c>
      <c r="M621" s="23" t="s">
        <v>348</v>
      </c>
      <c r="N621" s="22"/>
      <c r="O621" s="53" t="str">
        <f t="shared" si="18"/>
        <v>18</v>
      </c>
      <c r="P621" s="51">
        <f t="shared" si="19"/>
        <v>42539</v>
      </c>
    </row>
    <row r="622" spans="1:16" x14ac:dyDescent="0.25">
      <c r="A622" s="20">
        <v>42539.327569444446</v>
      </c>
      <c r="B622" s="21" t="s">
        <v>361</v>
      </c>
      <c r="C622" s="21" t="s">
        <v>1124</v>
      </c>
      <c r="D622" s="21" t="s">
        <v>352</v>
      </c>
      <c r="E622" s="21" t="s">
        <v>351</v>
      </c>
      <c r="F622" s="21">
        <v>600</v>
      </c>
      <c r="G622" s="21">
        <v>671</v>
      </c>
      <c r="H622" s="21">
        <v>184461</v>
      </c>
      <c r="I622" s="21" t="s">
        <v>341</v>
      </c>
      <c r="J622" s="21">
        <v>190834</v>
      </c>
      <c r="K622" s="22" t="s">
        <v>342</v>
      </c>
      <c r="L622" s="22" t="str">
        <f>VLOOKUP(C622,'[20]Trips&amp;Operators'!$C$2:$E$10000,3,FALSE)</f>
        <v>BRABO</v>
      </c>
      <c r="M622" s="23" t="s">
        <v>348</v>
      </c>
      <c r="N622" s="22"/>
      <c r="O622" s="53" t="str">
        <f t="shared" si="18"/>
        <v>18</v>
      </c>
      <c r="P622" s="51">
        <f t="shared" si="19"/>
        <v>42539</v>
      </c>
    </row>
    <row r="623" spans="1:16" x14ac:dyDescent="0.25">
      <c r="A623" s="20">
        <v>42539.308645833335</v>
      </c>
      <c r="B623" s="21" t="s">
        <v>350</v>
      </c>
      <c r="C623" s="21" t="s">
        <v>539</v>
      </c>
      <c r="D623" s="21" t="s">
        <v>339</v>
      </c>
      <c r="E623" s="21" t="s">
        <v>351</v>
      </c>
      <c r="F623" s="21">
        <v>400</v>
      </c>
      <c r="G623" s="21">
        <v>455</v>
      </c>
      <c r="H623" s="21">
        <v>116114</v>
      </c>
      <c r="I623" s="21" t="s">
        <v>341</v>
      </c>
      <c r="J623" s="21">
        <v>116838</v>
      </c>
      <c r="K623" s="22" t="s">
        <v>347</v>
      </c>
      <c r="L623" s="22" t="str">
        <f>VLOOKUP(C623,'[20]Trips&amp;Operators'!$C$2:$E$10000,3,FALSE)</f>
        <v>STRICKLAND</v>
      </c>
      <c r="M623" s="23" t="s">
        <v>348</v>
      </c>
      <c r="N623" s="22"/>
      <c r="O623" s="53" t="str">
        <f t="shared" si="18"/>
        <v>18</v>
      </c>
      <c r="P623" s="51">
        <f t="shared" si="19"/>
        <v>42539</v>
      </c>
    </row>
    <row r="624" spans="1:16" x14ac:dyDescent="0.25">
      <c r="A624" s="20">
        <v>42539.319166666668</v>
      </c>
      <c r="B624" s="21" t="s">
        <v>350</v>
      </c>
      <c r="C624" s="21" t="s">
        <v>539</v>
      </c>
      <c r="D624" s="21" t="s">
        <v>339</v>
      </c>
      <c r="E624" s="21" t="s">
        <v>351</v>
      </c>
      <c r="F624" s="21">
        <v>150</v>
      </c>
      <c r="G624" s="21">
        <v>151</v>
      </c>
      <c r="H624" s="21">
        <v>229878</v>
      </c>
      <c r="I624" s="21" t="s">
        <v>341</v>
      </c>
      <c r="J624" s="21">
        <v>230436</v>
      </c>
      <c r="K624" s="22" t="s">
        <v>347</v>
      </c>
      <c r="L624" s="22" t="str">
        <f>VLOOKUP(C624,'[20]Trips&amp;Operators'!$C$2:$E$10000,3,FALSE)</f>
        <v>STRICKLAND</v>
      </c>
      <c r="M624" s="23" t="s">
        <v>348</v>
      </c>
      <c r="N624" s="22"/>
      <c r="O624" s="53" t="str">
        <f t="shared" si="18"/>
        <v>18</v>
      </c>
      <c r="P624" s="51">
        <f t="shared" si="19"/>
        <v>42539</v>
      </c>
    </row>
    <row r="625" spans="1:16" x14ac:dyDescent="0.25">
      <c r="A625" s="20">
        <v>42539.357048611113</v>
      </c>
      <c r="B625" s="21" t="s">
        <v>338</v>
      </c>
      <c r="C625" s="21" t="s">
        <v>1118</v>
      </c>
      <c r="D625" s="21" t="s">
        <v>339</v>
      </c>
      <c r="E625" s="21" t="s">
        <v>351</v>
      </c>
      <c r="F625" s="21">
        <v>150</v>
      </c>
      <c r="G625" s="21">
        <v>194</v>
      </c>
      <c r="H625" s="21">
        <v>5247</v>
      </c>
      <c r="I625" s="21" t="s">
        <v>341</v>
      </c>
      <c r="J625" s="21">
        <v>4677</v>
      </c>
      <c r="K625" s="22" t="s">
        <v>342</v>
      </c>
      <c r="L625" s="22" t="str">
        <f>VLOOKUP(C625,'[20]Trips&amp;Operators'!$C$2:$E$10000,3,FALSE)</f>
        <v>STRICKLAND</v>
      </c>
      <c r="M625" s="23" t="s">
        <v>348</v>
      </c>
      <c r="N625" s="22"/>
      <c r="O625" s="53" t="str">
        <f t="shared" si="18"/>
        <v>18</v>
      </c>
      <c r="P625" s="51">
        <f t="shared" si="19"/>
        <v>42539</v>
      </c>
    </row>
    <row r="626" spans="1:16" x14ac:dyDescent="0.25">
      <c r="A626" s="20">
        <v>42539.408530092594</v>
      </c>
      <c r="B626" s="21" t="s">
        <v>386</v>
      </c>
      <c r="C626" s="21" t="s">
        <v>1125</v>
      </c>
      <c r="D626" s="21" t="s">
        <v>339</v>
      </c>
      <c r="E626" s="21" t="s">
        <v>351</v>
      </c>
      <c r="F626" s="21">
        <v>300</v>
      </c>
      <c r="G626" s="21">
        <v>527</v>
      </c>
      <c r="H626" s="21">
        <v>24683</v>
      </c>
      <c r="I626" s="21" t="s">
        <v>341</v>
      </c>
      <c r="J626" s="21">
        <v>21848</v>
      </c>
      <c r="K626" s="22" t="s">
        <v>342</v>
      </c>
      <c r="L626" s="22" t="str">
        <f>VLOOKUP(C626,'[20]Trips&amp;Operators'!$C$2:$E$10000,3,FALSE)</f>
        <v>MALAVE</v>
      </c>
      <c r="M626" s="23" t="s">
        <v>348</v>
      </c>
      <c r="N626" s="22"/>
      <c r="O626" s="53" t="str">
        <f t="shared" si="18"/>
        <v>18</v>
      </c>
      <c r="P626" s="51">
        <f t="shared" si="19"/>
        <v>42539</v>
      </c>
    </row>
    <row r="627" spans="1:16" x14ac:dyDescent="0.25">
      <c r="A627" s="20">
        <v>42539.468969907408</v>
      </c>
      <c r="B627" s="21" t="s">
        <v>344</v>
      </c>
      <c r="C627" s="21" t="s">
        <v>1126</v>
      </c>
      <c r="D627" s="21" t="s">
        <v>352</v>
      </c>
      <c r="E627" s="21" t="s">
        <v>351</v>
      </c>
      <c r="F627" s="21">
        <v>600</v>
      </c>
      <c r="G627" s="21">
        <v>651</v>
      </c>
      <c r="H627" s="21">
        <v>188251</v>
      </c>
      <c r="I627" s="21" t="s">
        <v>341</v>
      </c>
      <c r="J627" s="21">
        <v>183829</v>
      </c>
      <c r="K627" s="22" t="s">
        <v>347</v>
      </c>
      <c r="L627" s="22" t="str">
        <f>VLOOKUP(C627,'[20]Trips&amp;Operators'!$C$2:$E$10000,3,FALSE)</f>
        <v>BRANNON</v>
      </c>
      <c r="M627" s="23" t="s">
        <v>348</v>
      </c>
      <c r="N627" s="22"/>
      <c r="O627" s="53" t="str">
        <f t="shared" si="18"/>
        <v>18</v>
      </c>
      <c r="P627" s="51">
        <f t="shared" si="19"/>
        <v>42539</v>
      </c>
    </row>
    <row r="628" spans="1:16" x14ac:dyDescent="0.25">
      <c r="A628" s="20">
        <v>42539.925509259258</v>
      </c>
      <c r="B628" s="21" t="s">
        <v>361</v>
      </c>
      <c r="C628" s="21" t="s">
        <v>542</v>
      </c>
      <c r="D628" s="21" t="s">
        <v>339</v>
      </c>
      <c r="E628" s="21" t="s">
        <v>359</v>
      </c>
      <c r="F628" s="21">
        <v>0</v>
      </c>
      <c r="G628" s="21">
        <v>768</v>
      </c>
      <c r="H628" s="21">
        <v>134047</v>
      </c>
      <c r="I628" s="21" t="s">
        <v>360</v>
      </c>
      <c r="J628" s="21">
        <v>133166</v>
      </c>
      <c r="K628" s="22" t="s">
        <v>342</v>
      </c>
      <c r="L628" s="22" t="str">
        <f>VLOOKUP(C628,'[20]Trips&amp;Operators'!$C$2:$E$10000,3,FALSE)</f>
        <v>ADANE</v>
      </c>
      <c r="M628" s="23" t="s">
        <v>343</v>
      </c>
      <c r="N628" s="22" t="s">
        <v>121</v>
      </c>
      <c r="O628" s="53" t="str">
        <f t="shared" si="18"/>
        <v>18</v>
      </c>
      <c r="P628" s="51">
        <f t="shared" si="19"/>
        <v>42539</v>
      </c>
    </row>
    <row r="629" spans="1:16" x14ac:dyDescent="0.25">
      <c r="A629" s="20">
        <v>42539.926192129627</v>
      </c>
      <c r="B629" s="21" t="s">
        <v>361</v>
      </c>
      <c r="C629" s="21" t="s">
        <v>542</v>
      </c>
      <c r="D629" s="21" t="s">
        <v>339</v>
      </c>
      <c r="E629" s="21" t="s">
        <v>359</v>
      </c>
      <c r="F629" s="21">
        <v>0</v>
      </c>
      <c r="G629" s="21">
        <v>768</v>
      </c>
      <c r="H629" s="21">
        <v>134047</v>
      </c>
      <c r="I629" s="21" t="s">
        <v>360</v>
      </c>
      <c r="J629" s="21">
        <v>133166</v>
      </c>
      <c r="K629" s="22" t="s">
        <v>342</v>
      </c>
      <c r="L629" s="22" t="str">
        <f>VLOOKUP(C629,'[20]Trips&amp;Operators'!$C$2:$E$10000,3,FALSE)</f>
        <v>ADANE</v>
      </c>
      <c r="M629" s="23" t="s">
        <v>343</v>
      </c>
      <c r="N629" s="22" t="s">
        <v>121</v>
      </c>
      <c r="O629" s="53" t="str">
        <f t="shared" si="18"/>
        <v>18</v>
      </c>
      <c r="P629" s="51">
        <f t="shared" si="19"/>
        <v>42539</v>
      </c>
    </row>
    <row r="630" spans="1:16" x14ac:dyDescent="0.25">
      <c r="A630" s="20">
        <v>42540.007523148146</v>
      </c>
      <c r="B630" s="21" t="s">
        <v>361</v>
      </c>
      <c r="C630" s="21" t="s">
        <v>1127</v>
      </c>
      <c r="D630" s="21" t="s">
        <v>339</v>
      </c>
      <c r="E630" s="21" t="s">
        <v>359</v>
      </c>
      <c r="F630" s="21">
        <v>0</v>
      </c>
      <c r="G630" s="21">
        <v>744</v>
      </c>
      <c r="H630" s="21">
        <v>134636</v>
      </c>
      <c r="I630" s="21" t="s">
        <v>360</v>
      </c>
      <c r="J630" s="21">
        <v>133166</v>
      </c>
      <c r="K630" s="22" t="s">
        <v>342</v>
      </c>
      <c r="L630" s="22" t="str">
        <f>VLOOKUP(C630,'[20]Trips&amp;Operators'!$C$2:$E$10000,3,FALSE)</f>
        <v>ADANE</v>
      </c>
      <c r="M630" s="23" t="s">
        <v>343</v>
      </c>
      <c r="N630" s="22" t="s">
        <v>121</v>
      </c>
      <c r="O630" s="53" t="str">
        <f t="shared" si="18"/>
        <v>18</v>
      </c>
      <c r="P630" s="51">
        <f t="shared" si="19"/>
        <v>42539</v>
      </c>
    </row>
    <row r="631" spans="1:16" x14ac:dyDescent="0.25">
      <c r="A631" s="20">
        <v>42539.331770833334</v>
      </c>
      <c r="B631" s="21" t="s">
        <v>361</v>
      </c>
      <c r="C631" s="21" t="s">
        <v>1124</v>
      </c>
      <c r="D631" s="21" t="s">
        <v>339</v>
      </c>
      <c r="E631" s="21" t="s">
        <v>359</v>
      </c>
      <c r="F631" s="21">
        <v>0</v>
      </c>
      <c r="G631" s="21">
        <v>772</v>
      </c>
      <c r="H631" s="21">
        <v>140677</v>
      </c>
      <c r="I631" s="21" t="s">
        <v>360</v>
      </c>
      <c r="J631" s="21">
        <v>138851</v>
      </c>
      <c r="K631" s="22" t="s">
        <v>342</v>
      </c>
      <c r="L631" s="22" t="str">
        <f>VLOOKUP(C631,'[20]Trips&amp;Operators'!$C$2:$E$10000,3,FALSE)</f>
        <v>BRABO</v>
      </c>
      <c r="M631" s="23" t="s">
        <v>343</v>
      </c>
      <c r="N631" s="22" t="s">
        <v>121</v>
      </c>
      <c r="O631" s="53" t="str">
        <f t="shared" si="18"/>
        <v>18</v>
      </c>
      <c r="P631" s="51">
        <f t="shared" si="19"/>
        <v>42539</v>
      </c>
    </row>
    <row r="632" spans="1:16" x14ac:dyDescent="0.25">
      <c r="A632" s="20">
        <v>42539.283472222225</v>
      </c>
      <c r="B632" s="21" t="s">
        <v>387</v>
      </c>
      <c r="C632" s="21" t="s">
        <v>1128</v>
      </c>
      <c r="D632" s="21" t="s">
        <v>339</v>
      </c>
      <c r="E632" s="21" t="s">
        <v>359</v>
      </c>
      <c r="F632" s="21">
        <v>0</v>
      </c>
      <c r="G632" s="21">
        <v>688</v>
      </c>
      <c r="H632" s="21">
        <v>138942</v>
      </c>
      <c r="I632" s="21" t="s">
        <v>360</v>
      </c>
      <c r="J632" s="21">
        <v>144300</v>
      </c>
      <c r="K632" s="22" t="s">
        <v>347</v>
      </c>
      <c r="L632" s="22" t="str">
        <f>VLOOKUP(C632,'[20]Trips&amp;Operators'!$C$2:$E$10000,3,FALSE)</f>
        <v>SANTIZO</v>
      </c>
      <c r="M632" s="23" t="s">
        <v>343</v>
      </c>
      <c r="N632" s="22" t="s">
        <v>121</v>
      </c>
      <c r="O632" s="53" t="str">
        <f t="shared" si="18"/>
        <v>18</v>
      </c>
      <c r="P632" s="51">
        <f t="shared" si="19"/>
        <v>42539</v>
      </c>
    </row>
    <row r="633" spans="1:16" x14ac:dyDescent="0.25">
      <c r="A633" s="20">
        <v>42539.300266203703</v>
      </c>
      <c r="B633" s="21" t="s">
        <v>451</v>
      </c>
      <c r="C633" s="21" t="s">
        <v>538</v>
      </c>
      <c r="D633" s="21" t="s">
        <v>339</v>
      </c>
      <c r="E633" s="21" t="s">
        <v>359</v>
      </c>
      <c r="F633" s="21">
        <v>0</v>
      </c>
      <c r="G633" s="21">
        <v>799</v>
      </c>
      <c r="H633" s="21">
        <v>139541</v>
      </c>
      <c r="I633" s="21" t="s">
        <v>360</v>
      </c>
      <c r="J633" s="21">
        <v>144300</v>
      </c>
      <c r="K633" s="22" t="s">
        <v>347</v>
      </c>
      <c r="L633" s="22" t="str">
        <f>VLOOKUP(C633,'[20]Trips&amp;Operators'!$C$2:$E$10000,3,FALSE)</f>
        <v>BRABO</v>
      </c>
      <c r="M633" s="23" t="s">
        <v>343</v>
      </c>
      <c r="N633" s="22" t="s">
        <v>121</v>
      </c>
      <c r="O633" s="53" t="str">
        <f t="shared" si="18"/>
        <v>18</v>
      </c>
      <c r="P633" s="51">
        <f t="shared" si="19"/>
        <v>42539</v>
      </c>
    </row>
    <row r="634" spans="1:16" x14ac:dyDescent="0.25">
      <c r="A634" s="20">
        <v>42539.61209490741</v>
      </c>
      <c r="B634" s="21" t="s">
        <v>377</v>
      </c>
      <c r="C634" s="21" t="s">
        <v>1129</v>
      </c>
      <c r="D634" s="21" t="s">
        <v>339</v>
      </c>
      <c r="E634" s="21" t="s">
        <v>359</v>
      </c>
      <c r="F634" s="21">
        <v>0</v>
      </c>
      <c r="G634" s="21">
        <v>791</v>
      </c>
      <c r="H634" s="21">
        <v>139514</v>
      </c>
      <c r="I634" s="21" t="s">
        <v>360</v>
      </c>
      <c r="J634" s="21">
        <v>144300</v>
      </c>
      <c r="K634" s="22" t="s">
        <v>347</v>
      </c>
      <c r="L634" s="22" t="str">
        <f>VLOOKUP(C634,'[20]Trips&amp;Operators'!$C$2:$E$10000,3,FALSE)</f>
        <v>BRANNON</v>
      </c>
      <c r="M634" s="23" t="s">
        <v>343</v>
      </c>
      <c r="N634" s="22" t="s">
        <v>121</v>
      </c>
      <c r="O634" s="53" t="str">
        <f t="shared" si="18"/>
        <v>18</v>
      </c>
      <c r="P634" s="51">
        <f t="shared" si="19"/>
        <v>42539</v>
      </c>
    </row>
    <row r="635" spans="1:16" x14ac:dyDescent="0.25">
      <c r="A635" s="20">
        <v>42539.663483796299</v>
      </c>
      <c r="B635" s="21" t="s">
        <v>451</v>
      </c>
      <c r="C635" s="21" t="s">
        <v>177</v>
      </c>
      <c r="D635" s="21" t="s">
        <v>339</v>
      </c>
      <c r="E635" s="21" t="s">
        <v>359</v>
      </c>
      <c r="F635" s="21">
        <v>0</v>
      </c>
      <c r="G635" s="21">
        <v>785</v>
      </c>
      <c r="H635" s="21">
        <v>139638</v>
      </c>
      <c r="I635" s="21" t="s">
        <v>360</v>
      </c>
      <c r="J635" s="21">
        <v>144300</v>
      </c>
      <c r="K635" s="22" t="s">
        <v>347</v>
      </c>
      <c r="L635" s="22" t="str">
        <f>VLOOKUP(C635,'[20]Trips&amp;Operators'!$C$2:$E$10000,3,FALSE)</f>
        <v>ACKERMAN</v>
      </c>
      <c r="M635" s="23" t="s">
        <v>343</v>
      </c>
      <c r="N635" s="22" t="s">
        <v>121</v>
      </c>
      <c r="O635" s="53" t="str">
        <f t="shared" si="18"/>
        <v>18</v>
      </c>
      <c r="P635" s="51">
        <f t="shared" si="19"/>
        <v>42539</v>
      </c>
    </row>
    <row r="636" spans="1:16" x14ac:dyDescent="0.25">
      <c r="A636" s="20">
        <v>42539.664166666669</v>
      </c>
      <c r="B636" s="21" t="s">
        <v>451</v>
      </c>
      <c r="C636" s="21" t="s">
        <v>177</v>
      </c>
      <c r="D636" s="21" t="s">
        <v>339</v>
      </c>
      <c r="E636" s="21" t="s">
        <v>359</v>
      </c>
      <c r="F636" s="21">
        <v>0</v>
      </c>
      <c r="G636" s="21">
        <v>785</v>
      </c>
      <c r="H636" s="21">
        <v>139638</v>
      </c>
      <c r="I636" s="21" t="s">
        <v>360</v>
      </c>
      <c r="J636" s="21">
        <v>144300</v>
      </c>
      <c r="K636" s="22" t="s">
        <v>347</v>
      </c>
      <c r="L636" s="22" t="str">
        <f>VLOOKUP(C636,'[20]Trips&amp;Operators'!$C$2:$E$10000,3,FALSE)</f>
        <v>ACKERMAN</v>
      </c>
      <c r="M636" s="23" t="s">
        <v>343</v>
      </c>
      <c r="N636" s="22" t="s">
        <v>121</v>
      </c>
      <c r="O636" s="53" t="str">
        <f t="shared" si="18"/>
        <v>18</v>
      </c>
      <c r="P636" s="51">
        <f t="shared" si="19"/>
        <v>42539</v>
      </c>
    </row>
    <row r="637" spans="1:16" x14ac:dyDescent="0.25">
      <c r="A637" s="20">
        <v>42539.809884259259</v>
      </c>
      <c r="B637" s="21" t="s">
        <v>451</v>
      </c>
      <c r="C637" s="21" t="s">
        <v>537</v>
      </c>
      <c r="D637" s="21" t="s">
        <v>339</v>
      </c>
      <c r="E637" s="21" t="s">
        <v>359</v>
      </c>
      <c r="F637" s="21">
        <v>0</v>
      </c>
      <c r="G637" s="21">
        <v>804</v>
      </c>
      <c r="H637" s="21">
        <v>141980</v>
      </c>
      <c r="I637" s="21" t="s">
        <v>360</v>
      </c>
      <c r="J637" s="21">
        <v>144300</v>
      </c>
      <c r="K637" s="22" t="s">
        <v>347</v>
      </c>
      <c r="L637" s="22" t="str">
        <f>VLOOKUP(C637,'[20]Trips&amp;Operators'!$C$2:$E$10000,3,FALSE)</f>
        <v>ADANE</v>
      </c>
      <c r="M637" s="23" t="s">
        <v>343</v>
      </c>
      <c r="N637" s="22" t="s">
        <v>121</v>
      </c>
      <c r="O637" s="53" t="str">
        <f t="shared" si="18"/>
        <v>18</v>
      </c>
      <c r="P637" s="51">
        <f t="shared" si="19"/>
        <v>42539</v>
      </c>
    </row>
    <row r="638" spans="1:16" x14ac:dyDescent="0.25">
      <c r="A638" s="20">
        <v>42539.444733796299</v>
      </c>
      <c r="B638" s="21" t="s">
        <v>451</v>
      </c>
      <c r="C638" s="21" t="s">
        <v>66</v>
      </c>
      <c r="D638" s="21" t="s">
        <v>339</v>
      </c>
      <c r="E638" s="21" t="s">
        <v>359</v>
      </c>
      <c r="F638" s="21">
        <v>0</v>
      </c>
      <c r="G638" s="21">
        <v>808</v>
      </c>
      <c r="H638" s="21">
        <v>143613</v>
      </c>
      <c r="I638" s="21" t="s">
        <v>360</v>
      </c>
      <c r="J638" s="21">
        <v>149694</v>
      </c>
      <c r="K638" s="22" t="s">
        <v>347</v>
      </c>
      <c r="L638" s="22" t="str">
        <f>VLOOKUP(C638,'[20]Trips&amp;Operators'!$C$2:$E$10000,3,FALSE)</f>
        <v>ACKERMAN</v>
      </c>
      <c r="M638" s="23" t="s">
        <v>343</v>
      </c>
      <c r="N638" s="22" t="s">
        <v>121</v>
      </c>
      <c r="O638" s="53" t="str">
        <f t="shared" si="18"/>
        <v>18</v>
      </c>
      <c r="P638" s="51">
        <f t="shared" si="19"/>
        <v>42539</v>
      </c>
    </row>
    <row r="639" spans="1:16" x14ac:dyDescent="0.25">
      <c r="A639" s="20">
        <v>42539.517777777779</v>
      </c>
      <c r="B639" s="21" t="s">
        <v>451</v>
      </c>
      <c r="C639" s="21" t="s">
        <v>1130</v>
      </c>
      <c r="D639" s="21" t="s">
        <v>339</v>
      </c>
      <c r="E639" s="21" t="s">
        <v>359</v>
      </c>
      <c r="F639" s="21">
        <v>0</v>
      </c>
      <c r="G639" s="21">
        <v>769</v>
      </c>
      <c r="H639" s="21">
        <v>147856</v>
      </c>
      <c r="I639" s="21" t="s">
        <v>360</v>
      </c>
      <c r="J639" s="21">
        <v>149694</v>
      </c>
      <c r="K639" s="22" t="s">
        <v>347</v>
      </c>
      <c r="L639" s="22" t="str">
        <f>VLOOKUP(C639,'[20]Trips&amp;Operators'!$C$2:$E$10000,3,FALSE)</f>
        <v>ACKERMAN</v>
      </c>
      <c r="M639" s="23" t="s">
        <v>343</v>
      </c>
      <c r="N639" s="22" t="s">
        <v>121</v>
      </c>
      <c r="O639" s="53" t="str">
        <f t="shared" si="18"/>
        <v>18</v>
      </c>
      <c r="P639" s="51">
        <f t="shared" si="19"/>
        <v>42539</v>
      </c>
    </row>
    <row r="640" spans="1:16" x14ac:dyDescent="0.25">
      <c r="A640" s="20">
        <v>42539.592118055552</v>
      </c>
      <c r="B640" s="21" t="s">
        <v>451</v>
      </c>
      <c r="C640" s="21" t="s">
        <v>1131</v>
      </c>
      <c r="D640" s="21" t="s">
        <v>339</v>
      </c>
      <c r="E640" s="21" t="s">
        <v>359</v>
      </c>
      <c r="F640" s="21">
        <v>0</v>
      </c>
      <c r="G640" s="21">
        <v>717</v>
      </c>
      <c r="H640" s="21">
        <v>146976</v>
      </c>
      <c r="I640" s="21" t="s">
        <v>360</v>
      </c>
      <c r="J640" s="21">
        <v>149694</v>
      </c>
      <c r="K640" s="22" t="s">
        <v>347</v>
      </c>
      <c r="L640" s="22" t="str">
        <f>VLOOKUP(C640,'[20]Trips&amp;Operators'!$C$2:$E$10000,3,FALSE)</f>
        <v>ACKERMAN</v>
      </c>
      <c r="M640" s="23" t="s">
        <v>343</v>
      </c>
      <c r="N640" s="22" t="s">
        <v>121</v>
      </c>
      <c r="O640" s="53" t="str">
        <f t="shared" si="18"/>
        <v>18</v>
      </c>
      <c r="P640" s="51">
        <f t="shared" si="19"/>
        <v>42539</v>
      </c>
    </row>
    <row r="641" spans="1:16" x14ac:dyDescent="0.25">
      <c r="A641" s="20">
        <v>42539.397766203707</v>
      </c>
      <c r="B641" s="21" t="s">
        <v>361</v>
      </c>
      <c r="C641" s="21" t="s">
        <v>1132</v>
      </c>
      <c r="D641" s="21" t="s">
        <v>339</v>
      </c>
      <c r="E641" s="21" t="s">
        <v>359</v>
      </c>
      <c r="F641" s="21">
        <v>0</v>
      </c>
      <c r="G641" s="21">
        <v>564</v>
      </c>
      <c r="H641" s="21">
        <v>185265</v>
      </c>
      <c r="I641" s="21" t="s">
        <v>360</v>
      </c>
      <c r="J641" s="21">
        <v>182920</v>
      </c>
      <c r="K641" s="22" t="s">
        <v>342</v>
      </c>
      <c r="L641" s="22" t="str">
        <f>VLOOKUP(C641,'[20]Trips&amp;Operators'!$C$2:$E$10000,3,FALSE)</f>
        <v>GEBRETEKLE</v>
      </c>
      <c r="M641" s="23" t="s">
        <v>343</v>
      </c>
      <c r="N641" s="22" t="s">
        <v>121</v>
      </c>
      <c r="O641" s="53" t="str">
        <f t="shared" si="18"/>
        <v>18</v>
      </c>
      <c r="P641" s="51">
        <f t="shared" si="19"/>
        <v>42539</v>
      </c>
    </row>
    <row r="642" spans="1:16" x14ac:dyDescent="0.25">
      <c r="A642" s="20">
        <v>42539.418726851851</v>
      </c>
      <c r="B642" s="21" t="s">
        <v>399</v>
      </c>
      <c r="C642" s="21" t="s">
        <v>65</v>
      </c>
      <c r="D642" s="21" t="s">
        <v>339</v>
      </c>
      <c r="E642" s="21" t="s">
        <v>359</v>
      </c>
      <c r="F642" s="21">
        <v>0</v>
      </c>
      <c r="G642" s="21">
        <v>572</v>
      </c>
      <c r="H642" s="21">
        <v>185645</v>
      </c>
      <c r="I642" s="21" t="s">
        <v>360</v>
      </c>
      <c r="J642" s="21">
        <v>182920</v>
      </c>
      <c r="K642" s="22" t="s">
        <v>342</v>
      </c>
      <c r="L642" s="22" t="str">
        <f>VLOOKUP(C642,'[20]Trips&amp;Operators'!$C$2:$E$10000,3,FALSE)</f>
        <v>CANFIELD</v>
      </c>
      <c r="M642" s="23" t="s">
        <v>343</v>
      </c>
      <c r="N642" s="22" t="s">
        <v>121</v>
      </c>
      <c r="O642" s="53" t="str">
        <f t="shared" si="18"/>
        <v>18</v>
      </c>
      <c r="P642" s="51">
        <f t="shared" si="19"/>
        <v>42539</v>
      </c>
    </row>
    <row r="643" spans="1:16" x14ac:dyDescent="0.25">
      <c r="A643" s="20">
        <v>42539.618032407408</v>
      </c>
      <c r="B643" s="21" t="s">
        <v>361</v>
      </c>
      <c r="C643" s="21" t="s">
        <v>1133</v>
      </c>
      <c r="D643" s="21" t="s">
        <v>339</v>
      </c>
      <c r="E643" s="21" t="s">
        <v>359</v>
      </c>
      <c r="F643" s="21">
        <v>0</v>
      </c>
      <c r="G643" s="21">
        <v>586</v>
      </c>
      <c r="H643" s="21">
        <v>184977</v>
      </c>
      <c r="I643" s="21" t="s">
        <v>360</v>
      </c>
      <c r="J643" s="21">
        <v>182920</v>
      </c>
      <c r="K643" s="22" t="s">
        <v>342</v>
      </c>
      <c r="L643" s="22" t="str">
        <f>VLOOKUP(C643,'[20]Trips&amp;Operators'!$C$2:$E$10000,3,FALSE)</f>
        <v>ACKERMAN</v>
      </c>
      <c r="M643" s="23" t="s">
        <v>343</v>
      </c>
      <c r="N643" s="22" t="s">
        <v>121</v>
      </c>
      <c r="O643" s="53" t="str">
        <f t="shared" ref="O643:O706" si="20">RIGHT(C643,2)</f>
        <v>18</v>
      </c>
      <c r="P643" s="51">
        <f t="shared" ref="P643:P706" si="21">42522+O643-1</f>
        <v>42539</v>
      </c>
    </row>
    <row r="644" spans="1:16" x14ac:dyDescent="0.25">
      <c r="A644" s="20">
        <v>42539.835995370369</v>
      </c>
      <c r="B644" s="21" t="s">
        <v>361</v>
      </c>
      <c r="C644" s="21" t="s">
        <v>1134</v>
      </c>
      <c r="D644" s="21" t="s">
        <v>339</v>
      </c>
      <c r="E644" s="21" t="s">
        <v>359</v>
      </c>
      <c r="F644" s="21">
        <v>0</v>
      </c>
      <c r="G644" s="21">
        <v>568</v>
      </c>
      <c r="H644" s="21">
        <v>185344</v>
      </c>
      <c r="I644" s="21" t="s">
        <v>360</v>
      </c>
      <c r="J644" s="21">
        <v>182920</v>
      </c>
      <c r="K644" s="22" t="s">
        <v>342</v>
      </c>
      <c r="L644" s="22" t="str">
        <f>VLOOKUP(C644,'[20]Trips&amp;Operators'!$C$2:$E$10000,3,FALSE)</f>
        <v>ADANE</v>
      </c>
      <c r="M644" s="23" t="s">
        <v>343</v>
      </c>
      <c r="N644" s="22" t="s">
        <v>121</v>
      </c>
      <c r="O644" s="53" t="str">
        <f t="shared" si="20"/>
        <v>18</v>
      </c>
      <c r="P644" s="51">
        <f t="shared" si="21"/>
        <v>42539</v>
      </c>
    </row>
    <row r="645" spans="1:16" x14ac:dyDescent="0.25">
      <c r="A645" s="20">
        <v>42539.920405092591</v>
      </c>
      <c r="B645" s="21" t="s">
        <v>361</v>
      </c>
      <c r="C645" s="21" t="s">
        <v>542</v>
      </c>
      <c r="D645" s="21" t="s">
        <v>339</v>
      </c>
      <c r="E645" s="21" t="s">
        <v>359</v>
      </c>
      <c r="F645" s="21">
        <v>0</v>
      </c>
      <c r="G645" s="21">
        <v>575</v>
      </c>
      <c r="H645" s="21">
        <v>185493</v>
      </c>
      <c r="I645" s="21" t="s">
        <v>360</v>
      </c>
      <c r="J645" s="21">
        <v>182920</v>
      </c>
      <c r="K645" s="22" t="s">
        <v>342</v>
      </c>
      <c r="L645" s="22" t="str">
        <f>VLOOKUP(C645,'[20]Trips&amp;Operators'!$C$2:$E$10000,3,FALSE)</f>
        <v>ADANE</v>
      </c>
      <c r="M645" s="23" t="s">
        <v>343</v>
      </c>
      <c r="N645" s="22" t="s">
        <v>121</v>
      </c>
      <c r="O645" s="53" t="str">
        <f t="shared" si="20"/>
        <v>18</v>
      </c>
      <c r="P645" s="51">
        <f t="shared" si="21"/>
        <v>42539</v>
      </c>
    </row>
    <row r="646" spans="1:16" x14ac:dyDescent="0.25">
      <c r="A646" s="20">
        <v>42540.002962962964</v>
      </c>
      <c r="B646" s="21" t="s">
        <v>361</v>
      </c>
      <c r="C646" s="21" t="s">
        <v>1127</v>
      </c>
      <c r="D646" s="21" t="s">
        <v>339</v>
      </c>
      <c r="E646" s="21" t="s">
        <v>359</v>
      </c>
      <c r="F646" s="21">
        <v>0</v>
      </c>
      <c r="G646" s="21">
        <v>562</v>
      </c>
      <c r="H646" s="21">
        <v>185328</v>
      </c>
      <c r="I646" s="21" t="s">
        <v>360</v>
      </c>
      <c r="J646" s="21">
        <v>182920</v>
      </c>
      <c r="K646" s="22" t="s">
        <v>342</v>
      </c>
      <c r="L646" s="22" t="str">
        <f>VLOOKUP(C646,'[20]Trips&amp;Operators'!$C$2:$E$10000,3,FALSE)</f>
        <v>ADANE</v>
      </c>
      <c r="M646" s="23" t="s">
        <v>343</v>
      </c>
      <c r="N646" s="22" t="s">
        <v>121</v>
      </c>
      <c r="O646" s="53" t="str">
        <f t="shared" si="20"/>
        <v>18</v>
      </c>
      <c r="P646" s="51">
        <f t="shared" si="21"/>
        <v>42539</v>
      </c>
    </row>
    <row r="647" spans="1:16" x14ac:dyDescent="0.25">
      <c r="A647" s="20">
        <v>42539.595405092594</v>
      </c>
      <c r="B647" s="21" t="s">
        <v>355</v>
      </c>
      <c r="C647" s="21" t="s">
        <v>534</v>
      </c>
      <c r="D647" s="21" t="s">
        <v>339</v>
      </c>
      <c r="E647" s="21" t="s">
        <v>359</v>
      </c>
      <c r="F647" s="21">
        <v>0</v>
      </c>
      <c r="G647" s="21">
        <v>417</v>
      </c>
      <c r="H647" s="21">
        <v>194389</v>
      </c>
      <c r="I647" s="21" t="s">
        <v>360</v>
      </c>
      <c r="J647" s="21">
        <v>191723</v>
      </c>
      <c r="K647" s="22" t="s">
        <v>342</v>
      </c>
      <c r="L647" s="22" t="str">
        <f>VLOOKUP(C647,'[20]Trips&amp;Operators'!$C$2:$E$10000,3,FALSE)</f>
        <v>BONDS</v>
      </c>
      <c r="M647" s="23" t="s">
        <v>348</v>
      </c>
      <c r="N647" s="22" t="s">
        <v>1135</v>
      </c>
      <c r="O647" s="53" t="str">
        <f t="shared" si="20"/>
        <v>18</v>
      </c>
      <c r="P647" s="51">
        <f t="shared" si="21"/>
        <v>42539</v>
      </c>
    </row>
    <row r="648" spans="1:16" x14ac:dyDescent="0.25">
      <c r="A648" s="20">
        <v>42539.667615740742</v>
      </c>
      <c r="B648" s="21" t="s">
        <v>355</v>
      </c>
      <c r="C648" s="21" t="s">
        <v>1136</v>
      </c>
      <c r="D648" s="21" t="s">
        <v>339</v>
      </c>
      <c r="E648" s="21" t="s">
        <v>359</v>
      </c>
      <c r="F648" s="21">
        <v>0</v>
      </c>
      <c r="G648" s="21">
        <v>357</v>
      </c>
      <c r="H648" s="21">
        <v>193550</v>
      </c>
      <c r="I648" s="21" t="s">
        <v>360</v>
      </c>
      <c r="J648" s="21">
        <v>191723</v>
      </c>
      <c r="K648" s="22" t="s">
        <v>342</v>
      </c>
      <c r="L648" s="22" t="str">
        <f>VLOOKUP(C648,'[20]Trips&amp;Operators'!$C$2:$E$10000,3,FALSE)</f>
        <v>BONDS</v>
      </c>
      <c r="M648" s="23" t="s">
        <v>348</v>
      </c>
      <c r="N648" s="22" t="s">
        <v>1135</v>
      </c>
      <c r="O648" s="53" t="str">
        <f t="shared" si="20"/>
        <v>18</v>
      </c>
      <c r="P648" s="51">
        <f t="shared" si="21"/>
        <v>42539</v>
      </c>
    </row>
    <row r="649" spans="1:16" x14ac:dyDescent="0.25">
      <c r="A649" s="20">
        <v>42539.267546296294</v>
      </c>
      <c r="B649" s="21" t="s">
        <v>364</v>
      </c>
      <c r="C649" s="21" t="s">
        <v>1137</v>
      </c>
      <c r="D649" s="21" t="s">
        <v>339</v>
      </c>
      <c r="E649" s="21" t="s">
        <v>359</v>
      </c>
      <c r="F649" s="21">
        <v>0</v>
      </c>
      <c r="G649" s="21">
        <v>24</v>
      </c>
      <c r="H649" s="21">
        <v>228229</v>
      </c>
      <c r="I649" s="21" t="s">
        <v>360</v>
      </c>
      <c r="J649" s="21">
        <v>228572</v>
      </c>
      <c r="K649" s="22" t="s">
        <v>347</v>
      </c>
      <c r="L649" s="22" t="str">
        <f>VLOOKUP(C649,'[20]Trips&amp;Operators'!$C$2:$E$10000,3,FALSE)</f>
        <v>STARKS</v>
      </c>
      <c r="M649" s="23" t="s">
        <v>348</v>
      </c>
      <c r="N649" s="22" t="s">
        <v>1135</v>
      </c>
      <c r="O649" s="53" t="str">
        <f t="shared" si="20"/>
        <v>18</v>
      </c>
      <c r="P649" s="51">
        <f t="shared" si="21"/>
        <v>42539</v>
      </c>
    </row>
    <row r="650" spans="1:16" x14ac:dyDescent="0.25">
      <c r="A650" s="20">
        <v>42539.675486111111</v>
      </c>
      <c r="B650" s="21" t="s">
        <v>386</v>
      </c>
      <c r="C650" s="21" t="s">
        <v>1138</v>
      </c>
      <c r="D650" s="21" t="s">
        <v>352</v>
      </c>
      <c r="E650" s="21" t="s">
        <v>359</v>
      </c>
      <c r="F650" s="21">
        <v>200</v>
      </c>
      <c r="G650" s="21">
        <v>253</v>
      </c>
      <c r="H650" s="21">
        <v>231203</v>
      </c>
      <c r="I650" s="21" t="s">
        <v>360</v>
      </c>
      <c r="J650" s="21">
        <v>233492</v>
      </c>
      <c r="K650" s="22" t="s">
        <v>342</v>
      </c>
      <c r="L650" s="22" t="str">
        <f>VLOOKUP(C650,'[20]Trips&amp;Operators'!$C$2:$E$10000,3,FALSE)</f>
        <v>LOCKLEAR</v>
      </c>
      <c r="M650" s="23" t="s">
        <v>348</v>
      </c>
      <c r="N650" s="22" t="s">
        <v>1139</v>
      </c>
      <c r="O650" s="53" t="str">
        <f t="shared" si="20"/>
        <v>18</v>
      </c>
      <c r="P650" s="51">
        <f t="shared" si="21"/>
        <v>42539</v>
      </c>
    </row>
    <row r="651" spans="1:16" x14ac:dyDescent="0.25">
      <c r="A651" s="20">
        <v>42539.261041666665</v>
      </c>
      <c r="B651" s="21" t="s">
        <v>386</v>
      </c>
      <c r="C651" s="21" t="s">
        <v>1140</v>
      </c>
      <c r="D651" s="21" t="s">
        <v>339</v>
      </c>
      <c r="E651" s="21" t="s">
        <v>367</v>
      </c>
      <c r="F651" s="21">
        <v>0</v>
      </c>
      <c r="G651" s="21">
        <v>50</v>
      </c>
      <c r="H651" s="21">
        <v>174</v>
      </c>
      <c r="I651" s="21" t="s">
        <v>368</v>
      </c>
      <c r="J651" s="21">
        <v>1</v>
      </c>
      <c r="K651" s="22" t="s">
        <v>342</v>
      </c>
      <c r="L651" s="22" t="str">
        <f>VLOOKUP(C651,'[20]Trips&amp;Operators'!$C$2:$E$10000,3,FALSE)</f>
        <v>SANTIZO</v>
      </c>
      <c r="M651" s="23" t="s">
        <v>348</v>
      </c>
      <c r="N651" s="22"/>
      <c r="O651" s="53" t="str">
        <f t="shared" si="20"/>
        <v>18</v>
      </c>
      <c r="P651" s="51">
        <f t="shared" si="21"/>
        <v>42539</v>
      </c>
    </row>
    <row r="652" spans="1:16" x14ac:dyDescent="0.25">
      <c r="A652" s="20">
        <v>42539.307824074072</v>
      </c>
      <c r="B652" s="21" t="s">
        <v>353</v>
      </c>
      <c r="C652" s="21" t="s">
        <v>535</v>
      </c>
      <c r="D652" s="21" t="s">
        <v>339</v>
      </c>
      <c r="E652" s="21" t="s">
        <v>367</v>
      </c>
      <c r="F652" s="21">
        <v>0</v>
      </c>
      <c r="G652" s="21">
        <v>32</v>
      </c>
      <c r="H652" s="21">
        <v>103</v>
      </c>
      <c r="I652" s="21" t="s">
        <v>368</v>
      </c>
      <c r="J652" s="21">
        <v>1</v>
      </c>
      <c r="K652" s="22" t="s">
        <v>342</v>
      </c>
      <c r="L652" s="22" t="str">
        <f>VLOOKUP(C652,'[20]Trips&amp;Operators'!$C$2:$E$10000,3,FALSE)</f>
        <v>STARKS</v>
      </c>
      <c r="M652" s="23" t="s">
        <v>348</v>
      </c>
      <c r="N652" s="22"/>
      <c r="O652" s="53" t="str">
        <f t="shared" si="20"/>
        <v>18</v>
      </c>
      <c r="P652" s="51">
        <f t="shared" si="21"/>
        <v>42539</v>
      </c>
    </row>
    <row r="653" spans="1:16" x14ac:dyDescent="0.25">
      <c r="A653" s="20">
        <v>42539.338773148149</v>
      </c>
      <c r="B653" s="21" t="s">
        <v>373</v>
      </c>
      <c r="C653" s="21" t="s">
        <v>1123</v>
      </c>
      <c r="D653" s="21" t="s">
        <v>339</v>
      </c>
      <c r="E653" s="21" t="s">
        <v>367</v>
      </c>
      <c r="F653" s="21">
        <v>0</v>
      </c>
      <c r="G653" s="21">
        <v>89</v>
      </c>
      <c r="H653" s="21">
        <v>1205</v>
      </c>
      <c r="I653" s="21" t="s">
        <v>368</v>
      </c>
      <c r="J653" s="21">
        <v>839</v>
      </c>
      <c r="K653" s="22" t="s">
        <v>342</v>
      </c>
      <c r="L653" s="22" t="str">
        <f>VLOOKUP(C653,'[20]Trips&amp;Operators'!$C$2:$E$10000,3,FALSE)</f>
        <v>MALAVE</v>
      </c>
      <c r="M653" s="23" t="s">
        <v>348</v>
      </c>
      <c r="N653" s="22"/>
      <c r="O653" s="53" t="str">
        <f t="shared" si="20"/>
        <v>18</v>
      </c>
      <c r="P653" s="51">
        <f t="shared" si="21"/>
        <v>42539</v>
      </c>
    </row>
    <row r="654" spans="1:16" x14ac:dyDescent="0.25">
      <c r="A654" s="20">
        <v>42539.413460648146</v>
      </c>
      <c r="B654" s="21" t="s">
        <v>386</v>
      </c>
      <c r="C654" s="21" t="s">
        <v>1125</v>
      </c>
      <c r="D654" s="21" t="s">
        <v>339</v>
      </c>
      <c r="E654" s="21" t="s">
        <v>367</v>
      </c>
      <c r="F654" s="21">
        <v>0</v>
      </c>
      <c r="G654" s="21">
        <v>54</v>
      </c>
      <c r="H654" s="21">
        <v>174</v>
      </c>
      <c r="I654" s="21" t="s">
        <v>368</v>
      </c>
      <c r="J654" s="21">
        <v>1</v>
      </c>
      <c r="K654" s="22" t="s">
        <v>342</v>
      </c>
      <c r="L654" s="22" t="str">
        <f>VLOOKUP(C654,'[20]Trips&amp;Operators'!$C$2:$E$10000,3,FALSE)</f>
        <v>MALAVE</v>
      </c>
      <c r="M654" s="23" t="s">
        <v>348</v>
      </c>
      <c r="N654" s="22"/>
      <c r="O654" s="53" t="str">
        <f t="shared" si="20"/>
        <v>18</v>
      </c>
      <c r="P654" s="51">
        <f t="shared" si="21"/>
        <v>42539</v>
      </c>
    </row>
    <row r="655" spans="1:16" x14ac:dyDescent="0.25">
      <c r="A655" s="20">
        <v>42539.411898148152</v>
      </c>
      <c r="B655" s="21" t="s">
        <v>364</v>
      </c>
      <c r="C655" s="21" t="s">
        <v>1141</v>
      </c>
      <c r="D655" s="21" t="s">
        <v>339</v>
      </c>
      <c r="E655" s="21" t="s">
        <v>367</v>
      </c>
      <c r="F655" s="21">
        <v>0</v>
      </c>
      <c r="G655" s="21">
        <v>27</v>
      </c>
      <c r="H655" s="21">
        <v>233401</v>
      </c>
      <c r="I655" s="21" t="s">
        <v>368</v>
      </c>
      <c r="J655" s="21">
        <v>233491</v>
      </c>
      <c r="K655" s="22" t="s">
        <v>347</v>
      </c>
      <c r="L655" s="22" t="str">
        <f>VLOOKUP(C655,'[20]Trips&amp;Operators'!$C$2:$E$10000,3,FALSE)</f>
        <v>STARKS</v>
      </c>
      <c r="M655" s="23" t="s">
        <v>348</v>
      </c>
      <c r="N655" s="22"/>
      <c r="O655" s="53" t="str">
        <f t="shared" si="20"/>
        <v>18</v>
      </c>
      <c r="P655" s="51">
        <f t="shared" si="21"/>
        <v>42539</v>
      </c>
    </row>
    <row r="656" spans="1:16" x14ac:dyDescent="0.25">
      <c r="A656" s="20">
        <v>42539.465787037036</v>
      </c>
      <c r="B656" s="21" t="s">
        <v>390</v>
      </c>
      <c r="C656" s="21" t="s">
        <v>532</v>
      </c>
      <c r="D656" s="21" t="s">
        <v>339</v>
      </c>
      <c r="E656" s="21" t="s">
        <v>367</v>
      </c>
      <c r="F656" s="21">
        <v>0</v>
      </c>
      <c r="G656" s="21">
        <v>39</v>
      </c>
      <c r="H656" s="21">
        <v>136</v>
      </c>
      <c r="I656" s="21" t="s">
        <v>368</v>
      </c>
      <c r="J656" s="21">
        <v>1</v>
      </c>
      <c r="K656" s="22" t="s">
        <v>342</v>
      </c>
      <c r="L656" s="22" t="str">
        <f>VLOOKUP(C656,'[20]Trips&amp;Operators'!$C$2:$E$10000,3,FALSE)</f>
        <v>SANTIZO</v>
      </c>
      <c r="M656" s="23" t="s">
        <v>348</v>
      </c>
      <c r="N656" s="22"/>
      <c r="O656" s="53" t="str">
        <f t="shared" si="20"/>
        <v>18</v>
      </c>
      <c r="P656" s="51">
        <f t="shared" si="21"/>
        <v>42539</v>
      </c>
    </row>
    <row r="657" spans="1:16" x14ac:dyDescent="0.25">
      <c r="A657" s="20">
        <v>42539.515243055554</v>
      </c>
      <c r="B657" s="21" t="s">
        <v>387</v>
      </c>
      <c r="C657" s="21" t="s">
        <v>536</v>
      </c>
      <c r="D657" s="21" t="s">
        <v>339</v>
      </c>
      <c r="E657" s="21" t="s">
        <v>367</v>
      </c>
      <c r="F657" s="21">
        <v>0</v>
      </c>
      <c r="G657" s="21">
        <v>31</v>
      </c>
      <c r="H657" s="21">
        <v>233422</v>
      </c>
      <c r="I657" s="21" t="s">
        <v>368</v>
      </c>
      <c r="J657" s="21">
        <v>233491</v>
      </c>
      <c r="K657" s="22" t="s">
        <v>347</v>
      </c>
      <c r="L657" s="22" t="str">
        <f>VLOOKUP(C657,'[20]Trips&amp;Operators'!$C$2:$E$10000,3,FALSE)</f>
        <v>LOCKLEAR</v>
      </c>
      <c r="M657" s="23" t="s">
        <v>348</v>
      </c>
      <c r="N657" s="22"/>
      <c r="O657" s="53" t="str">
        <f t="shared" si="20"/>
        <v>18</v>
      </c>
      <c r="P657" s="51">
        <f t="shared" si="21"/>
        <v>42539</v>
      </c>
    </row>
    <row r="658" spans="1:16" x14ac:dyDescent="0.25">
      <c r="A658" s="20">
        <v>42539.731157407405</v>
      </c>
      <c r="B658" s="21" t="s">
        <v>388</v>
      </c>
      <c r="C658" s="21" t="s">
        <v>541</v>
      </c>
      <c r="D658" s="21" t="s">
        <v>339</v>
      </c>
      <c r="E658" s="21" t="s">
        <v>367</v>
      </c>
      <c r="F658" s="21">
        <v>0</v>
      </c>
      <c r="G658" s="21">
        <v>48</v>
      </c>
      <c r="H658" s="21">
        <v>170</v>
      </c>
      <c r="I658" s="21" t="s">
        <v>368</v>
      </c>
      <c r="J658" s="21">
        <v>1</v>
      </c>
      <c r="K658" s="22" t="s">
        <v>342</v>
      </c>
      <c r="L658" s="22" t="str">
        <f>VLOOKUP(C658,'[20]Trips&amp;Operators'!$C$2:$E$10000,3,FALSE)</f>
        <v>BRANNON</v>
      </c>
      <c r="M658" s="23" t="s">
        <v>348</v>
      </c>
      <c r="N658" s="22"/>
      <c r="O658" s="53" t="str">
        <f t="shared" si="20"/>
        <v>18</v>
      </c>
      <c r="P658" s="51">
        <f t="shared" si="21"/>
        <v>42539</v>
      </c>
    </row>
    <row r="659" spans="1:16" x14ac:dyDescent="0.25">
      <c r="A659" s="20">
        <v>42539.734351851854</v>
      </c>
      <c r="B659" s="21" t="s">
        <v>387</v>
      </c>
      <c r="C659" s="21" t="s">
        <v>1122</v>
      </c>
      <c r="D659" s="21" t="s">
        <v>339</v>
      </c>
      <c r="E659" s="21" t="s">
        <v>367</v>
      </c>
      <c r="F659" s="21">
        <v>0</v>
      </c>
      <c r="G659" s="21">
        <v>21</v>
      </c>
      <c r="H659" s="21">
        <v>233457</v>
      </c>
      <c r="I659" s="21" t="s">
        <v>368</v>
      </c>
      <c r="J659" s="21">
        <v>233491</v>
      </c>
      <c r="K659" s="22" t="s">
        <v>347</v>
      </c>
      <c r="L659" s="22" t="str">
        <f>VLOOKUP(C659,'[20]Trips&amp;Operators'!$C$2:$E$10000,3,FALSE)</f>
        <v>LOCKLEAR</v>
      </c>
      <c r="M659" s="23" t="s">
        <v>348</v>
      </c>
      <c r="N659" s="22"/>
      <c r="O659" s="53" t="str">
        <f t="shared" si="20"/>
        <v>18</v>
      </c>
      <c r="P659" s="51">
        <f t="shared" si="21"/>
        <v>42539</v>
      </c>
    </row>
    <row r="660" spans="1:16" x14ac:dyDescent="0.25">
      <c r="A660" s="20">
        <v>42539.795787037037</v>
      </c>
      <c r="B660" s="21" t="s">
        <v>373</v>
      </c>
      <c r="C660" s="21" t="s">
        <v>1142</v>
      </c>
      <c r="D660" s="21" t="s">
        <v>339</v>
      </c>
      <c r="E660" s="21" t="s">
        <v>367</v>
      </c>
      <c r="F660" s="21">
        <v>0</v>
      </c>
      <c r="G660" s="21">
        <v>60</v>
      </c>
      <c r="H660" s="21">
        <v>220</v>
      </c>
      <c r="I660" s="21" t="s">
        <v>368</v>
      </c>
      <c r="J660" s="21">
        <v>1</v>
      </c>
      <c r="K660" s="22" t="s">
        <v>342</v>
      </c>
      <c r="L660" s="22" t="str">
        <f>VLOOKUP(C660,'[20]Trips&amp;Operators'!$C$2:$E$10000,3,FALSE)</f>
        <v>STEWART</v>
      </c>
      <c r="M660" s="23" t="s">
        <v>348</v>
      </c>
      <c r="N660" s="22"/>
      <c r="O660" s="53" t="str">
        <f t="shared" si="20"/>
        <v>18</v>
      </c>
      <c r="P660" s="51">
        <f t="shared" si="21"/>
        <v>42539</v>
      </c>
    </row>
    <row r="661" spans="1:16" x14ac:dyDescent="0.25">
      <c r="A661" s="20">
        <v>42540.044606481482</v>
      </c>
      <c r="B661" s="21" t="s">
        <v>388</v>
      </c>
      <c r="C661" s="21" t="s">
        <v>1143</v>
      </c>
      <c r="D661" s="21" t="s">
        <v>339</v>
      </c>
      <c r="E661" s="21" t="s">
        <v>367</v>
      </c>
      <c r="F661" s="21">
        <v>0</v>
      </c>
      <c r="G661" s="21">
        <v>52</v>
      </c>
      <c r="H661" s="21">
        <v>220</v>
      </c>
      <c r="I661" s="21" t="s">
        <v>368</v>
      </c>
      <c r="J661" s="21">
        <v>1</v>
      </c>
      <c r="K661" s="22" t="s">
        <v>342</v>
      </c>
      <c r="L661" s="22" t="str">
        <f>VLOOKUP(C661,'[20]Trips&amp;Operators'!$C$2:$E$10000,3,FALSE)</f>
        <v>LEVERE</v>
      </c>
      <c r="M661" s="23" t="s">
        <v>348</v>
      </c>
      <c r="N661" s="22"/>
      <c r="O661" s="53" t="str">
        <f t="shared" si="20"/>
        <v>18</v>
      </c>
      <c r="P661" s="51">
        <f t="shared" si="21"/>
        <v>42539</v>
      </c>
    </row>
    <row r="662" spans="1:16" x14ac:dyDescent="0.25">
      <c r="A662" s="20">
        <v>42540.660208333335</v>
      </c>
      <c r="B662" s="21" t="s">
        <v>338</v>
      </c>
      <c r="C662" s="21" t="s">
        <v>64</v>
      </c>
      <c r="D662" s="21" t="s">
        <v>339</v>
      </c>
      <c r="E662" s="21" t="s">
        <v>345</v>
      </c>
      <c r="F662" s="21">
        <v>50</v>
      </c>
      <c r="G662" s="21">
        <v>137</v>
      </c>
      <c r="H662" s="21">
        <v>63884</v>
      </c>
      <c r="I662" s="21" t="s">
        <v>346</v>
      </c>
      <c r="J662" s="21">
        <v>63309</v>
      </c>
      <c r="K662" s="22" t="s">
        <v>342</v>
      </c>
      <c r="L662" s="22" t="str">
        <f>VLOOKUP(C662,'[21]Trips&amp;Operators'!$C$2:$E$10000,3,FALSE)</f>
        <v>STEWART</v>
      </c>
      <c r="M662" s="23" t="s">
        <v>348</v>
      </c>
      <c r="N662" s="22" t="s">
        <v>349</v>
      </c>
      <c r="O662" s="53" t="str">
        <f t="shared" si="20"/>
        <v>19</v>
      </c>
      <c r="P662" s="51">
        <f t="shared" si="21"/>
        <v>42540</v>
      </c>
    </row>
    <row r="663" spans="1:16" x14ac:dyDescent="0.25">
      <c r="A663" s="20">
        <v>42540.681585648148</v>
      </c>
      <c r="B663" s="21" t="s">
        <v>353</v>
      </c>
      <c r="C663" s="21" t="s">
        <v>299</v>
      </c>
      <c r="D663" s="21" t="s">
        <v>339</v>
      </c>
      <c r="E663" s="21" t="s">
        <v>345</v>
      </c>
      <c r="F663" s="21">
        <v>150</v>
      </c>
      <c r="G663" s="21">
        <v>166</v>
      </c>
      <c r="H663" s="21">
        <v>63927</v>
      </c>
      <c r="I663" s="21" t="s">
        <v>346</v>
      </c>
      <c r="J663" s="21">
        <v>63309</v>
      </c>
      <c r="K663" s="22" t="s">
        <v>342</v>
      </c>
      <c r="L663" s="22" t="str">
        <f>VLOOKUP(C663,'[21]Trips&amp;Operators'!$C$2:$E$10000,3,FALSE)</f>
        <v>RIVERA</v>
      </c>
      <c r="M663" s="23" t="s">
        <v>348</v>
      </c>
      <c r="N663" s="22" t="s">
        <v>522</v>
      </c>
      <c r="O663" s="53" t="str">
        <f t="shared" si="20"/>
        <v>19</v>
      </c>
      <c r="P663" s="51">
        <f t="shared" si="21"/>
        <v>42540</v>
      </c>
    </row>
    <row r="664" spans="1:16" x14ac:dyDescent="0.25">
      <c r="A664" s="20">
        <v>42540.722037037034</v>
      </c>
      <c r="B664" s="21" t="s">
        <v>401</v>
      </c>
      <c r="C664" s="21" t="s">
        <v>1144</v>
      </c>
      <c r="D664" s="21" t="s">
        <v>339</v>
      </c>
      <c r="E664" s="21" t="s">
        <v>345</v>
      </c>
      <c r="F664" s="21">
        <v>0</v>
      </c>
      <c r="G664" s="21">
        <v>39</v>
      </c>
      <c r="H664" s="21">
        <v>62921</v>
      </c>
      <c r="I664" s="21" t="s">
        <v>346</v>
      </c>
      <c r="J664" s="21">
        <v>63068</v>
      </c>
      <c r="K664" s="22" t="s">
        <v>347</v>
      </c>
      <c r="L664" s="22" t="str">
        <f>VLOOKUP(C664,'[21]Trips&amp;Operators'!$C$2:$E$10000,3,FALSE)</f>
        <v>BONDS</v>
      </c>
      <c r="M664" s="23" t="s">
        <v>348</v>
      </c>
      <c r="N664" s="22" t="s">
        <v>522</v>
      </c>
      <c r="O664" s="53" t="str">
        <f t="shared" si="20"/>
        <v>19</v>
      </c>
      <c r="P664" s="51">
        <f t="shared" si="21"/>
        <v>42540</v>
      </c>
    </row>
    <row r="665" spans="1:16" x14ac:dyDescent="0.25">
      <c r="A665" s="20">
        <v>42540.274780092594</v>
      </c>
      <c r="B665" s="21" t="s">
        <v>377</v>
      </c>
      <c r="C665" s="21" t="s">
        <v>1145</v>
      </c>
      <c r="D665" s="21" t="s">
        <v>339</v>
      </c>
      <c r="E665" s="21" t="s">
        <v>351</v>
      </c>
      <c r="F665" s="21">
        <v>300</v>
      </c>
      <c r="G665" s="21">
        <v>252</v>
      </c>
      <c r="H665" s="21">
        <v>19716</v>
      </c>
      <c r="I665" s="21" t="s">
        <v>341</v>
      </c>
      <c r="J665" s="21">
        <v>20338</v>
      </c>
      <c r="K665" s="22" t="s">
        <v>347</v>
      </c>
      <c r="L665" s="22" t="str">
        <f>VLOOKUP(C665,'[21]Trips&amp;Operators'!$C$2:$E$10000,3,FALSE)</f>
        <v>MALAVE</v>
      </c>
      <c r="M665" s="23" t="s">
        <v>348</v>
      </c>
      <c r="N665" s="22"/>
      <c r="O665" s="53" t="str">
        <f t="shared" si="20"/>
        <v>19</v>
      </c>
      <c r="P665" s="51">
        <f t="shared" si="21"/>
        <v>42540</v>
      </c>
    </row>
    <row r="666" spans="1:16" x14ac:dyDescent="0.25">
      <c r="A666" s="20">
        <v>42540.346851851849</v>
      </c>
      <c r="B666" s="21" t="s">
        <v>364</v>
      </c>
      <c r="C666" s="21" t="s">
        <v>544</v>
      </c>
      <c r="D666" s="21" t="s">
        <v>339</v>
      </c>
      <c r="E666" s="21" t="s">
        <v>351</v>
      </c>
      <c r="F666" s="21">
        <v>150</v>
      </c>
      <c r="G666" s="21">
        <v>135</v>
      </c>
      <c r="H666" s="21">
        <v>231765</v>
      </c>
      <c r="I666" s="21" t="s">
        <v>341</v>
      </c>
      <c r="J666" s="21">
        <v>232107</v>
      </c>
      <c r="K666" s="22" t="s">
        <v>347</v>
      </c>
      <c r="L666" s="22" t="str">
        <f>VLOOKUP(C666,'[21]Trips&amp;Operators'!$C$2:$E$10000,3,FALSE)</f>
        <v>YORK</v>
      </c>
      <c r="M666" s="23" t="s">
        <v>348</v>
      </c>
      <c r="N666" s="22"/>
      <c r="O666" s="53" t="str">
        <f t="shared" si="20"/>
        <v>19</v>
      </c>
      <c r="P666" s="51">
        <f t="shared" si="21"/>
        <v>42540</v>
      </c>
    </row>
    <row r="667" spans="1:16" x14ac:dyDescent="0.25">
      <c r="A667" s="20">
        <v>42540.354259259257</v>
      </c>
      <c r="B667" s="21" t="s">
        <v>338</v>
      </c>
      <c r="C667" s="21" t="s">
        <v>1146</v>
      </c>
      <c r="D667" s="21" t="s">
        <v>339</v>
      </c>
      <c r="E667" s="21" t="s">
        <v>351</v>
      </c>
      <c r="F667" s="21">
        <v>450</v>
      </c>
      <c r="G667" s="21">
        <v>438</v>
      </c>
      <c r="H667" s="21">
        <v>17348</v>
      </c>
      <c r="I667" s="21" t="s">
        <v>341</v>
      </c>
      <c r="J667" s="21">
        <v>15167</v>
      </c>
      <c r="K667" s="22" t="s">
        <v>342</v>
      </c>
      <c r="L667" s="22" t="str">
        <f>VLOOKUP(C667,'[21]Trips&amp;Operators'!$C$2:$E$10000,3,FALSE)</f>
        <v>CANFIELD</v>
      </c>
      <c r="M667" s="23" t="s">
        <v>348</v>
      </c>
      <c r="N667" s="22"/>
      <c r="O667" s="53" t="str">
        <f t="shared" si="20"/>
        <v>19</v>
      </c>
      <c r="P667" s="51">
        <f t="shared" si="21"/>
        <v>42540</v>
      </c>
    </row>
    <row r="668" spans="1:16" x14ac:dyDescent="0.25">
      <c r="A668" s="20">
        <v>42540.644143518519</v>
      </c>
      <c r="B668" s="21" t="s">
        <v>364</v>
      </c>
      <c r="C668" s="21" t="s">
        <v>1147</v>
      </c>
      <c r="D668" s="21" t="s">
        <v>339</v>
      </c>
      <c r="E668" s="21" t="s">
        <v>351</v>
      </c>
      <c r="F668" s="21">
        <v>600</v>
      </c>
      <c r="G668" s="21">
        <v>738</v>
      </c>
      <c r="H668" s="21">
        <v>181153</v>
      </c>
      <c r="I668" s="21" t="s">
        <v>341</v>
      </c>
      <c r="J668" s="21">
        <v>183829</v>
      </c>
      <c r="K668" s="22" t="s">
        <v>347</v>
      </c>
      <c r="L668" s="22" t="str">
        <f>VLOOKUP(C668,'[21]Trips&amp;Operators'!$C$2:$E$10000,3,FALSE)</f>
        <v>RIVERA</v>
      </c>
      <c r="M668" s="23" t="s">
        <v>348</v>
      </c>
      <c r="N668" s="22"/>
      <c r="O668" s="53" t="str">
        <f t="shared" si="20"/>
        <v>19</v>
      </c>
      <c r="P668" s="51">
        <f t="shared" si="21"/>
        <v>42540</v>
      </c>
    </row>
    <row r="669" spans="1:16" x14ac:dyDescent="0.25">
      <c r="A669" s="20">
        <v>42540.683356481481</v>
      </c>
      <c r="B669" s="21" t="s">
        <v>350</v>
      </c>
      <c r="C669" s="21" t="s">
        <v>550</v>
      </c>
      <c r="D669" s="21" t="s">
        <v>339</v>
      </c>
      <c r="E669" s="21" t="s">
        <v>351</v>
      </c>
      <c r="F669" s="21">
        <v>300</v>
      </c>
      <c r="G669" s="21">
        <v>283</v>
      </c>
      <c r="H669" s="21">
        <v>20275</v>
      </c>
      <c r="I669" s="21" t="s">
        <v>341</v>
      </c>
      <c r="J669" s="21">
        <v>20338</v>
      </c>
      <c r="K669" s="22" t="s">
        <v>347</v>
      </c>
      <c r="L669" s="22" t="str">
        <f>VLOOKUP(C669,'[21]Trips&amp;Operators'!$C$2:$E$10000,3,FALSE)</f>
        <v>STEWART</v>
      </c>
      <c r="M669" s="23" t="s">
        <v>348</v>
      </c>
      <c r="N669" s="22"/>
      <c r="O669" s="53" t="str">
        <f t="shared" si="20"/>
        <v>19</v>
      </c>
      <c r="P669" s="51">
        <f t="shared" si="21"/>
        <v>42540</v>
      </c>
    </row>
    <row r="670" spans="1:16" x14ac:dyDescent="0.25">
      <c r="A670" s="20">
        <v>42540.685173611113</v>
      </c>
      <c r="B670" s="21" t="s">
        <v>350</v>
      </c>
      <c r="C670" s="21" t="s">
        <v>550</v>
      </c>
      <c r="D670" s="21" t="s">
        <v>339</v>
      </c>
      <c r="E670" s="21" t="s">
        <v>351</v>
      </c>
      <c r="F670" s="21">
        <v>200</v>
      </c>
      <c r="G670" s="21">
        <v>206</v>
      </c>
      <c r="H670" s="21">
        <v>27203</v>
      </c>
      <c r="I670" s="21" t="s">
        <v>341</v>
      </c>
      <c r="J670" s="21">
        <v>27333</v>
      </c>
      <c r="K670" s="22" t="s">
        <v>347</v>
      </c>
      <c r="L670" s="22" t="str">
        <f>VLOOKUP(C670,'[21]Trips&amp;Operators'!$C$2:$E$10000,3,FALSE)</f>
        <v>STEWART</v>
      </c>
      <c r="M670" s="23" t="s">
        <v>348</v>
      </c>
      <c r="N670" s="22"/>
      <c r="O670" s="53" t="str">
        <f t="shared" si="20"/>
        <v>19</v>
      </c>
      <c r="P670" s="51">
        <f t="shared" si="21"/>
        <v>42540</v>
      </c>
    </row>
    <row r="671" spans="1:16" x14ac:dyDescent="0.25">
      <c r="A671" s="20">
        <v>42540.698495370372</v>
      </c>
      <c r="B671" s="21" t="s">
        <v>372</v>
      </c>
      <c r="C671" s="21" t="s">
        <v>1148</v>
      </c>
      <c r="D671" s="21" t="s">
        <v>339</v>
      </c>
      <c r="E671" s="21" t="s">
        <v>351</v>
      </c>
      <c r="F671" s="21">
        <v>350</v>
      </c>
      <c r="G671" s="21">
        <v>438</v>
      </c>
      <c r="H671" s="21">
        <v>223472</v>
      </c>
      <c r="I671" s="21" t="s">
        <v>341</v>
      </c>
      <c r="J671" s="21">
        <v>224578</v>
      </c>
      <c r="K671" s="22" t="s">
        <v>347</v>
      </c>
      <c r="L671" s="22" t="str">
        <f>VLOOKUP(C671,'[21]Trips&amp;Operators'!$C$2:$E$10000,3,FALSE)</f>
        <v>STRICKLAND</v>
      </c>
      <c r="M671" s="23" t="s">
        <v>348</v>
      </c>
      <c r="N671" s="22"/>
      <c r="O671" s="53" t="str">
        <f t="shared" si="20"/>
        <v>19</v>
      </c>
      <c r="P671" s="51">
        <f t="shared" si="21"/>
        <v>42540</v>
      </c>
    </row>
    <row r="672" spans="1:16" x14ac:dyDescent="0.25">
      <c r="A672" s="20">
        <v>42540.741759259261</v>
      </c>
      <c r="B672" s="21" t="s">
        <v>338</v>
      </c>
      <c r="C672" s="21" t="s">
        <v>1149</v>
      </c>
      <c r="D672" s="21" t="s">
        <v>339</v>
      </c>
      <c r="E672" s="21" t="s">
        <v>351</v>
      </c>
      <c r="F672" s="21">
        <v>200</v>
      </c>
      <c r="G672" s="21">
        <v>220</v>
      </c>
      <c r="H672" s="21">
        <v>30726</v>
      </c>
      <c r="I672" s="21" t="s">
        <v>341</v>
      </c>
      <c r="J672" s="21">
        <v>30562</v>
      </c>
      <c r="K672" s="22" t="s">
        <v>342</v>
      </c>
      <c r="L672" s="22" t="str">
        <f>VLOOKUP(C672,'[21]Trips&amp;Operators'!$C$2:$E$10000,3,FALSE)</f>
        <v>STEWART</v>
      </c>
      <c r="M672" s="23" t="s">
        <v>348</v>
      </c>
      <c r="N672" s="22"/>
      <c r="O672" s="53" t="str">
        <f t="shared" si="20"/>
        <v>19</v>
      </c>
      <c r="P672" s="51">
        <f t="shared" si="21"/>
        <v>42540</v>
      </c>
    </row>
    <row r="673" spans="1:16" x14ac:dyDescent="0.25">
      <c r="A673" s="20">
        <v>42540.840497685182</v>
      </c>
      <c r="B673" s="21" t="s">
        <v>372</v>
      </c>
      <c r="C673" s="21" t="s">
        <v>1150</v>
      </c>
      <c r="D673" s="21" t="s">
        <v>339</v>
      </c>
      <c r="E673" s="21" t="s">
        <v>351</v>
      </c>
      <c r="F673" s="21">
        <v>150</v>
      </c>
      <c r="G673" s="21">
        <v>136</v>
      </c>
      <c r="H673" s="21">
        <v>231527</v>
      </c>
      <c r="I673" s="21" t="s">
        <v>341</v>
      </c>
      <c r="J673" s="21">
        <v>232107</v>
      </c>
      <c r="K673" s="22" t="s">
        <v>347</v>
      </c>
      <c r="L673" s="22" t="str">
        <f>VLOOKUP(C673,'[21]Trips&amp;Operators'!$C$2:$E$10000,3,FALSE)</f>
        <v>YOUNG</v>
      </c>
      <c r="M673" s="23" t="s">
        <v>348</v>
      </c>
      <c r="N673" s="22"/>
      <c r="O673" s="53" t="str">
        <f t="shared" si="20"/>
        <v>19</v>
      </c>
      <c r="P673" s="51">
        <f t="shared" si="21"/>
        <v>42540</v>
      </c>
    </row>
    <row r="674" spans="1:16" x14ac:dyDescent="0.25">
      <c r="A674" s="20">
        <v>42540.962789351855</v>
      </c>
      <c r="B674" s="21" t="s">
        <v>364</v>
      </c>
      <c r="C674" s="21" t="s">
        <v>551</v>
      </c>
      <c r="D674" s="21" t="s">
        <v>339</v>
      </c>
      <c r="E674" s="21" t="s">
        <v>351</v>
      </c>
      <c r="F674" s="21">
        <v>150</v>
      </c>
      <c r="G674" s="21">
        <v>139</v>
      </c>
      <c r="H674" s="21">
        <v>231530</v>
      </c>
      <c r="I674" s="21" t="s">
        <v>341</v>
      </c>
      <c r="J674" s="21">
        <v>232107</v>
      </c>
      <c r="K674" s="22" t="s">
        <v>347</v>
      </c>
      <c r="L674" s="22" t="str">
        <f>VLOOKUP(C674,'[21]Trips&amp;Operators'!$C$2:$E$10000,3,FALSE)</f>
        <v>BARTLETT</v>
      </c>
      <c r="M674" s="23" t="s">
        <v>348</v>
      </c>
      <c r="N674" s="22"/>
      <c r="O674" s="53" t="str">
        <f t="shared" si="20"/>
        <v>19</v>
      </c>
      <c r="P674" s="51">
        <f t="shared" si="21"/>
        <v>42540</v>
      </c>
    </row>
    <row r="675" spans="1:16" x14ac:dyDescent="0.25">
      <c r="A675" s="20">
        <v>42540.200462962966</v>
      </c>
      <c r="B675" s="21" t="s">
        <v>381</v>
      </c>
      <c r="C675" s="21" t="s">
        <v>545</v>
      </c>
      <c r="D675" s="21" t="s">
        <v>339</v>
      </c>
      <c r="E675" s="21" t="s">
        <v>359</v>
      </c>
      <c r="F675" s="21">
        <v>0</v>
      </c>
      <c r="G675" s="21">
        <v>582</v>
      </c>
      <c r="H675" s="21">
        <v>185472</v>
      </c>
      <c r="I675" s="21" t="s">
        <v>360</v>
      </c>
      <c r="J675" s="21">
        <v>182920</v>
      </c>
      <c r="K675" s="22" t="s">
        <v>342</v>
      </c>
      <c r="L675" s="22" t="str">
        <f>VLOOKUP(C675,'[21]Trips&amp;Operators'!$C$2:$E$10000,3,FALSE)</f>
        <v>STURGEON</v>
      </c>
      <c r="M675" s="23" t="s">
        <v>343</v>
      </c>
      <c r="N675" s="22" t="s">
        <v>121</v>
      </c>
      <c r="O675" s="53" t="str">
        <f t="shared" si="20"/>
        <v>19</v>
      </c>
      <c r="P675" s="51">
        <f t="shared" si="21"/>
        <v>42540</v>
      </c>
    </row>
    <row r="676" spans="1:16" x14ac:dyDescent="0.25">
      <c r="A676" s="20">
        <v>42540.37736111111</v>
      </c>
      <c r="B676" s="21" t="s">
        <v>456</v>
      </c>
      <c r="C676" s="21" t="s">
        <v>548</v>
      </c>
      <c r="D676" s="21" t="s">
        <v>339</v>
      </c>
      <c r="E676" s="21" t="s">
        <v>359</v>
      </c>
      <c r="F676" s="21">
        <v>0</v>
      </c>
      <c r="G676" s="21">
        <v>580</v>
      </c>
      <c r="H676" s="21">
        <v>185541</v>
      </c>
      <c r="I676" s="21" t="s">
        <v>360</v>
      </c>
      <c r="J676" s="21">
        <v>182920</v>
      </c>
      <c r="K676" s="22" t="s">
        <v>342</v>
      </c>
      <c r="L676" s="22" t="str">
        <f>VLOOKUP(C676,'[21]Trips&amp;Operators'!$C$2:$E$10000,3,FALSE)</f>
        <v>SANTIZO</v>
      </c>
      <c r="M676" s="23" t="s">
        <v>343</v>
      </c>
      <c r="N676" s="22" t="s">
        <v>121</v>
      </c>
      <c r="O676" s="53" t="str">
        <f t="shared" si="20"/>
        <v>19</v>
      </c>
      <c r="P676" s="51">
        <f t="shared" si="21"/>
        <v>42540</v>
      </c>
    </row>
    <row r="677" spans="1:16" x14ac:dyDescent="0.25">
      <c r="A677" s="20">
        <v>42540.40724537037</v>
      </c>
      <c r="B677" s="21" t="s">
        <v>364</v>
      </c>
      <c r="C677" s="21" t="s">
        <v>546</v>
      </c>
      <c r="D677" s="21" t="s">
        <v>339</v>
      </c>
      <c r="E677" s="21" t="s">
        <v>359</v>
      </c>
      <c r="F677" s="21">
        <v>0</v>
      </c>
      <c r="G677" s="21">
        <v>693</v>
      </c>
      <c r="H677" s="21">
        <v>71997</v>
      </c>
      <c r="I677" s="21" t="s">
        <v>360</v>
      </c>
      <c r="J677" s="21">
        <v>75566</v>
      </c>
      <c r="K677" s="22" t="s">
        <v>347</v>
      </c>
      <c r="L677" s="22" t="str">
        <f>VLOOKUP(C677,'[21]Trips&amp;Operators'!$C$2:$E$10000,3,FALSE)</f>
        <v>YORK</v>
      </c>
      <c r="M677" s="23" t="s">
        <v>343</v>
      </c>
      <c r="N677" s="22" t="s">
        <v>1151</v>
      </c>
      <c r="O677" s="53" t="str">
        <f t="shared" si="20"/>
        <v>19</v>
      </c>
      <c r="P677" s="51">
        <f t="shared" si="21"/>
        <v>42540</v>
      </c>
    </row>
    <row r="678" spans="1:16" x14ac:dyDescent="0.25">
      <c r="A678" s="20">
        <v>42540.546226851853</v>
      </c>
      <c r="B678" s="21" t="s">
        <v>381</v>
      </c>
      <c r="C678" s="21" t="s">
        <v>63</v>
      </c>
      <c r="D678" s="21" t="s">
        <v>352</v>
      </c>
      <c r="E678" s="21" t="s">
        <v>359</v>
      </c>
      <c r="F678" s="21">
        <v>0</v>
      </c>
      <c r="G678" s="21">
        <v>92</v>
      </c>
      <c r="H678" s="21">
        <v>36606</v>
      </c>
      <c r="I678" s="21" t="s">
        <v>360</v>
      </c>
      <c r="J678" s="21">
        <v>36657</v>
      </c>
      <c r="K678" s="22" t="s">
        <v>342</v>
      </c>
      <c r="L678" s="22" t="str">
        <f>VLOOKUP(C678,'[21]Trips&amp;Operators'!$C$2:$E$10000,3,FALSE)</f>
        <v>WEBSTER</v>
      </c>
      <c r="M678" s="23" t="s">
        <v>348</v>
      </c>
      <c r="N678" s="22" t="s">
        <v>1152</v>
      </c>
      <c r="O678" s="53" t="str">
        <f t="shared" si="20"/>
        <v>19</v>
      </c>
      <c r="P678" s="51">
        <f t="shared" si="21"/>
        <v>42540</v>
      </c>
    </row>
    <row r="679" spans="1:16" x14ac:dyDescent="0.25">
      <c r="A679" s="20">
        <v>42540.637418981481</v>
      </c>
      <c r="B679" s="21" t="s">
        <v>401</v>
      </c>
      <c r="C679" s="21" t="s">
        <v>184</v>
      </c>
      <c r="D679" s="21" t="s">
        <v>352</v>
      </c>
      <c r="E679" s="21" t="s">
        <v>359</v>
      </c>
      <c r="F679" s="21">
        <v>200</v>
      </c>
      <c r="G679" s="21">
        <v>254</v>
      </c>
      <c r="H679" s="21">
        <v>38362</v>
      </c>
      <c r="I679" s="21" t="s">
        <v>360</v>
      </c>
      <c r="J679" s="21">
        <v>36645</v>
      </c>
      <c r="K679" s="22" t="s">
        <v>347</v>
      </c>
      <c r="L679" s="22" t="str">
        <f>VLOOKUP(C679,'[21]Trips&amp;Operators'!$C$2:$E$10000,3,FALSE)</f>
        <v>BONDS</v>
      </c>
      <c r="M679" s="23" t="s">
        <v>348</v>
      </c>
      <c r="N679" s="22" t="s">
        <v>1153</v>
      </c>
      <c r="O679" s="53" t="str">
        <f t="shared" si="20"/>
        <v>19</v>
      </c>
      <c r="P679" s="51">
        <f t="shared" si="21"/>
        <v>42540</v>
      </c>
    </row>
    <row r="680" spans="1:16" x14ac:dyDescent="0.25">
      <c r="A680" s="20">
        <v>42540.346608796295</v>
      </c>
      <c r="B680" s="21" t="s">
        <v>395</v>
      </c>
      <c r="C680" s="21" t="s">
        <v>547</v>
      </c>
      <c r="D680" s="21" t="s">
        <v>339</v>
      </c>
      <c r="E680" s="21" t="s">
        <v>367</v>
      </c>
      <c r="F680" s="21">
        <v>0</v>
      </c>
      <c r="G680" s="21">
        <v>42</v>
      </c>
      <c r="H680" s="21">
        <v>201</v>
      </c>
      <c r="I680" s="21" t="s">
        <v>368</v>
      </c>
      <c r="J680" s="21">
        <v>1</v>
      </c>
      <c r="K680" s="22" t="s">
        <v>342</v>
      </c>
      <c r="L680" s="22" t="str">
        <f>VLOOKUP(C680,'[21]Trips&amp;Operators'!$C$2:$E$10000,3,FALSE)</f>
        <v>GEBRETEKLE</v>
      </c>
      <c r="M680" s="23" t="s">
        <v>348</v>
      </c>
      <c r="N680" s="22"/>
      <c r="O680" s="53" t="str">
        <f t="shared" si="20"/>
        <v>19</v>
      </c>
      <c r="P680" s="51">
        <f t="shared" si="21"/>
        <v>42540</v>
      </c>
    </row>
    <row r="681" spans="1:16" x14ac:dyDescent="0.25">
      <c r="A681" s="20">
        <v>42540.493020833332</v>
      </c>
      <c r="B681" s="21" t="s">
        <v>395</v>
      </c>
      <c r="C681" s="21" t="s">
        <v>1154</v>
      </c>
      <c r="D681" s="21" t="s">
        <v>339</v>
      </c>
      <c r="E681" s="21" t="s">
        <v>367</v>
      </c>
      <c r="F681" s="21">
        <v>0</v>
      </c>
      <c r="G681" s="21">
        <v>23</v>
      </c>
      <c r="H681" s="21">
        <v>64</v>
      </c>
      <c r="I681" s="21" t="s">
        <v>368</v>
      </c>
      <c r="J681" s="21">
        <v>1</v>
      </c>
      <c r="K681" s="22" t="s">
        <v>342</v>
      </c>
      <c r="L681" s="22" t="str">
        <f>VLOOKUP(C681,'[21]Trips&amp;Operators'!$C$2:$E$10000,3,FALSE)</f>
        <v>ACKERMAN</v>
      </c>
      <c r="M681" s="23" t="s">
        <v>348</v>
      </c>
      <c r="N681" s="22"/>
      <c r="O681" s="53" t="str">
        <f t="shared" si="20"/>
        <v>19</v>
      </c>
      <c r="P681" s="51">
        <f t="shared" si="21"/>
        <v>42540</v>
      </c>
    </row>
    <row r="682" spans="1:16" x14ac:dyDescent="0.25">
      <c r="A682" s="20">
        <v>42540.544895833336</v>
      </c>
      <c r="B682" s="21" t="s">
        <v>456</v>
      </c>
      <c r="C682" s="21" t="s">
        <v>61</v>
      </c>
      <c r="D682" s="21" t="s">
        <v>339</v>
      </c>
      <c r="E682" s="21" t="s">
        <v>367</v>
      </c>
      <c r="F682" s="21">
        <v>0</v>
      </c>
      <c r="G682" s="21">
        <v>94</v>
      </c>
      <c r="H682" s="21">
        <v>1181</v>
      </c>
      <c r="I682" s="21" t="s">
        <v>368</v>
      </c>
      <c r="J682" s="21">
        <v>839</v>
      </c>
      <c r="K682" s="22" t="s">
        <v>342</v>
      </c>
      <c r="L682" s="22" t="str">
        <f>VLOOKUP(C682,'[21]Trips&amp;Operators'!$C$2:$E$10000,3,FALSE)</f>
        <v>BONDS</v>
      </c>
      <c r="M682" s="23" t="s">
        <v>348</v>
      </c>
      <c r="N682" s="22"/>
      <c r="O682" s="53" t="str">
        <f t="shared" si="20"/>
        <v>19</v>
      </c>
      <c r="P682" s="51">
        <f t="shared" si="21"/>
        <v>42540</v>
      </c>
    </row>
    <row r="683" spans="1:16" x14ac:dyDescent="0.25">
      <c r="A683" s="20">
        <v>42540.576481481483</v>
      </c>
      <c r="B683" s="21" t="s">
        <v>338</v>
      </c>
      <c r="C683" s="21" t="s">
        <v>62</v>
      </c>
      <c r="D683" s="21" t="s">
        <v>339</v>
      </c>
      <c r="E683" s="21" t="s">
        <v>367</v>
      </c>
      <c r="F683" s="21">
        <v>0</v>
      </c>
      <c r="G683" s="21">
        <v>62</v>
      </c>
      <c r="H683" s="21">
        <v>236</v>
      </c>
      <c r="I683" s="21" t="s">
        <v>368</v>
      </c>
      <c r="J683" s="21">
        <v>1</v>
      </c>
      <c r="K683" s="22" t="s">
        <v>342</v>
      </c>
      <c r="L683" s="22" t="str">
        <f>VLOOKUP(C683,'[21]Trips&amp;Operators'!$C$2:$E$10000,3,FALSE)</f>
        <v>STEWART</v>
      </c>
      <c r="M683" s="23" t="s">
        <v>348</v>
      </c>
      <c r="N683" s="22"/>
      <c r="O683" s="53" t="str">
        <f t="shared" si="20"/>
        <v>19</v>
      </c>
      <c r="P683" s="51">
        <f t="shared" si="21"/>
        <v>42540</v>
      </c>
    </row>
    <row r="684" spans="1:16" x14ac:dyDescent="0.25">
      <c r="A684" s="20">
        <v>42540.590891203705</v>
      </c>
      <c r="B684" s="21" t="s">
        <v>377</v>
      </c>
      <c r="C684" s="21" t="s">
        <v>549</v>
      </c>
      <c r="D684" s="21" t="s">
        <v>339</v>
      </c>
      <c r="E684" s="21" t="s">
        <v>367</v>
      </c>
      <c r="F684" s="21">
        <v>0</v>
      </c>
      <c r="G684" s="21">
        <v>36</v>
      </c>
      <c r="H684" s="21">
        <v>233389</v>
      </c>
      <c r="I684" s="21" t="s">
        <v>368</v>
      </c>
      <c r="J684" s="21">
        <v>233491</v>
      </c>
      <c r="K684" s="22" t="s">
        <v>347</v>
      </c>
      <c r="L684" s="22" t="str">
        <f>VLOOKUP(C684,'[21]Trips&amp;Operators'!$C$2:$E$10000,3,FALSE)</f>
        <v>LOCKLEAR</v>
      </c>
      <c r="M684" s="23" t="s">
        <v>348</v>
      </c>
      <c r="N684" s="22"/>
      <c r="O684" s="53" t="str">
        <f t="shared" si="20"/>
        <v>19</v>
      </c>
      <c r="P684" s="51">
        <f t="shared" si="21"/>
        <v>42540</v>
      </c>
    </row>
    <row r="685" spans="1:16" x14ac:dyDescent="0.25">
      <c r="A685" s="20">
        <v>42540.754895833335</v>
      </c>
      <c r="B685" s="21" t="s">
        <v>387</v>
      </c>
      <c r="C685" s="21" t="s">
        <v>1155</v>
      </c>
      <c r="D685" s="21" t="s">
        <v>339</v>
      </c>
      <c r="E685" s="21" t="s">
        <v>367</v>
      </c>
      <c r="F685" s="21">
        <v>0</v>
      </c>
      <c r="G685" s="21">
        <v>33</v>
      </c>
      <c r="H685" s="21">
        <v>233408</v>
      </c>
      <c r="I685" s="21" t="s">
        <v>368</v>
      </c>
      <c r="J685" s="21">
        <v>233491</v>
      </c>
      <c r="K685" s="22" t="s">
        <v>347</v>
      </c>
      <c r="L685" s="22" t="str">
        <f>VLOOKUP(C685,'[21]Trips&amp;Operators'!$C$2:$E$10000,3,FALSE)</f>
        <v>LOCKLEAR</v>
      </c>
      <c r="M685" s="23" t="s">
        <v>348</v>
      </c>
      <c r="N685" s="22"/>
      <c r="O685" s="53" t="str">
        <f t="shared" si="20"/>
        <v>19</v>
      </c>
      <c r="P685" s="51">
        <f t="shared" si="21"/>
        <v>42540</v>
      </c>
    </row>
    <row r="686" spans="1:16" x14ac:dyDescent="0.25">
      <c r="A686" s="20">
        <v>42541.364340277774</v>
      </c>
      <c r="B686" s="21" t="s">
        <v>350</v>
      </c>
      <c r="C686" s="21" t="s">
        <v>553</v>
      </c>
      <c r="D686" s="21" t="s">
        <v>339</v>
      </c>
      <c r="E686" s="21" t="s">
        <v>345</v>
      </c>
      <c r="F686" s="21">
        <v>0</v>
      </c>
      <c r="G686" s="21">
        <v>155</v>
      </c>
      <c r="H686" s="21">
        <v>62043</v>
      </c>
      <c r="I686" s="21" t="s">
        <v>346</v>
      </c>
      <c r="J686" s="21">
        <v>63068</v>
      </c>
      <c r="K686" s="22" t="s">
        <v>347</v>
      </c>
      <c r="L686" s="22" t="str">
        <f>VLOOKUP(C686,'[2]Trips&amp;Operators'!$C$2:$E$10000,3,FALSE)</f>
        <v>SANTIZO</v>
      </c>
      <c r="M686" s="23" t="s">
        <v>348</v>
      </c>
      <c r="N686" s="22" t="s">
        <v>522</v>
      </c>
      <c r="O686" s="53" t="str">
        <f t="shared" si="20"/>
        <v>20</v>
      </c>
      <c r="P686" s="51">
        <f t="shared" si="21"/>
        <v>42541</v>
      </c>
    </row>
    <row r="687" spans="1:16" x14ac:dyDescent="0.25">
      <c r="A687" s="20">
        <v>42541.432789351849</v>
      </c>
      <c r="B687" s="21" t="s">
        <v>456</v>
      </c>
      <c r="C687" s="21" t="s">
        <v>1156</v>
      </c>
      <c r="D687" s="21" t="s">
        <v>339</v>
      </c>
      <c r="E687" s="21" t="s">
        <v>345</v>
      </c>
      <c r="F687" s="21">
        <v>0</v>
      </c>
      <c r="G687" s="21">
        <v>65</v>
      </c>
      <c r="H687" s="21">
        <v>63550</v>
      </c>
      <c r="I687" s="21" t="s">
        <v>346</v>
      </c>
      <c r="J687" s="21">
        <v>63309</v>
      </c>
      <c r="K687" s="22" t="s">
        <v>342</v>
      </c>
      <c r="L687" s="22" t="str">
        <f>VLOOKUP(C687,'[2]Trips&amp;Operators'!$C$2:$E$10000,3,FALSE)</f>
        <v>MALAVE</v>
      </c>
      <c r="M687" s="23" t="s">
        <v>348</v>
      </c>
      <c r="N687" s="22" t="s">
        <v>522</v>
      </c>
      <c r="O687" s="53" t="str">
        <f t="shared" si="20"/>
        <v>20</v>
      </c>
      <c r="P687" s="51">
        <f t="shared" si="21"/>
        <v>42541</v>
      </c>
    </row>
    <row r="688" spans="1:16" x14ac:dyDescent="0.25">
      <c r="A688" s="20">
        <v>42541.5156712963</v>
      </c>
      <c r="B688" s="21" t="s">
        <v>386</v>
      </c>
      <c r="C688" s="21" t="s">
        <v>1157</v>
      </c>
      <c r="D688" s="21" t="s">
        <v>339</v>
      </c>
      <c r="E688" s="21" t="s">
        <v>345</v>
      </c>
      <c r="F688" s="21">
        <v>0</v>
      </c>
      <c r="G688" s="21">
        <v>31</v>
      </c>
      <c r="H688" s="21">
        <v>63371</v>
      </c>
      <c r="I688" s="21" t="s">
        <v>346</v>
      </c>
      <c r="J688" s="21">
        <v>63309</v>
      </c>
      <c r="K688" s="22" t="s">
        <v>342</v>
      </c>
      <c r="L688" s="22" t="str">
        <f>VLOOKUP(C688,'[2]Trips&amp;Operators'!$C$2:$E$10000,3,FALSE)</f>
        <v>MALAVE</v>
      </c>
      <c r="M688" s="23" t="s">
        <v>348</v>
      </c>
      <c r="N688" s="22" t="s">
        <v>522</v>
      </c>
      <c r="O688" s="53" t="str">
        <f t="shared" si="20"/>
        <v>20</v>
      </c>
      <c r="P688" s="51">
        <f t="shared" si="21"/>
        <v>42541</v>
      </c>
    </row>
    <row r="689" spans="1:16" x14ac:dyDescent="0.25">
      <c r="A689" s="20">
        <v>42541.609363425923</v>
      </c>
      <c r="B689" s="21" t="s">
        <v>388</v>
      </c>
      <c r="C689" s="21" t="s">
        <v>1158</v>
      </c>
      <c r="D689" s="21" t="s">
        <v>339</v>
      </c>
      <c r="E689" s="21" t="s">
        <v>345</v>
      </c>
      <c r="F689" s="21">
        <v>80</v>
      </c>
      <c r="G689" s="21">
        <v>127</v>
      </c>
      <c r="H689" s="21">
        <v>63850</v>
      </c>
      <c r="I689" s="21" t="s">
        <v>346</v>
      </c>
      <c r="J689" s="21">
        <v>63309</v>
      </c>
      <c r="K689" s="22" t="s">
        <v>342</v>
      </c>
      <c r="L689" s="22" t="str">
        <f>VLOOKUP(C689,'[2]Trips&amp;Operators'!$C$2:$E$10000,3,FALSE)</f>
        <v>MAELZER</v>
      </c>
      <c r="M689" s="23" t="s">
        <v>348</v>
      </c>
      <c r="N689" s="22" t="s">
        <v>349</v>
      </c>
      <c r="O689" s="53" t="str">
        <f t="shared" si="20"/>
        <v>20</v>
      </c>
      <c r="P689" s="51">
        <f t="shared" si="21"/>
        <v>42541</v>
      </c>
    </row>
    <row r="690" spans="1:16" x14ac:dyDescent="0.25">
      <c r="A690" s="20">
        <v>42541.602777777778</v>
      </c>
      <c r="B690" s="21" t="s">
        <v>396</v>
      </c>
      <c r="C690" s="21" t="s">
        <v>556</v>
      </c>
      <c r="D690" s="21" t="s">
        <v>339</v>
      </c>
      <c r="E690" s="21" t="s">
        <v>345</v>
      </c>
      <c r="F690" s="21">
        <v>150</v>
      </c>
      <c r="G690" s="21">
        <v>114</v>
      </c>
      <c r="H690" s="21">
        <v>63044</v>
      </c>
      <c r="I690" s="21" t="s">
        <v>346</v>
      </c>
      <c r="J690" s="21">
        <v>63068</v>
      </c>
      <c r="K690" s="22" t="s">
        <v>347</v>
      </c>
      <c r="L690" s="22" t="str">
        <f>VLOOKUP(C690,'[2]Trips&amp;Operators'!$C$2:$E$10000,3,FALSE)</f>
        <v>GOODNIGHT</v>
      </c>
      <c r="M690" s="23" t="s">
        <v>348</v>
      </c>
      <c r="N690" s="22" t="s">
        <v>349</v>
      </c>
      <c r="O690" s="53" t="str">
        <f t="shared" si="20"/>
        <v>20</v>
      </c>
      <c r="P690" s="51">
        <f t="shared" si="21"/>
        <v>42541</v>
      </c>
    </row>
    <row r="691" spans="1:16" x14ac:dyDescent="0.25">
      <c r="A691" s="20">
        <v>42541.635671296295</v>
      </c>
      <c r="B691" s="21" t="s">
        <v>377</v>
      </c>
      <c r="C691" s="21" t="s">
        <v>1159</v>
      </c>
      <c r="D691" s="21" t="s">
        <v>339</v>
      </c>
      <c r="E691" s="21" t="s">
        <v>345</v>
      </c>
      <c r="F691" s="21">
        <v>0</v>
      </c>
      <c r="G691" s="21">
        <v>47</v>
      </c>
      <c r="H691" s="21">
        <v>62925</v>
      </c>
      <c r="I691" s="21" t="s">
        <v>346</v>
      </c>
      <c r="J691" s="21">
        <v>63068</v>
      </c>
      <c r="K691" s="22" t="s">
        <v>347</v>
      </c>
      <c r="L691" s="22" t="str">
        <f>VLOOKUP(C691,'[2]Trips&amp;Operators'!$C$2:$E$10000,3,FALSE)</f>
        <v>MAELZER</v>
      </c>
      <c r="M691" s="23" t="s">
        <v>348</v>
      </c>
      <c r="N691" s="22" t="s">
        <v>522</v>
      </c>
      <c r="O691" s="53" t="str">
        <f t="shared" si="20"/>
        <v>20</v>
      </c>
      <c r="P691" s="51">
        <f t="shared" si="21"/>
        <v>42541</v>
      </c>
    </row>
    <row r="692" spans="1:16" x14ac:dyDescent="0.25">
      <c r="A692" s="20">
        <v>42541.220995370371</v>
      </c>
      <c r="B692" s="21" t="s">
        <v>456</v>
      </c>
      <c r="C692" s="21" t="s">
        <v>82</v>
      </c>
      <c r="D692" s="21" t="s">
        <v>339</v>
      </c>
      <c r="E692" s="21" t="s">
        <v>351</v>
      </c>
      <c r="F692" s="21">
        <v>450</v>
      </c>
      <c r="G692" s="21">
        <v>447</v>
      </c>
      <c r="H692" s="21">
        <v>191532</v>
      </c>
      <c r="I692" s="21" t="s">
        <v>341</v>
      </c>
      <c r="J692" s="21">
        <v>191108</v>
      </c>
      <c r="K692" s="22" t="s">
        <v>342</v>
      </c>
      <c r="L692" s="22" t="str">
        <f>VLOOKUP(C692,'[2]Trips&amp;Operators'!$C$2:$E$10000,3,FALSE)</f>
        <v>ROCHA</v>
      </c>
      <c r="M692" s="23" t="s">
        <v>348</v>
      </c>
      <c r="N692" s="22"/>
      <c r="O692" s="53" t="str">
        <f t="shared" si="20"/>
        <v>20</v>
      </c>
      <c r="P692" s="51">
        <f t="shared" si="21"/>
        <v>42541</v>
      </c>
    </row>
    <row r="693" spans="1:16" x14ac:dyDescent="0.25">
      <c r="A693" s="20">
        <v>42541.484143518515</v>
      </c>
      <c r="B693" s="21" t="s">
        <v>399</v>
      </c>
      <c r="C693" s="21" t="s">
        <v>554</v>
      </c>
      <c r="D693" s="21" t="s">
        <v>352</v>
      </c>
      <c r="E693" s="21" t="s">
        <v>351</v>
      </c>
      <c r="F693" s="21">
        <v>600</v>
      </c>
      <c r="G693" s="21">
        <v>650</v>
      </c>
      <c r="H693" s="21">
        <v>183827</v>
      </c>
      <c r="I693" s="21" t="s">
        <v>341</v>
      </c>
      <c r="J693" s="21">
        <v>190834</v>
      </c>
      <c r="K693" s="22" t="s">
        <v>342</v>
      </c>
      <c r="L693" s="22" t="str">
        <f>VLOOKUP(C693,'[2]Trips&amp;Operators'!$C$2:$E$10000,3,FALSE)</f>
        <v>SANTIZO</v>
      </c>
      <c r="M693" s="23" t="s">
        <v>348</v>
      </c>
      <c r="N693" s="22"/>
      <c r="O693" s="53" t="str">
        <f t="shared" si="20"/>
        <v>20</v>
      </c>
      <c r="P693" s="51">
        <f t="shared" si="21"/>
        <v>42541</v>
      </c>
    </row>
    <row r="694" spans="1:16" x14ac:dyDescent="0.25">
      <c r="A694" s="20">
        <v>42541.49895833333</v>
      </c>
      <c r="B694" s="21" t="s">
        <v>386</v>
      </c>
      <c r="C694" s="21" t="s">
        <v>1157</v>
      </c>
      <c r="D694" s="21" t="s">
        <v>352</v>
      </c>
      <c r="E694" s="21" t="s">
        <v>351</v>
      </c>
      <c r="F694" s="21">
        <v>350</v>
      </c>
      <c r="G694" s="21">
        <v>400</v>
      </c>
      <c r="H694" s="21">
        <v>224577</v>
      </c>
      <c r="I694" s="21" t="s">
        <v>341</v>
      </c>
      <c r="J694" s="21">
        <v>232107</v>
      </c>
      <c r="K694" s="22" t="s">
        <v>342</v>
      </c>
      <c r="L694" s="22" t="str">
        <f>VLOOKUP(C694,'[2]Trips&amp;Operators'!$C$2:$E$10000,3,FALSE)</f>
        <v>MALAVE</v>
      </c>
      <c r="M694" s="23" t="s">
        <v>348</v>
      </c>
      <c r="N694" s="22"/>
      <c r="O694" s="53" t="str">
        <f t="shared" si="20"/>
        <v>20</v>
      </c>
      <c r="P694" s="51">
        <f t="shared" si="21"/>
        <v>42541</v>
      </c>
    </row>
    <row r="695" spans="1:16" x14ac:dyDescent="0.25">
      <c r="A695" s="20">
        <v>42541.541666666664</v>
      </c>
      <c r="B695" s="21" t="s">
        <v>355</v>
      </c>
      <c r="C695" s="21" t="s">
        <v>1160</v>
      </c>
      <c r="D695" s="21" t="s">
        <v>339</v>
      </c>
      <c r="E695" s="21" t="s">
        <v>351</v>
      </c>
      <c r="F695" s="21">
        <v>400</v>
      </c>
      <c r="G695" s="21">
        <v>458</v>
      </c>
      <c r="H695" s="21">
        <v>120839</v>
      </c>
      <c r="I695" s="21" t="s">
        <v>341</v>
      </c>
      <c r="J695" s="21">
        <v>119716</v>
      </c>
      <c r="K695" s="22" t="s">
        <v>342</v>
      </c>
      <c r="L695" s="22" t="str">
        <f>VLOOKUP(C695,'[2]Trips&amp;Operators'!$C$2:$E$10000,3,FALSE)</f>
        <v>LOCKLEAR</v>
      </c>
      <c r="M695" s="23" t="s">
        <v>348</v>
      </c>
      <c r="N695" s="22"/>
      <c r="O695" s="53" t="str">
        <f t="shared" si="20"/>
        <v>20</v>
      </c>
      <c r="P695" s="51">
        <f t="shared" si="21"/>
        <v>42541</v>
      </c>
    </row>
    <row r="696" spans="1:16" x14ac:dyDescent="0.25">
      <c r="A696" s="20">
        <v>42541.579918981479</v>
      </c>
      <c r="B696" s="21" t="s">
        <v>377</v>
      </c>
      <c r="C696" s="21" t="s">
        <v>1161</v>
      </c>
      <c r="D696" s="21" t="s">
        <v>339</v>
      </c>
      <c r="E696" s="21" t="s">
        <v>351</v>
      </c>
      <c r="F696" s="21">
        <v>150</v>
      </c>
      <c r="G696" s="21">
        <v>122</v>
      </c>
      <c r="H696" s="21">
        <v>231740</v>
      </c>
      <c r="I696" s="21" t="s">
        <v>341</v>
      </c>
      <c r="J696" s="21">
        <v>232080</v>
      </c>
      <c r="K696" s="22" t="s">
        <v>347</v>
      </c>
      <c r="L696" s="22" t="str">
        <f>VLOOKUP(C696,'[2]Trips&amp;Operators'!$C$2:$E$10000,3,FALSE)</f>
        <v>MAELZER</v>
      </c>
      <c r="M696" s="23" t="s">
        <v>348</v>
      </c>
      <c r="N696" s="22"/>
      <c r="O696" s="53" t="str">
        <f t="shared" si="20"/>
        <v>20</v>
      </c>
      <c r="P696" s="51">
        <f t="shared" si="21"/>
        <v>42541</v>
      </c>
    </row>
    <row r="697" spans="1:16" x14ac:dyDescent="0.25">
      <c r="A697" s="20">
        <v>42541.653055555558</v>
      </c>
      <c r="B697" s="21" t="s">
        <v>390</v>
      </c>
      <c r="C697" s="21" t="s">
        <v>1162</v>
      </c>
      <c r="D697" s="21" t="s">
        <v>339</v>
      </c>
      <c r="E697" s="21" t="s">
        <v>351</v>
      </c>
      <c r="F697" s="21">
        <v>200</v>
      </c>
      <c r="G697" s="21">
        <v>277</v>
      </c>
      <c r="H697" s="21">
        <v>36248</v>
      </c>
      <c r="I697" s="21" t="s">
        <v>341</v>
      </c>
      <c r="J697" s="21">
        <v>30562</v>
      </c>
      <c r="K697" s="22" t="s">
        <v>342</v>
      </c>
      <c r="L697" s="22" t="str">
        <f>VLOOKUP(C697,'[2]Trips&amp;Operators'!$C$2:$E$10000,3,FALSE)</f>
        <v>GOODNIGHT</v>
      </c>
      <c r="M697" s="23" t="s">
        <v>348</v>
      </c>
      <c r="N697" s="22"/>
      <c r="O697" s="53" t="str">
        <f t="shared" si="20"/>
        <v>20</v>
      </c>
      <c r="P697" s="51">
        <f t="shared" si="21"/>
        <v>42541</v>
      </c>
    </row>
    <row r="698" spans="1:16" x14ac:dyDescent="0.25">
      <c r="A698" s="20">
        <v>42541.671840277777</v>
      </c>
      <c r="B698" s="21" t="s">
        <v>386</v>
      </c>
      <c r="C698" s="21" t="s">
        <v>565</v>
      </c>
      <c r="D698" s="21" t="s">
        <v>339</v>
      </c>
      <c r="E698" s="21" t="s">
        <v>351</v>
      </c>
      <c r="F698" s="21">
        <v>200</v>
      </c>
      <c r="G698" s="21">
        <v>241</v>
      </c>
      <c r="H698" s="21">
        <v>6087</v>
      </c>
      <c r="I698" s="21" t="s">
        <v>341</v>
      </c>
      <c r="J698" s="21">
        <v>5457</v>
      </c>
      <c r="K698" s="22" t="s">
        <v>342</v>
      </c>
      <c r="L698" s="22" t="str">
        <f>VLOOKUP(C698,'[2]Trips&amp;Operators'!$C$2:$E$10000,3,FALSE)</f>
        <v>MOSES</v>
      </c>
      <c r="M698" s="23" t="s">
        <v>348</v>
      </c>
      <c r="N698" s="22"/>
      <c r="O698" s="53" t="str">
        <f t="shared" si="20"/>
        <v>20</v>
      </c>
      <c r="P698" s="51">
        <f t="shared" si="21"/>
        <v>42541</v>
      </c>
    </row>
    <row r="699" spans="1:16" x14ac:dyDescent="0.25">
      <c r="A699" s="20">
        <v>42541.658587962964</v>
      </c>
      <c r="B699" s="21" t="s">
        <v>354</v>
      </c>
      <c r="C699" s="21" t="s">
        <v>1163</v>
      </c>
      <c r="D699" s="21" t="s">
        <v>352</v>
      </c>
      <c r="E699" s="21" t="s">
        <v>351</v>
      </c>
      <c r="F699" s="21">
        <v>600</v>
      </c>
      <c r="G699" s="21">
        <v>654</v>
      </c>
      <c r="H699" s="21">
        <v>184619</v>
      </c>
      <c r="I699" s="21" t="s">
        <v>341</v>
      </c>
      <c r="J699" s="21">
        <v>190834</v>
      </c>
      <c r="K699" s="22" t="s">
        <v>342</v>
      </c>
      <c r="L699" s="22" t="str">
        <f>VLOOKUP(C699,'[2]Trips&amp;Operators'!$C$2:$E$10000,3,FALSE)</f>
        <v>HELVIE</v>
      </c>
      <c r="M699" s="23" t="s">
        <v>348</v>
      </c>
      <c r="N699" s="22"/>
      <c r="O699" s="53" t="str">
        <f t="shared" si="20"/>
        <v>20</v>
      </c>
      <c r="P699" s="51">
        <f t="shared" si="21"/>
        <v>42541</v>
      </c>
    </row>
    <row r="700" spans="1:16" x14ac:dyDescent="0.25">
      <c r="A700" s="20">
        <v>42541.67559027778</v>
      </c>
      <c r="B700" s="21" t="s">
        <v>373</v>
      </c>
      <c r="C700" s="21" t="s">
        <v>1164</v>
      </c>
      <c r="D700" s="21" t="s">
        <v>339</v>
      </c>
      <c r="E700" s="21" t="s">
        <v>351</v>
      </c>
      <c r="F700" s="21">
        <v>150</v>
      </c>
      <c r="G700" s="21">
        <v>182</v>
      </c>
      <c r="H700" s="21">
        <v>229237</v>
      </c>
      <c r="I700" s="21" t="s">
        <v>341</v>
      </c>
      <c r="J700" s="21">
        <v>229055</v>
      </c>
      <c r="K700" s="22" t="s">
        <v>342</v>
      </c>
      <c r="L700" s="22" t="str">
        <f>VLOOKUP(C700,'[2]Trips&amp;Operators'!$C$2:$E$10000,3,FALSE)</f>
        <v>LOCKLEAR</v>
      </c>
      <c r="M700" s="23" t="s">
        <v>348</v>
      </c>
      <c r="N700" s="22"/>
      <c r="O700" s="53" t="str">
        <f t="shared" si="20"/>
        <v>20</v>
      </c>
      <c r="P700" s="51">
        <f t="shared" si="21"/>
        <v>42541</v>
      </c>
    </row>
    <row r="701" spans="1:16" x14ac:dyDescent="0.25">
      <c r="A701" s="20">
        <v>42541.702349537038</v>
      </c>
      <c r="B701" s="21" t="s">
        <v>399</v>
      </c>
      <c r="C701" s="21" t="s">
        <v>1165</v>
      </c>
      <c r="D701" s="21" t="s">
        <v>339</v>
      </c>
      <c r="E701" s="21" t="s">
        <v>351</v>
      </c>
      <c r="F701" s="21">
        <v>450</v>
      </c>
      <c r="G701" s="21">
        <v>450</v>
      </c>
      <c r="H701" s="21">
        <v>191805</v>
      </c>
      <c r="I701" s="21" t="s">
        <v>341</v>
      </c>
      <c r="J701" s="21">
        <v>191108</v>
      </c>
      <c r="K701" s="22" t="s">
        <v>342</v>
      </c>
      <c r="L701" s="22" t="str">
        <f>VLOOKUP(C701,'[2]Trips&amp;Operators'!$C$2:$E$10000,3,FALSE)</f>
        <v>LOZA</v>
      </c>
      <c r="M701" s="23" t="s">
        <v>348</v>
      </c>
      <c r="N701" s="22"/>
      <c r="O701" s="53" t="str">
        <f t="shared" si="20"/>
        <v>20</v>
      </c>
      <c r="P701" s="51">
        <f t="shared" si="21"/>
        <v>42541</v>
      </c>
    </row>
    <row r="702" spans="1:16" x14ac:dyDescent="0.25">
      <c r="A702" s="20">
        <v>42541.738553240742</v>
      </c>
      <c r="B702" s="21" t="s">
        <v>386</v>
      </c>
      <c r="C702" s="21" t="s">
        <v>566</v>
      </c>
      <c r="D702" s="21" t="s">
        <v>339</v>
      </c>
      <c r="E702" s="21" t="s">
        <v>351</v>
      </c>
      <c r="F702" s="21">
        <v>200</v>
      </c>
      <c r="G702" s="21">
        <v>305</v>
      </c>
      <c r="H702" s="21">
        <v>31054</v>
      </c>
      <c r="I702" s="21" t="s">
        <v>341</v>
      </c>
      <c r="J702" s="21">
        <v>30562</v>
      </c>
      <c r="K702" s="22" t="s">
        <v>342</v>
      </c>
      <c r="L702" s="22" t="str">
        <f>VLOOKUP(C702,'[2]Trips&amp;Operators'!$C$2:$E$10000,3,FALSE)</f>
        <v>MOSES</v>
      </c>
      <c r="M702" s="23" t="s">
        <v>348</v>
      </c>
      <c r="N702" s="22"/>
      <c r="O702" s="53" t="str">
        <f t="shared" si="20"/>
        <v>20</v>
      </c>
      <c r="P702" s="51">
        <f t="shared" si="21"/>
        <v>42541</v>
      </c>
    </row>
    <row r="703" spans="1:16" x14ac:dyDescent="0.25">
      <c r="A703" s="20">
        <v>42541.691458333335</v>
      </c>
      <c r="B703" s="21" t="s">
        <v>362</v>
      </c>
      <c r="C703" s="21" t="s">
        <v>1166</v>
      </c>
      <c r="D703" s="21" t="s">
        <v>339</v>
      </c>
      <c r="E703" s="21" t="s">
        <v>351</v>
      </c>
      <c r="F703" s="21">
        <v>300</v>
      </c>
      <c r="G703" s="21">
        <v>290</v>
      </c>
      <c r="H703" s="21">
        <v>20229</v>
      </c>
      <c r="I703" s="21" t="s">
        <v>341</v>
      </c>
      <c r="J703" s="21">
        <v>20338</v>
      </c>
      <c r="K703" s="22" t="s">
        <v>347</v>
      </c>
      <c r="L703" s="22" t="str">
        <f>VLOOKUP(C703,'[2]Trips&amp;Operators'!$C$2:$E$10000,3,FALSE)</f>
        <v>HELVIE</v>
      </c>
      <c r="M703" s="23" t="s">
        <v>348</v>
      </c>
      <c r="N703" s="22"/>
      <c r="O703" s="53" t="str">
        <f t="shared" si="20"/>
        <v>20</v>
      </c>
      <c r="P703" s="51">
        <f t="shared" si="21"/>
        <v>42541</v>
      </c>
    </row>
    <row r="704" spans="1:16" x14ac:dyDescent="0.25">
      <c r="A704" s="20">
        <v>42541.730613425927</v>
      </c>
      <c r="B704" s="21" t="s">
        <v>354</v>
      </c>
      <c r="C704" s="21" t="s">
        <v>1167</v>
      </c>
      <c r="D704" s="21" t="s">
        <v>339</v>
      </c>
      <c r="E704" s="21" t="s">
        <v>351</v>
      </c>
      <c r="F704" s="21">
        <v>450</v>
      </c>
      <c r="G704" s="21">
        <v>449</v>
      </c>
      <c r="H704" s="21">
        <v>192400</v>
      </c>
      <c r="I704" s="21" t="s">
        <v>341</v>
      </c>
      <c r="J704" s="21">
        <v>191108</v>
      </c>
      <c r="K704" s="22" t="s">
        <v>342</v>
      </c>
      <c r="L704" s="22" t="str">
        <f>VLOOKUP(C704,'[2]Trips&amp;Operators'!$C$2:$E$10000,3,FALSE)</f>
        <v>HELVIE</v>
      </c>
      <c r="M704" s="23" t="s">
        <v>348</v>
      </c>
      <c r="N704" s="22"/>
      <c r="O704" s="53" t="str">
        <f t="shared" si="20"/>
        <v>20</v>
      </c>
      <c r="P704" s="51">
        <f t="shared" si="21"/>
        <v>42541</v>
      </c>
    </row>
    <row r="705" spans="1:16" x14ac:dyDescent="0.25">
      <c r="A705" s="20">
        <v>42541.744189814817</v>
      </c>
      <c r="B705" s="21" t="s">
        <v>388</v>
      </c>
      <c r="C705" s="21" t="s">
        <v>557</v>
      </c>
      <c r="D705" s="21" t="s">
        <v>352</v>
      </c>
      <c r="E705" s="21" t="s">
        <v>351</v>
      </c>
      <c r="F705" s="21">
        <v>600</v>
      </c>
      <c r="G705" s="21">
        <v>658</v>
      </c>
      <c r="H705" s="21">
        <v>184335</v>
      </c>
      <c r="I705" s="21" t="s">
        <v>341</v>
      </c>
      <c r="J705" s="21">
        <v>190834</v>
      </c>
      <c r="K705" s="22" t="s">
        <v>342</v>
      </c>
      <c r="L705" s="22" t="str">
        <f>VLOOKUP(C705,'[2]Trips&amp;Operators'!$C$2:$E$10000,3,FALSE)</f>
        <v>MAELZER</v>
      </c>
      <c r="M705" s="23" t="s">
        <v>348</v>
      </c>
      <c r="N705" s="22"/>
      <c r="O705" s="53" t="str">
        <f t="shared" si="20"/>
        <v>20</v>
      </c>
      <c r="P705" s="51">
        <f t="shared" si="21"/>
        <v>42541</v>
      </c>
    </row>
    <row r="706" spans="1:16" x14ac:dyDescent="0.25">
      <c r="A706" s="20">
        <v>42541.833124999997</v>
      </c>
      <c r="B706" s="21" t="s">
        <v>338</v>
      </c>
      <c r="C706" s="21" t="s">
        <v>1168</v>
      </c>
      <c r="D706" s="21" t="s">
        <v>352</v>
      </c>
      <c r="E706" s="21" t="s">
        <v>351</v>
      </c>
      <c r="F706" s="21">
        <v>350</v>
      </c>
      <c r="G706" s="21">
        <v>410</v>
      </c>
      <c r="H706" s="21">
        <v>224620</v>
      </c>
      <c r="I706" s="21" t="s">
        <v>341</v>
      </c>
      <c r="J706" s="21">
        <v>228668</v>
      </c>
      <c r="K706" s="22" t="s">
        <v>342</v>
      </c>
      <c r="L706" s="22" t="str">
        <f>VLOOKUP(C706,'[2]Trips&amp;Operators'!$C$2:$E$10000,3,FALSE)</f>
        <v>YOUNG</v>
      </c>
      <c r="M706" s="23" t="s">
        <v>348</v>
      </c>
      <c r="N706" s="22"/>
      <c r="O706" s="53" t="str">
        <f t="shared" si="20"/>
        <v>20</v>
      </c>
      <c r="P706" s="51">
        <f t="shared" si="21"/>
        <v>42541</v>
      </c>
    </row>
    <row r="707" spans="1:16" x14ac:dyDescent="0.25">
      <c r="A707" s="20">
        <v>42541.281805555554</v>
      </c>
      <c r="B707" s="21" t="s">
        <v>372</v>
      </c>
      <c r="C707" s="21" t="s">
        <v>1169</v>
      </c>
      <c r="D707" s="21" t="s">
        <v>339</v>
      </c>
      <c r="E707" s="21" t="s">
        <v>359</v>
      </c>
      <c r="F707" s="21">
        <v>0</v>
      </c>
      <c r="G707" s="21">
        <v>201</v>
      </c>
      <c r="H707" s="21">
        <v>63389</v>
      </c>
      <c r="I707" s="21" t="s">
        <v>360</v>
      </c>
      <c r="J707" s="21">
        <v>63995</v>
      </c>
      <c r="K707" s="22" t="s">
        <v>347</v>
      </c>
      <c r="L707" s="22" t="str">
        <f>VLOOKUP(C707,'[2]Trips&amp;Operators'!$C$2:$E$10000,3,FALSE)</f>
        <v>SPECTOR</v>
      </c>
      <c r="M707" s="23" t="s">
        <v>343</v>
      </c>
      <c r="N707" s="22" t="s">
        <v>121</v>
      </c>
      <c r="O707" s="53" t="str">
        <f t="shared" ref="O707:O770" si="22">RIGHT(C707,2)</f>
        <v>20</v>
      </c>
      <c r="P707" s="51">
        <f t="shared" ref="P707:P770" si="23">42522+O707-1</f>
        <v>42541</v>
      </c>
    </row>
    <row r="708" spans="1:16" x14ac:dyDescent="0.25">
      <c r="A708" s="20">
        <v>42541.521770833337</v>
      </c>
      <c r="B708" s="21" t="s">
        <v>388</v>
      </c>
      <c r="C708" s="21" t="s">
        <v>563</v>
      </c>
      <c r="D708" s="21" t="s">
        <v>339</v>
      </c>
      <c r="E708" s="21" t="s">
        <v>359</v>
      </c>
      <c r="F708" s="21">
        <v>0</v>
      </c>
      <c r="G708" s="21">
        <v>389</v>
      </c>
      <c r="H708" s="21">
        <v>194122</v>
      </c>
      <c r="I708" s="21" t="s">
        <v>360</v>
      </c>
      <c r="J708" s="21">
        <v>191723</v>
      </c>
      <c r="K708" s="22" t="s">
        <v>342</v>
      </c>
      <c r="L708" s="22" t="str">
        <f>VLOOKUP(C708,'[2]Trips&amp;Operators'!$C$2:$E$10000,3,FALSE)</f>
        <v>MAELZER</v>
      </c>
      <c r="M708" s="23" t="s">
        <v>348</v>
      </c>
      <c r="N708" s="22" t="s">
        <v>1170</v>
      </c>
      <c r="O708" s="53" t="str">
        <f t="shared" si="22"/>
        <v>20</v>
      </c>
      <c r="P708" s="51">
        <f t="shared" si="23"/>
        <v>42541</v>
      </c>
    </row>
    <row r="709" spans="1:16" x14ac:dyDescent="0.25">
      <c r="A709" s="20">
        <v>42541.56150462963</v>
      </c>
      <c r="B709" s="21" t="s">
        <v>377</v>
      </c>
      <c r="C709" s="21" t="s">
        <v>1161</v>
      </c>
      <c r="D709" s="21" t="s">
        <v>339</v>
      </c>
      <c r="E709" s="21" t="s">
        <v>359</v>
      </c>
      <c r="F709" s="21">
        <v>0</v>
      </c>
      <c r="G709" s="21">
        <v>370</v>
      </c>
      <c r="H709" s="21">
        <v>49118</v>
      </c>
      <c r="I709" s="21" t="s">
        <v>360</v>
      </c>
      <c r="J709" s="21">
        <v>50746</v>
      </c>
      <c r="K709" s="22" t="s">
        <v>347</v>
      </c>
      <c r="L709" s="22" t="str">
        <f>VLOOKUP(C709,'[2]Trips&amp;Operators'!$C$2:$E$10000,3,FALSE)</f>
        <v>MAELZER</v>
      </c>
      <c r="M709" s="23" t="s">
        <v>343</v>
      </c>
      <c r="N709" s="22" t="s">
        <v>121</v>
      </c>
      <c r="O709" s="53" t="str">
        <f t="shared" si="22"/>
        <v>20</v>
      </c>
      <c r="P709" s="51">
        <f t="shared" si="23"/>
        <v>42541</v>
      </c>
    </row>
    <row r="710" spans="1:16" x14ac:dyDescent="0.25">
      <c r="A710" s="20">
        <v>42541.647152777776</v>
      </c>
      <c r="B710" s="21" t="s">
        <v>386</v>
      </c>
      <c r="C710" s="21" t="s">
        <v>565</v>
      </c>
      <c r="D710" s="21" t="s">
        <v>339</v>
      </c>
      <c r="E710" s="21" t="s">
        <v>359</v>
      </c>
      <c r="F710" s="21">
        <v>0</v>
      </c>
      <c r="G710" s="21">
        <v>594</v>
      </c>
      <c r="H710" s="21">
        <v>196066</v>
      </c>
      <c r="I710" s="21" t="s">
        <v>360</v>
      </c>
      <c r="J710" s="21">
        <v>191723</v>
      </c>
      <c r="K710" s="22" t="s">
        <v>342</v>
      </c>
      <c r="L710" s="22" t="str">
        <f>VLOOKUP(C710,'[2]Trips&amp;Operators'!$C$2:$E$10000,3,FALSE)</f>
        <v>MOSES</v>
      </c>
      <c r="M710" s="23" t="s">
        <v>348</v>
      </c>
      <c r="N710" s="22" t="s">
        <v>1170</v>
      </c>
      <c r="O710" s="53" t="str">
        <f t="shared" si="22"/>
        <v>20</v>
      </c>
      <c r="P710" s="51">
        <f t="shared" si="23"/>
        <v>42541</v>
      </c>
    </row>
    <row r="711" spans="1:16" x14ac:dyDescent="0.25">
      <c r="A711" s="20">
        <v>42542.043935185182</v>
      </c>
      <c r="B711" s="21" t="s">
        <v>377</v>
      </c>
      <c r="C711" s="21" t="s">
        <v>1171</v>
      </c>
      <c r="D711" s="21" t="s">
        <v>339</v>
      </c>
      <c r="E711" s="21" t="s">
        <v>516</v>
      </c>
      <c r="F711" s="21">
        <v>600</v>
      </c>
      <c r="G711" s="21">
        <v>632</v>
      </c>
      <c r="H711" s="21">
        <v>193318</v>
      </c>
      <c r="I711" s="21" t="s">
        <v>346</v>
      </c>
      <c r="J711" s="21">
        <v>195000</v>
      </c>
      <c r="K711" s="22" t="s">
        <v>347</v>
      </c>
      <c r="L711" s="22" t="str">
        <f>VLOOKUP(C711,'[2]Trips&amp;Operators'!$C$2:$E$10000,3,FALSE)</f>
        <v>CHANDLER</v>
      </c>
      <c r="M711" s="23" t="s">
        <v>348</v>
      </c>
      <c r="N711" s="22"/>
      <c r="O711" s="53" t="str">
        <f t="shared" si="22"/>
        <v>20</v>
      </c>
      <c r="P711" s="51">
        <f t="shared" si="23"/>
        <v>42541</v>
      </c>
    </row>
    <row r="712" spans="1:16" x14ac:dyDescent="0.25">
      <c r="A712" s="20">
        <v>42541.273854166669</v>
      </c>
      <c r="B712" s="21" t="s">
        <v>338</v>
      </c>
      <c r="C712" s="21" t="s">
        <v>1172</v>
      </c>
      <c r="D712" s="21" t="s">
        <v>339</v>
      </c>
      <c r="E712" s="21" t="s">
        <v>367</v>
      </c>
      <c r="F712" s="21">
        <v>0</v>
      </c>
      <c r="G712" s="21">
        <v>66</v>
      </c>
      <c r="H712" s="21">
        <v>240</v>
      </c>
      <c r="I712" s="21" t="s">
        <v>368</v>
      </c>
      <c r="J712" s="21">
        <v>1</v>
      </c>
      <c r="K712" s="22" t="s">
        <v>342</v>
      </c>
      <c r="L712" s="22" t="str">
        <f>VLOOKUP(C712,'[2]Trips&amp;Operators'!$C$2:$E$10000,3,FALSE)</f>
        <v>SANTIZO</v>
      </c>
      <c r="M712" s="23" t="s">
        <v>348</v>
      </c>
      <c r="N712" s="22"/>
      <c r="O712" s="53" t="str">
        <f t="shared" si="22"/>
        <v>20</v>
      </c>
      <c r="P712" s="51">
        <f t="shared" si="23"/>
        <v>42541</v>
      </c>
    </row>
    <row r="713" spans="1:16" x14ac:dyDescent="0.25">
      <c r="A713" s="20">
        <v>42541.305960648147</v>
      </c>
      <c r="B713" s="21" t="s">
        <v>350</v>
      </c>
      <c r="C713" s="21" t="s">
        <v>559</v>
      </c>
      <c r="D713" s="21" t="s">
        <v>339</v>
      </c>
      <c r="E713" s="21" t="s">
        <v>367</v>
      </c>
      <c r="F713" s="21">
        <v>0</v>
      </c>
      <c r="G713" s="21">
        <v>132</v>
      </c>
      <c r="H713" s="21">
        <v>232392</v>
      </c>
      <c r="I713" s="21" t="s">
        <v>368</v>
      </c>
      <c r="J713" s="21">
        <v>233491</v>
      </c>
      <c r="K713" s="22" t="s">
        <v>347</v>
      </c>
      <c r="L713" s="22" t="str">
        <f>VLOOKUP(C713,'[2]Trips&amp;Operators'!$C$2:$E$10000,3,FALSE)</f>
        <v>SANTIZO</v>
      </c>
      <c r="M713" s="23" t="s">
        <v>348</v>
      </c>
      <c r="N713" s="22"/>
      <c r="O713" s="53" t="str">
        <f t="shared" si="22"/>
        <v>20</v>
      </c>
      <c r="P713" s="51">
        <f t="shared" si="23"/>
        <v>42541</v>
      </c>
    </row>
    <row r="714" spans="1:16" x14ac:dyDescent="0.25">
      <c r="A714" s="20">
        <v>42541.453981481478</v>
      </c>
      <c r="B714" s="21" t="s">
        <v>386</v>
      </c>
      <c r="C714" s="21" t="s">
        <v>561</v>
      </c>
      <c r="D714" s="21" t="s">
        <v>339</v>
      </c>
      <c r="E714" s="21" t="s">
        <v>367</v>
      </c>
      <c r="F714" s="21">
        <v>0</v>
      </c>
      <c r="G714" s="21">
        <v>53</v>
      </c>
      <c r="H714" s="21">
        <v>187</v>
      </c>
      <c r="I714" s="21" t="s">
        <v>368</v>
      </c>
      <c r="J714" s="21">
        <v>1</v>
      </c>
      <c r="K714" s="22" t="s">
        <v>342</v>
      </c>
      <c r="L714" s="22" t="str">
        <f>VLOOKUP(C714,'[2]Trips&amp;Operators'!$C$2:$E$10000,3,FALSE)</f>
        <v>STAMBAUGH</v>
      </c>
      <c r="M714" s="23" t="s">
        <v>348</v>
      </c>
      <c r="N714" s="22"/>
      <c r="O714" s="53" t="str">
        <f t="shared" si="22"/>
        <v>20</v>
      </c>
      <c r="P714" s="51">
        <f t="shared" si="23"/>
        <v>42541</v>
      </c>
    </row>
    <row r="715" spans="1:16" x14ac:dyDescent="0.25">
      <c r="A715" s="20">
        <v>42541.432986111111</v>
      </c>
      <c r="B715" s="21" t="s">
        <v>377</v>
      </c>
      <c r="C715" s="21" t="s">
        <v>552</v>
      </c>
      <c r="D715" s="21" t="s">
        <v>339</v>
      </c>
      <c r="E715" s="21" t="s">
        <v>367</v>
      </c>
      <c r="F715" s="21">
        <v>0</v>
      </c>
      <c r="G715" s="21">
        <v>91</v>
      </c>
      <c r="H715" s="21">
        <v>233099</v>
      </c>
      <c r="I715" s="21" t="s">
        <v>368</v>
      </c>
      <c r="J715" s="21">
        <v>233491</v>
      </c>
      <c r="K715" s="22" t="s">
        <v>347</v>
      </c>
      <c r="L715" s="22" t="str">
        <f>VLOOKUP(C715,'[2]Trips&amp;Operators'!$C$2:$E$10000,3,FALSE)</f>
        <v>PELLITIER</v>
      </c>
      <c r="M715" s="23" t="s">
        <v>348</v>
      </c>
      <c r="N715" s="22"/>
      <c r="O715" s="53" t="str">
        <f t="shared" si="22"/>
        <v>20</v>
      </c>
      <c r="P715" s="51">
        <f t="shared" si="23"/>
        <v>42541</v>
      </c>
    </row>
    <row r="716" spans="1:16" x14ac:dyDescent="0.25">
      <c r="A716" s="20">
        <v>42541.507245370369</v>
      </c>
      <c r="B716" s="21" t="s">
        <v>399</v>
      </c>
      <c r="C716" s="21" t="s">
        <v>554</v>
      </c>
      <c r="D716" s="21" t="s">
        <v>339</v>
      </c>
      <c r="E716" s="21" t="s">
        <v>367</v>
      </c>
      <c r="F716" s="21">
        <v>0</v>
      </c>
      <c r="G716" s="21">
        <v>53</v>
      </c>
      <c r="H716" s="21">
        <v>212</v>
      </c>
      <c r="I716" s="21" t="s">
        <v>368</v>
      </c>
      <c r="J716" s="21">
        <v>1</v>
      </c>
      <c r="K716" s="22" t="s">
        <v>342</v>
      </c>
      <c r="L716" s="22" t="str">
        <f>VLOOKUP(C716,'[2]Trips&amp;Operators'!$C$2:$E$10000,3,FALSE)</f>
        <v>SANTIZO</v>
      </c>
      <c r="M716" s="23" t="s">
        <v>348</v>
      </c>
      <c r="N716" s="22"/>
      <c r="O716" s="53" t="str">
        <f t="shared" si="22"/>
        <v>20</v>
      </c>
      <c r="P716" s="51">
        <f t="shared" si="23"/>
        <v>42541</v>
      </c>
    </row>
    <row r="717" spans="1:16" x14ac:dyDescent="0.25">
      <c r="A717" s="20">
        <v>42541.516111111108</v>
      </c>
      <c r="B717" s="21" t="s">
        <v>372</v>
      </c>
      <c r="C717" s="21" t="s">
        <v>555</v>
      </c>
      <c r="D717" s="21" t="s">
        <v>339</v>
      </c>
      <c r="E717" s="21" t="s">
        <v>367</v>
      </c>
      <c r="F717" s="21">
        <v>0</v>
      </c>
      <c r="G717" s="21">
        <v>26</v>
      </c>
      <c r="H717" s="21">
        <v>233445</v>
      </c>
      <c r="I717" s="21" t="s">
        <v>368</v>
      </c>
      <c r="J717" s="21">
        <v>233491</v>
      </c>
      <c r="K717" s="22" t="s">
        <v>347</v>
      </c>
      <c r="L717" s="22" t="str">
        <f>VLOOKUP(C717,'[2]Trips&amp;Operators'!$C$2:$E$10000,3,FALSE)</f>
        <v>LOCKLEAR</v>
      </c>
      <c r="M717" s="23" t="s">
        <v>348</v>
      </c>
      <c r="N717" s="22"/>
      <c r="O717" s="53" t="str">
        <f t="shared" si="22"/>
        <v>20</v>
      </c>
      <c r="P717" s="51">
        <f t="shared" si="23"/>
        <v>42541</v>
      </c>
    </row>
    <row r="718" spans="1:16" x14ac:dyDescent="0.25">
      <c r="A718" s="20">
        <v>42541.57136574074</v>
      </c>
      <c r="B718" s="21" t="s">
        <v>362</v>
      </c>
      <c r="C718" s="21" t="s">
        <v>1173</v>
      </c>
      <c r="D718" s="21" t="s">
        <v>339</v>
      </c>
      <c r="E718" s="21" t="s">
        <v>367</v>
      </c>
      <c r="F718" s="21">
        <v>0</v>
      </c>
      <c r="G718" s="21">
        <v>37</v>
      </c>
      <c r="H718" s="21">
        <v>233298</v>
      </c>
      <c r="I718" s="21" t="s">
        <v>368</v>
      </c>
      <c r="J718" s="21">
        <v>233491</v>
      </c>
      <c r="K718" s="22" t="s">
        <v>347</v>
      </c>
      <c r="L718" s="22" t="str">
        <f>VLOOKUP(C718,'[2]Trips&amp;Operators'!$C$2:$E$10000,3,FALSE)</f>
        <v>HELVIE</v>
      </c>
      <c r="M718" s="23" t="s">
        <v>348</v>
      </c>
      <c r="N718" s="22"/>
      <c r="O718" s="53" t="str">
        <f t="shared" si="22"/>
        <v>20</v>
      </c>
      <c r="P718" s="51">
        <f t="shared" si="23"/>
        <v>42541</v>
      </c>
    </row>
    <row r="719" spans="1:16" x14ac:dyDescent="0.25">
      <c r="A719" s="20">
        <v>42541.618888888886</v>
      </c>
      <c r="B719" s="21" t="s">
        <v>396</v>
      </c>
      <c r="C719" s="21" t="s">
        <v>556</v>
      </c>
      <c r="D719" s="21" t="s">
        <v>339</v>
      </c>
      <c r="E719" s="21" t="s">
        <v>367</v>
      </c>
      <c r="F719" s="21">
        <v>0</v>
      </c>
      <c r="G719" s="21">
        <v>49</v>
      </c>
      <c r="H719" s="21">
        <v>233357</v>
      </c>
      <c r="I719" s="21" t="s">
        <v>368</v>
      </c>
      <c r="J719" s="21">
        <v>233491</v>
      </c>
      <c r="K719" s="22" t="s">
        <v>347</v>
      </c>
      <c r="L719" s="22" t="str">
        <f>VLOOKUP(C719,'[2]Trips&amp;Operators'!$C$2:$E$10000,3,FALSE)</f>
        <v>GOODNIGHT</v>
      </c>
      <c r="M719" s="23" t="s">
        <v>348</v>
      </c>
      <c r="N719" s="22"/>
      <c r="O719" s="53" t="str">
        <f t="shared" si="22"/>
        <v>20</v>
      </c>
      <c r="P719" s="51">
        <f t="shared" si="23"/>
        <v>42541</v>
      </c>
    </row>
    <row r="720" spans="1:16" x14ac:dyDescent="0.25">
      <c r="A720" s="20">
        <v>42541.659675925926</v>
      </c>
      <c r="B720" s="21" t="s">
        <v>390</v>
      </c>
      <c r="C720" s="21" t="s">
        <v>1162</v>
      </c>
      <c r="D720" s="21" t="s">
        <v>339</v>
      </c>
      <c r="E720" s="21" t="s">
        <v>367</v>
      </c>
      <c r="F720" s="21">
        <v>0</v>
      </c>
      <c r="G720" s="21">
        <v>75</v>
      </c>
      <c r="H720" s="21">
        <v>251</v>
      </c>
      <c r="I720" s="21" t="s">
        <v>368</v>
      </c>
      <c r="J720" s="21">
        <v>1</v>
      </c>
      <c r="K720" s="22" t="s">
        <v>342</v>
      </c>
      <c r="L720" s="22" t="str">
        <f>VLOOKUP(C720,'[2]Trips&amp;Operators'!$C$2:$E$10000,3,FALSE)</f>
        <v>GOODNIGHT</v>
      </c>
      <c r="M720" s="23" t="s">
        <v>348</v>
      </c>
      <c r="N720" s="22"/>
      <c r="O720" s="53" t="str">
        <f t="shared" si="22"/>
        <v>20</v>
      </c>
      <c r="P720" s="51">
        <f t="shared" si="23"/>
        <v>42541</v>
      </c>
    </row>
    <row r="721" spans="1:16" x14ac:dyDescent="0.25">
      <c r="A721" s="20">
        <v>42541.674664351849</v>
      </c>
      <c r="B721" s="21" t="s">
        <v>386</v>
      </c>
      <c r="C721" s="21" t="s">
        <v>565</v>
      </c>
      <c r="D721" s="21" t="s">
        <v>339</v>
      </c>
      <c r="E721" s="21" t="s">
        <v>367</v>
      </c>
      <c r="F721" s="21">
        <v>0</v>
      </c>
      <c r="G721" s="21">
        <v>53</v>
      </c>
      <c r="H721" s="21">
        <v>185</v>
      </c>
      <c r="I721" s="21" t="s">
        <v>368</v>
      </c>
      <c r="J721" s="21">
        <v>1</v>
      </c>
      <c r="K721" s="22" t="s">
        <v>342</v>
      </c>
      <c r="L721" s="22" t="str">
        <f>VLOOKUP(C721,'[2]Trips&amp;Operators'!$C$2:$E$10000,3,FALSE)</f>
        <v>MOSES</v>
      </c>
      <c r="M721" s="23" t="s">
        <v>348</v>
      </c>
      <c r="N721" s="22"/>
      <c r="O721" s="53" t="str">
        <f t="shared" si="22"/>
        <v>20</v>
      </c>
      <c r="P721" s="51">
        <f t="shared" si="23"/>
        <v>42541</v>
      </c>
    </row>
    <row r="722" spans="1:16" x14ac:dyDescent="0.25">
      <c r="A722" s="20">
        <v>42541.733414351853</v>
      </c>
      <c r="B722" s="21" t="s">
        <v>390</v>
      </c>
      <c r="C722" s="21" t="s">
        <v>1174</v>
      </c>
      <c r="D722" s="21" t="s">
        <v>339</v>
      </c>
      <c r="E722" s="21" t="s">
        <v>367</v>
      </c>
      <c r="F722" s="21">
        <v>0</v>
      </c>
      <c r="G722" s="21">
        <v>70</v>
      </c>
      <c r="H722" s="21">
        <v>265</v>
      </c>
      <c r="I722" s="21" t="s">
        <v>368</v>
      </c>
      <c r="J722" s="21">
        <v>1</v>
      </c>
      <c r="K722" s="22" t="s">
        <v>342</v>
      </c>
      <c r="L722" s="22" t="str">
        <f>VLOOKUP(C722,'[2]Trips&amp;Operators'!$C$2:$E$10000,3,FALSE)</f>
        <v>STORY</v>
      </c>
      <c r="M722" s="23" t="s">
        <v>348</v>
      </c>
      <c r="N722" s="22"/>
      <c r="O722" s="53" t="str">
        <f t="shared" si="22"/>
        <v>20</v>
      </c>
      <c r="P722" s="51">
        <f t="shared" si="23"/>
        <v>42541</v>
      </c>
    </row>
    <row r="723" spans="1:16" x14ac:dyDescent="0.25">
      <c r="A723" s="20">
        <v>42542.026608796295</v>
      </c>
      <c r="B723" s="21" t="s">
        <v>338</v>
      </c>
      <c r="C723" s="21" t="s">
        <v>567</v>
      </c>
      <c r="D723" s="21" t="s">
        <v>339</v>
      </c>
      <c r="E723" s="21" t="s">
        <v>367</v>
      </c>
      <c r="F723" s="21">
        <v>0</v>
      </c>
      <c r="G723" s="21">
        <v>55</v>
      </c>
      <c r="H723" s="21">
        <v>165</v>
      </c>
      <c r="I723" s="21" t="s">
        <v>368</v>
      </c>
      <c r="J723" s="21">
        <v>1</v>
      </c>
      <c r="K723" s="22" t="s">
        <v>342</v>
      </c>
      <c r="L723" s="22" t="str">
        <f>VLOOKUP(C723,'[2]Trips&amp;Operators'!$C$2:$E$10000,3,FALSE)</f>
        <v>YOUNG</v>
      </c>
      <c r="M723" s="23" t="s">
        <v>348</v>
      </c>
      <c r="N723" s="22"/>
      <c r="O723" s="53" t="str">
        <f t="shared" si="22"/>
        <v>20</v>
      </c>
      <c r="P723" s="51">
        <f t="shared" si="23"/>
        <v>42541</v>
      </c>
    </row>
    <row r="724" spans="1:16" x14ac:dyDescent="0.25">
      <c r="A724" s="20">
        <v>42542.249699074076</v>
      </c>
      <c r="B724" s="21" t="s">
        <v>387</v>
      </c>
      <c r="C724" s="21" t="s">
        <v>1175</v>
      </c>
      <c r="D724" s="21" t="s">
        <v>339</v>
      </c>
      <c r="E724" s="21" t="s">
        <v>345</v>
      </c>
      <c r="F724" s="21">
        <v>150</v>
      </c>
      <c r="G724" s="21">
        <v>196</v>
      </c>
      <c r="H724" s="21">
        <v>62186</v>
      </c>
      <c r="I724" s="21" t="s">
        <v>346</v>
      </c>
      <c r="J724" s="21">
        <v>63068</v>
      </c>
      <c r="K724" s="22" t="s">
        <v>347</v>
      </c>
      <c r="L724" s="22" t="str">
        <f>VLOOKUP(C724,'[22]Trips&amp;Operators'!$C$2:$E$10000,3,FALSE)</f>
        <v>STARKS</v>
      </c>
      <c r="M724" s="23" t="s">
        <v>348</v>
      </c>
      <c r="N724" s="22" t="s">
        <v>522</v>
      </c>
      <c r="O724" s="53" t="str">
        <f t="shared" si="22"/>
        <v>21</v>
      </c>
      <c r="P724" s="51">
        <f t="shared" si="23"/>
        <v>42542</v>
      </c>
    </row>
    <row r="725" spans="1:16" x14ac:dyDescent="0.25">
      <c r="A725" s="20">
        <v>42542.56753472222</v>
      </c>
      <c r="B725" s="21" t="s">
        <v>370</v>
      </c>
      <c r="C725" s="21" t="s">
        <v>758</v>
      </c>
      <c r="D725" s="21" t="s">
        <v>339</v>
      </c>
      <c r="E725" s="21" t="s">
        <v>345</v>
      </c>
      <c r="F725" s="21">
        <v>0</v>
      </c>
      <c r="G725" s="21">
        <v>56</v>
      </c>
      <c r="H725" s="21">
        <v>59135</v>
      </c>
      <c r="I725" s="21" t="s">
        <v>346</v>
      </c>
      <c r="J725" s="21">
        <v>58904</v>
      </c>
      <c r="K725" s="22" t="s">
        <v>342</v>
      </c>
      <c r="L725" s="22" t="str">
        <f>VLOOKUP(C725,'[22]Trips&amp;Operators'!$C$2:$E$10000,3,FALSE)</f>
        <v>RIVERA</v>
      </c>
      <c r="M725" s="23" t="s">
        <v>348</v>
      </c>
      <c r="N725" s="22" t="s">
        <v>522</v>
      </c>
      <c r="O725" s="53" t="str">
        <f t="shared" si="22"/>
        <v>21</v>
      </c>
      <c r="P725" s="51">
        <f t="shared" si="23"/>
        <v>42542</v>
      </c>
    </row>
    <row r="726" spans="1:16" x14ac:dyDescent="0.25">
      <c r="A726" s="20">
        <v>42542.594189814816</v>
      </c>
      <c r="B726" s="21" t="s">
        <v>386</v>
      </c>
      <c r="C726" s="21" t="s">
        <v>1176</v>
      </c>
      <c r="D726" s="21" t="s">
        <v>339</v>
      </c>
      <c r="E726" s="21" t="s">
        <v>345</v>
      </c>
      <c r="F726" s="21">
        <v>0</v>
      </c>
      <c r="G726" s="21">
        <v>133</v>
      </c>
      <c r="H726" s="21">
        <v>59420</v>
      </c>
      <c r="I726" s="21" t="s">
        <v>346</v>
      </c>
      <c r="J726" s="21">
        <v>58904</v>
      </c>
      <c r="K726" s="22" t="s">
        <v>342</v>
      </c>
      <c r="L726" s="22" t="str">
        <f>VLOOKUP(C726,'[22]Trips&amp;Operators'!$C$2:$E$10000,3,FALSE)</f>
        <v>COOLAHAN</v>
      </c>
      <c r="M726" s="23" t="s">
        <v>348</v>
      </c>
      <c r="N726" s="22" t="s">
        <v>522</v>
      </c>
      <c r="O726" s="53" t="str">
        <f t="shared" si="22"/>
        <v>21</v>
      </c>
      <c r="P726" s="51">
        <f t="shared" si="23"/>
        <v>42542</v>
      </c>
    </row>
    <row r="727" spans="1:16" x14ac:dyDescent="0.25">
      <c r="A727" s="20">
        <v>42542.596898148149</v>
      </c>
      <c r="B727" s="21" t="s">
        <v>386</v>
      </c>
      <c r="C727" s="21" t="s">
        <v>1176</v>
      </c>
      <c r="D727" s="21" t="s">
        <v>339</v>
      </c>
      <c r="E727" s="21" t="s">
        <v>345</v>
      </c>
      <c r="F727" s="21">
        <v>0</v>
      </c>
      <c r="G727" s="21">
        <v>133</v>
      </c>
      <c r="H727" s="21">
        <v>53728</v>
      </c>
      <c r="I727" s="21" t="s">
        <v>346</v>
      </c>
      <c r="J727" s="21">
        <v>53277</v>
      </c>
      <c r="K727" s="22" t="s">
        <v>342</v>
      </c>
      <c r="L727" s="22" t="str">
        <f>VLOOKUP(C727,'[22]Trips&amp;Operators'!$C$2:$E$10000,3,FALSE)</f>
        <v>COOLAHAN</v>
      </c>
      <c r="M727" s="23" t="s">
        <v>348</v>
      </c>
      <c r="N727" s="22" t="s">
        <v>522</v>
      </c>
      <c r="O727" s="53" t="str">
        <f t="shared" si="22"/>
        <v>21</v>
      </c>
      <c r="P727" s="51">
        <f t="shared" si="23"/>
        <v>42542</v>
      </c>
    </row>
    <row r="728" spans="1:16" x14ac:dyDescent="0.25">
      <c r="A728" s="20">
        <v>42542.606539351851</v>
      </c>
      <c r="B728" s="21" t="s">
        <v>357</v>
      </c>
      <c r="C728" s="21" t="s">
        <v>88</v>
      </c>
      <c r="D728" s="21" t="s">
        <v>339</v>
      </c>
      <c r="E728" s="21" t="s">
        <v>345</v>
      </c>
      <c r="F728" s="21">
        <v>0</v>
      </c>
      <c r="G728" s="21">
        <v>39</v>
      </c>
      <c r="H728" s="21">
        <v>53096</v>
      </c>
      <c r="I728" s="21" t="s">
        <v>346</v>
      </c>
      <c r="J728" s="21">
        <v>53155</v>
      </c>
      <c r="K728" s="22" t="s">
        <v>347</v>
      </c>
      <c r="L728" s="22" t="str">
        <f>VLOOKUP(C728,'[22]Trips&amp;Operators'!$C$2:$E$10000,3,FALSE)</f>
        <v>RIVERA</v>
      </c>
      <c r="M728" s="23" t="s">
        <v>348</v>
      </c>
      <c r="N728" s="22" t="s">
        <v>522</v>
      </c>
      <c r="O728" s="53" t="str">
        <f t="shared" si="22"/>
        <v>21</v>
      </c>
      <c r="P728" s="51">
        <f t="shared" si="23"/>
        <v>42542</v>
      </c>
    </row>
    <row r="729" spans="1:16" x14ac:dyDescent="0.25">
      <c r="A729" s="20">
        <v>42542.686643518522</v>
      </c>
      <c r="B729" s="21" t="s">
        <v>357</v>
      </c>
      <c r="C729" s="21" t="s">
        <v>1177</v>
      </c>
      <c r="D729" s="21" t="s">
        <v>339</v>
      </c>
      <c r="E729" s="21" t="s">
        <v>345</v>
      </c>
      <c r="F729" s="21">
        <v>0</v>
      </c>
      <c r="G729" s="21">
        <v>315</v>
      </c>
      <c r="H729" s="21">
        <v>61328</v>
      </c>
      <c r="I729" s="21" t="s">
        <v>346</v>
      </c>
      <c r="J729" s="21">
        <v>63068</v>
      </c>
      <c r="K729" s="22" t="s">
        <v>347</v>
      </c>
      <c r="L729" s="22" t="str">
        <f>VLOOKUP(C729,'[22]Trips&amp;Operators'!$C$2:$E$10000,3,FALSE)</f>
        <v>RIVERA</v>
      </c>
      <c r="M729" s="23" t="s">
        <v>348</v>
      </c>
      <c r="N729" s="22" t="s">
        <v>522</v>
      </c>
      <c r="O729" s="53" t="str">
        <f t="shared" si="22"/>
        <v>21</v>
      </c>
      <c r="P729" s="51">
        <f t="shared" si="23"/>
        <v>42542</v>
      </c>
    </row>
    <row r="730" spans="1:16" x14ac:dyDescent="0.25">
      <c r="A730" s="20">
        <v>42542.698310185187</v>
      </c>
      <c r="B730" s="21" t="s">
        <v>344</v>
      </c>
      <c r="C730" s="21" t="s">
        <v>1178</v>
      </c>
      <c r="D730" s="21" t="s">
        <v>339</v>
      </c>
      <c r="E730" s="21" t="s">
        <v>345</v>
      </c>
      <c r="F730" s="21">
        <v>0</v>
      </c>
      <c r="G730" s="21">
        <v>338</v>
      </c>
      <c r="H730" s="21">
        <v>61090</v>
      </c>
      <c r="I730" s="21" t="s">
        <v>346</v>
      </c>
      <c r="J730" s="21">
        <v>63068</v>
      </c>
      <c r="K730" s="22" t="s">
        <v>347</v>
      </c>
      <c r="L730" s="22" t="str">
        <f>VLOOKUP(C730,'[22]Trips&amp;Operators'!$C$2:$E$10000,3,FALSE)</f>
        <v>ALONZO</v>
      </c>
      <c r="M730" s="23" t="s">
        <v>348</v>
      </c>
      <c r="N730" s="22" t="s">
        <v>522</v>
      </c>
      <c r="O730" s="53" t="str">
        <f t="shared" si="22"/>
        <v>21</v>
      </c>
      <c r="P730" s="51">
        <f t="shared" si="23"/>
        <v>42542</v>
      </c>
    </row>
    <row r="731" spans="1:16" x14ac:dyDescent="0.25">
      <c r="A731" s="20">
        <v>42542.780601851853</v>
      </c>
      <c r="B731" s="21" t="s">
        <v>390</v>
      </c>
      <c r="C731" s="21" t="s">
        <v>1179</v>
      </c>
      <c r="D731" s="21" t="s">
        <v>339</v>
      </c>
      <c r="E731" s="21" t="s">
        <v>345</v>
      </c>
      <c r="F731" s="21">
        <v>0</v>
      </c>
      <c r="G731" s="21">
        <v>51</v>
      </c>
      <c r="H731" s="21">
        <v>103994</v>
      </c>
      <c r="I731" s="21" t="s">
        <v>346</v>
      </c>
      <c r="J731" s="21">
        <v>103800</v>
      </c>
      <c r="K731" s="22" t="s">
        <v>342</v>
      </c>
      <c r="L731" s="22" t="str">
        <f>VLOOKUP(C731,'[22]Trips&amp;Operators'!$C$2:$E$10000,3,FALSE)</f>
        <v>LOCKLEAR</v>
      </c>
      <c r="M731" s="23" t="s">
        <v>348</v>
      </c>
      <c r="N731" s="22" t="s">
        <v>522</v>
      </c>
      <c r="O731" s="53" t="str">
        <f t="shared" si="22"/>
        <v>21</v>
      </c>
      <c r="P731" s="51">
        <f t="shared" si="23"/>
        <v>42542</v>
      </c>
    </row>
    <row r="732" spans="1:16" x14ac:dyDescent="0.25">
      <c r="A732" s="20">
        <v>42542.792314814818</v>
      </c>
      <c r="B732" s="21" t="s">
        <v>338</v>
      </c>
      <c r="C732" s="21" t="s">
        <v>1180</v>
      </c>
      <c r="D732" s="21" t="s">
        <v>339</v>
      </c>
      <c r="E732" s="21" t="s">
        <v>345</v>
      </c>
      <c r="F732" s="21">
        <v>0</v>
      </c>
      <c r="G732" s="21">
        <v>106</v>
      </c>
      <c r="H732" s="21">
        <v>104097</v>
      </c>
      <c r="I732" s="21" t="s">
        <v>346</v>
      </c>
      <c r="J732" s="21">
        <v>103800</v>
      </c>
      <c r="K732" s="22" t="s">
        <v>342</v>
      </c>
      <c r="L732" s="22" t="str">
        <f>VLOOKUP(C732,'[22]Trips&amp;Operators'!$C$2:$E$10000,3,FALSE)</f>
        <v>MAELZER</v>
      </c>
      <c r="M732" s="23" t="s">
        <v>348</v>
      </c>
      <c r="N732" s="22" t="s">
        <v>522</v>
      </c>
      <c r="O732" s="53" t="str">
        <f t="shared" si="22"/>
        <v>21</v>
      </c>
      <c r="P732" s="51">
        <f t="shared" si="23"/>
        <v>42542</v>
      </c>
    </row>
    <row r="733" spans="1:16" x14ac:dyDescent="0.25">
      <c r="A733" s="20">
        <v>42542.851493055554</v>
      </c>
      <c r="B733" s="21" t="s">
        <v>344</v>
      </c>
      <c r="C733" s="21" t="s">
        <v>1181</v>
      </c>
      <c r="D733" s="21" t="s">
        <v>339</v>
      </c>
      <c r="E733" s="21" t="s">
        <v>345</v>
      </c>
      <c r="F733" s="21">
        <v>240</v>
      </c>
      <c r="G733" s="21">
        <v>406</v>
      </c>
      <c r="H733" s="21">
        <v>58178</v>
      </c>
      <c r="I733" s="21" t="s">
        <v>346</v>
      </c>
      <c r="J733" s="21">
        <v>58783</v>
      </c>
      <c r="K733" s="22" t="s">
        <v>347</v>
      </c>
      <c r="L733" s="22" t="str">
        <f>VLOOKUP(C733,'[22]Trips&amp;Operators'!$C$2:$E$10000,3,FALSE)</f>
        <v>ADANE</v>
      </c>
      <c r="M733" s="23" t="s">
        <v>348</v>
      </c>
      <c r="N733" s="22" t="s">
        <v>1182</v>
      </c>
      <c r="O733" s="53" t="str">
        <f t="shared" si="22"/>
        <v>21</v>
      </c>
      <c r="P733" s="51">
        <f t="shared" si="23"/>
        <v>42542</v>
      </c>
    </row>
    <row r="734" spans="1:16" x14ac:dyDescent="0.25">
      <c r="A734" s="20">
        <v>42543.015011574076</v>
      </c>
      <c r="B734" s="21" t="s">
        <v>377</v>
      </c>
      <c r="C734" s="21" t="s">
        <v>1183</v>
      </c>
      <c r="D734" s="21" t="s">
        <v>339</v>
      </c>
      <c r="E734" s="21" t="s">
        <v>345</v>
      </c>
      <c r="F734" s="21">
        <v>0</v>
      </c>
      <c r="G734" s="21">
        <v>502</v>
      </c>
      <c r="H734" s="21">
        <v>108088</v>
      </c>
      <c r="I734" s="21" t="s">
        <v>346</v>
      </c>
      <c r="J734" s="21">
        <v>108954</v>
      </c>
      <c r="K734" s="22" t="s">
        <v>347</v>
      </c>
      <c r="L734" s="22" t="str">
        <f>VLOOKUP(C734,'[22]Trips&amp;Operators'!$C$2:$E$10000,3,FALSE)</f>
        <v>ADANE</v>
      </c>
      <c r="M734" s="23" t="s">
        <v>348</v>
      </c>
      <c r="N734" s="22" t="s">
        <v>1182</v>
      </c>
      <c r="O734" s="53" t="str">
        <f t="shared" si="22"/>
        <v>21</v>
      </c>
      <c r="P734" s="51">
        <f t="shared" si="23"/>
        <v>42542</v>
      </c>
    </row>
    <row r="735" spans="1:16" x14ac:dyDescent="0.25">
      <c r="A735" s="20">
        <v>42542.219004629631</v>
      </c>
      <c r="B735" s="21" t="s">
        <v>386</v>
      </c>
      <c r="C735" s="21" t="s">
        <v>752</v>
      </c>
      <c r="D735" s="21" t="s">
        <v>339</v>
      </c>
      <c r="E735" s="21" t="s">
        <v>351</v>
      </c>
      <c r="F735" s="21">
        <v>200</v>
      </c>
      <c r="G735" s="21">
        <v>328</v>
      </c>
      <c r="H735" s="21">
        <v>32125</v>
      </c>
      <c r="I735" s="21" t="s">
        <v>341</v>
      </c>
      <c r="J735" s="21">
        <v>30562</v>
      </c>
      <c r="K735" s="22" t="s">
        <v>342</v>
      </c>
      <c r="L735" s="22" t="str">
        <f>VLOOKUP(C735,'[22]Trips&amp;Operators'!$C$2:$E$10000,3,FALSE)</f>
        <v>STARKS</v>
      </c>
      <c r="M735" s="23" t="s">
        <v>348</v>
      </c>
      <c r="N735" s="22"/>
      <c r="O735" s="53" t="str">
        <f t="shared" si="22"/>
        <v>21</v>
      </c>
      <c r="P735" s="51">
        <f t="shared" si="23"/>
        <v>42542</v>
      </c>
    </row>
    <row r="736" spans="1:16" x14ac:dyDescent="0.25">
      <c r="A736" s="20">
        <v>42542.221076388887</v>
      </c>
      <c r="B736" s="21" t="s">
        <v>386</v>
      </c>
      <c r="C736" s="21" t="s">
        <v>752</v>
      </c>
      <c r="D736" s="21" t="s">
        <v>339</v>
      </c>
      <c r="E736" s="21" t="s">
        <v>351</v>
      </c>
      <c r="F736" s="21">
        <v>300</v>
      </c>
      <c r="G736" s="21">
        <v>306</v>
      </c>
      <c r="H736" s="21">
        <v>22025</v>
      </c>
      <c r="I736" s="21" t="s">
        <v>341</v>
      </c>
      <c r="J736" s="21">
        <v>21848</v>
      </c>
      <c r="K736" s="22" t="s">
        <v>342</v>
      </c>
      <c r="L736" s="22" t="str">
        <f>VLOOKUP(C736,'[22]Trips&amp;Operators'!$C$2:$E$10000,3,FALSE)</f>
        <v>STARKS</v>
      </c>
      <c r="M736" s="23" t="s">
        <v>348</v>
      </c>
      <c r="N736" s="22"/>
      <c r="O736" s="53" t="str">
        <f t="shared" si="22"/>
        <v>21</v>
      </c>
      <c r="P736" s="51">
        <f t="shared" si="23"/>
        <v>42542</v>
      </c>
    </row>
    <row r="737" spans="1:16" x14ac:dyDescent="0.25">
      <c r="A737" s="20">
        <v>42542.266192129631</v>
      </c>
      <c r="B737" s="21" t="s">
        <v>387</v>
      </c>
      <c r="C737" s="21" t="s">
        <v>1175</v>
      </c>
      <c r="D737" s="21" t="s">
        <v>339</v>
      </c>
      <c r="E737" s="21" t="s">
        <v>351</v>
      </c>
      <c r="F737" s="21">
        <v>150</v>
      </c>
      <c r="G737" s="21">
        <v>113</v>
      </c>
      <c r="H737" s="21">
        <v>231782</v>
      </c>
      <c r="I737" s="21" t="s">
        <v>341</v>
      </c>
      <c r="J737" s="21">
        <v>232080</v>
      </c>
      <c r="K737" s="22" t="s">
        <v>347</v>
      </c>
      <c r="L737" s="22" t="str">
        <f>VLOOKUP(C737,'[22]Trips&amp;Operators'!$C$2:$E$10000,3,FALSE)</f>
        <v>STARKS</v>
      </c>
      <c r="M737" s="23" t="s">
        <v>348</v>
      </c>
      <c r="N737" s="22"/>
      <c r="O737" s="53" t="str">
        <f t="shared" si="22"/>
        <v>21</v>
      </c>
      <c r="P737" s="51">
        <f t="shared" si="23"/>
        <v>42542</v>
      </c>
    </row>
    <row r="738" spans="1:16" x14ac:dyDescent="0.25">
      <c r="A738" s="20">
        <v>42542.275381944448</v>
      </c>
      <c r="B738" s="21" t="s">
        <v>396</v>
      </c>
      <c r="C738" s="21" t="s">
        <v>571</v>
      </c>
      <c r="D738" s="21" t="s">
        <v>339</v>
      </c>
      <c r="E738" s="21" t="s">
        <v>351</v>
      </c>
      <c r="F738" s="21">
        <v>150</v>
      </c>
      <c r="G738" s="21">
        <v>193</v>
      </c>
      <c r="H738" s="21">
        <v>231865</v>
      </c>
      <c r="I738" s="21" t="s">
        <v>341</v>
      </c>
      <c r="J738" s="21">
        <v>232107</v>
      </c>
      <c r="K738" s="22" t="s">
        <v>347</v>
      </c>
      <c r="L738" s="22" t="str">
        <f>VLOOKUP(C738,'[22]Trips&amp;Operators'!$C$2:$E$10000,3,FALSE)</f>
        <v>ROCHA</v>
      </c>
      <c r="M738" s="23" t="s">
        <v>348</v>
      </c>
      <c r="N738" s="22"/>
      <c r="O738" s="53" t="str">
        <f t="shared" si="22"/>
        <v>21</v>
      </c>
      <c r="P738" s="51">
        <f t="shared" si="23"/>
        <v>42542</v>
      </c>
    </row>
    <row r="739" spans="1:16" x14ac:dyDescent="0.25">
      <c r="A739" s="20">
        <v>42542.307187500002</v>
      </c>
      <c r="B739" s="21" t="s">
        <v>357</v>
      </c>
      <c r="C739" s="21" t="s">
        <v>573</v>
      </c>
      <c r="D739" s="21" t="s">
        <v>339</v>
      </c>
      <c r="E739" s="21" t="s">
        <v>351</v>
      </c>
      <c r="F739" s="21">
        <v>150</v>
      </c>
      <c r="G739" s="21">
        <v>147</v>
      </c>
      <c r="H739" s="21">
        <v>228262</v>
      </c>
      <c r="I739" s="21" t="s">
        <v>341</v>
      </c>
      <c r="J739" s="21">
        <v>228668</v>
      </c>
      <c r="K739" s="22" t="s">
        <v>347</v>
      </c>
      <c r="L739" s="22" t="str">
        <f>VLOOKUP(C739,'[22]Trips&amp;Operators'!$C$2:$E$10000,3,FALSE)</f>
        <v>GEBRETEKLE</v>
      </c>
      <c r="M739" s="23" t="s">
        <v>348</v>
      </c>
      <c r="N739" s="22"/>
      <c r="O739" s="53" t="str">
        <f t="shared" si="22"/>
        <v>21</v>
      </c>
      <c r="P739" s="51">
        <f t="shared" si="23"/>
        <v>42542</v>
      </c>
    </row>
    <row r="740" spans="1:16" x14ac:dyDescent="0.25">
      <c r="A740" s="20">
        <v>42542.364629629628</v>
      </c>
      <c r="B740" s="21" t="s">
        <v>386</v>
      </c>
      <c r="C740" s="21" t="s">
        <v>1184</v>
      </c>
      <c r="D740" s="21" t="s">
        <v>339</v>
      </c>
      <c r="E740" s="21" t="s">
        <v>351</v>
      </c>
      <c r="F740" s="21">
        <v>400</v>
      </c>
      <c r="G740" s="21">
        <v>411</v>
      </c>
      <c r="H740" s="21">
        <v>120397</v>
      </c>
      <c r="I740" s="21" t="s">
        <v>341</v>
      </c>
      <c r="J740" s="21">
        <v>119716</v>
      </c>
      <c r="K740" s="22" t="s">
        <v>342</v>
      </c>
      <c r="L740" s="22" t="str">
        <f>VLOOKUP(C740,'[22]Trips&amp;Operators'!$C$2:$E$10000,3,FALSE)</f>
        <v>STARKS</v>
      </c>
      <c r="M740" s="23" t="s">
        <v>348</v>
      </c>
      <c r="N740" s="22"/>
      <c r="O740" s="53" t="str">
        <f t="shared" si="22"/>
        <v>21</v>
      </c>
      <c r="P740" s="51">
        <f t="shared" si="23"/>
        <v>42542</v>
      </c>
    </row>
    <row r="741" spans="1:16" x14ac:dyDescent="0.25">
      <c r="A741" s="20">
        <v>42542.387499999997</v>
      </c>
      <c r="B741" s="21" t="s">
        <v>387</v>
      </c>
      <c r="C741" s="21" t="s">
        <v>1185</v>
      </c>
      <c r="D741" s="21" t="s">
        <v>352</v>
      </c>
      <c r="E741" s="21" t="s">
        <v>351</v>
      </c>
      <c r="F741" s="21">
        <v>150</v>
      </c>
      <c r="G741" s="21">
        <v>206</v>
      </c>
      <c r="H741" s="21">
        <v>2263</v>
      </c>
      <c r="I741" s="21" t="s">
        <v>341</v>
      </c>
      <c r="J741" s="21">
        <v>0</v>
      </c>
      <c r="K741" s="22" t="s">
        <v>347</v>
      </c>
      <c r="L741" s="22" t="str">
        <f>VLOOKUP(C741,'[22]Trips&amp;Operators'!$C$2:$E$10000,3,FALSE)</f>
        <v>STARKS</v>
      </c>
      <c r="M741" s="23" t="s">
        <v>348</v>
      </c>
      <c r="N741" s="22"/>
      <c r="O741" s="53" t="str">
        <f t="shared" si="22"/>
        <v>21</v>
      </c>
      <c r="P741" s="51">
        <f t="shared" si="23"/>
        <v>42542</v>
      </c>
    </row>
    <row r="742" spans="1:16" x14ac:dyDescent="0.25">
      <c r="A742" s="20">
        <v>42542.414236111108</v>
      </c>
      <c r="B742" s="21" t="s">
        <v>387</v>
      </c>
      <c r="C742" s="21" t="s">
        <v>1185</v>
      </c>
      <c r="D742" s="21" t="s">
        <v>339</v>
      </c>
      <c r="E742" s="21" t="s">
        <v>351</v>
      </c>
      <c r="F742" s="21">
        <v>150</v>
      </c>
      <c r="G742" s="21">
        <v>145</v>
      </c>
      <c r="H742" s="21">
        <v>230304</v>
      </c>
      <c r="I742" s="21" t="s">
        <v>341</v>
      </c>
      <c r="J742" s="21">
        <v>230436</v>
      </c>
      <c r="K742" s="22" t="s">
        <v>347</v>
      </c>
      <c r="L742" s="22" t="str">
        <f>VLOOKUP(C742,'[22]Trips&amp;Operators'!$C$2:$E$10000,3,FALSE)</f>
        <v>STARKS</v>
      </c>
      <c r="M742" s="23" t="s">
        <v>348</v>
      </c>
      <c r="N742" s="22"/>
      <c r="O742" s="53" t="str">
        <f t="shared" si="22"/>
        <v>21</v>
      </c>
      <c r="P742" s="51">
        <f t="shared" si="23"/>
        <v>42542</v>
      </c>
    </row>
    <row r="743" spans="1:16" x14ac:dyDescent="0.25">
      <c r="A743" s="20">
        <v>42542.576956018522</v>
      </c>
      <c r="B743" s="21" t="s">
        <v>386</v>
      </c>
      <c r="C743" s="21" t="s">
        <v>1176</v>
      </c>
      <c r="D743" s="21" t="s">
        <v>352</v>
      </c>
      <c r="E743" s="21" t="s">
        <v>351</v>
      </c>
      <c r="F743" s="21">
        <v>700</v>
      </c>
      <c r="G743" s="21">
        <v>754</v>
      </c>
      <c r="H743" s="21">
        <v>179165</v>
      </c>
      <c r="I743" s="21" t="s">
        <v>341</v>
      </c>
      <c r="J743" s="21">
        <v>183829</v>
      </c>
      <c r="K743" s="22" t="s">
        <v>342</v>
      </c>
      <c r="L743" s="22" t="str">
        <f>VLOOKUP(C743,'[22]Trips&amp;Operators'!$C$2:$E$10000,3,FALSE)</f>
        <v>COOLAHAN</v>
      </c>
      <c r="M743" s="23" t="s">
        <v>348</v>
      </c>
      <c r="N743" s="22"/>
      <c r="O743" s="53" t="str">
        <f t="shared" si="22"/>
        <v>21</v>
      </c>
      <c r="P743" s="51">
        <f t="shared" si="23"/>
        <v>42542</v>
      </c>
    </row>
    <row r="744" spans="1:16" x14ac:dyDescent="0.25">
      <c r="A744" s="20">
        <v>42542.629189814812</v>
      </c>
      <c r="B744" s="21" t="s">
        <v>387</v>
      </c>
      <c r="C744" s="21" t="s">
        <v>577</v>
      </c>
      <c r="D744" s="21" t="s">
        <v>339</v>
      </c>
      <c r="E744" s="21" t="s">
        <v>351</v>
      </c>
      <c r="F744" s="21">
        <v>300</v>
      </c>
      <c r="G744" s="21">
        <v>257</v>
      </c>
      <c r="H744" s="21">
        <v>19930</v>
      </c>
      <c r="I744" s="21" t="s">
        <v>341</v>
      </c>
      <c r="J744" s="21">
        <v>20338</v>
      </c>
      <c r="K744" s="22" t="s">
        <v>347</v>
      </c>
      <c r="L744" s="22" t="str">
        <f>VLOOKUP(C744,'[22]Trips&amp;Operators'!$C$2:$E$10000,3,FALSE)</f>
        <v>COOLAHAN</v>
      </c>
      <c r="M744" s="23" t="s">
        <v>348</v>
      </c>
      <c r="N744" s="22"/>
      <c r="O744" s="53" t="str">
        <f t="shared" si="22"/>
        <v>21</v>
      </c>
      <c r="P744" s="51">
        <f t="shared" si="23"/>
        <v>42542</v>
      </c>
    </row>
    <row r="745" spans="1:16" x14ac:dyDescent="0.25">
      <c r="A745" s="20">
        <v>42542.653912037036</v>
      </c>
      <c r="B745" s="21" t="s">
        <v>387</v>
      </c>
      <c r="C745" s="21" t="s">
        <v>577</v>
      </c>
      <c r="D745" s="21" t="s">
        <v>339</v>
      </c>
      <c r="E745" s="21" t="s">
        <v>351</v>
      </c>
      <c r="F745" s="21">
        <v>150</v>
      </c>
      <c r="G745" s="21">
        <v>107</v>
      </c>
      <c r="H745" s="21">
        <v>231781</v>
      </c>
      <c r="I745" s="21" t="s">
        <v>341</v>
      </c>
      <c r="J745" s="21">
        <v>232080</v>
      </c>
      <c r="K745" s="22" t="s">
        <v>347</v>
      </c>
      <c r="L745" s="22" t="str">
        <f>VLOOKUP(C745,'[22]Trips&amp;Operators'!$C$2:$E$10000,3,FALSE)</f>
        <v>COOLAHAN</v>
      </c>
      <c r="M745" s="23" t="s">
        <v>348</v>
      </c>
      <c r="N745" s="22"/>
      <c r="O745" s="53" t="str">
        <f t="shared" si="22"/>
        <v>21</v>
      </c>
      <c r="P745" s="51">
        <f t="shared" si="23"/>
        <v>42542</v>
      </c>
    </row>
    <row r="746" spans="1:16" x14ac:dyDescent="0.25">
      <c r="A746" s="20">
        <v>42542.823449074072</v>
      </c>
      <c r="B746" s="21" t="s">
        <v>370</v>
      </c>
      <c r="C746" s="21" t="s">
        <v>1186</v>
      </c>
      <c r="D746" s="21" t="s">
        <v>339</v>
      </c>
      <c r="E746" s="21" t="s">
        <v>351</v>
      </c>
      <c r="F746" s="21">
        <v>450</v>
      </c>
      <c r="G746" s="21">
        <v>437</v>
      </c>
      <c r="H746" s="21">
        <v>17682</v>
      </c>
      <c r="I746" s="21" t="s">
        <v>341</v>
      </c>
      <c r="J746" s="21">
        <v>15167</v>
      </c>
      <c r="K746" s="22" t="s">
        <v>342</v>
      </c>
      <c r="L746" s="22" t="str">
        <f>VLOOKUP(C746,'[22]Trips&amp;Operators'!$C$2:$E$10000,3,FALSE)</f>
        <v>DE LA ROSA</v>
      </c>
      <c r="M746" s="23" t="s">
        <v>348</v>
      </c>
      <c r="N746" s="22"/>
      <c r="O746" s="53" t="str">
        <f t="shared" si="22"/>
        <v>21</v>
      </c>
      <c r="P746" s="51">
        <f t="shared" si="23"/>
        <v>42542</v>
      </c>
    </row>
    <row r="747" spans="1:16" x14ac:dyDescent="0.25">
      <c r="A747" s="20">
        <v>42542.829837962963</v>
      </c>
      <c r="B747" s="21" t="s">
        <v>373</v>
      </c>
      <c r="C747" s="21" t="s">
        <v>578</v>
      </c>
      <c r="D747" s="21" t="s">
        <v>339</v>
      </c>
      <c r="E747" s="21" t="s">
        <v>351</v>
      </c>
      <c r="F747" s="21">
        <v>450</v>
      </c>
      <c r="G747" s="21">
        <v>445</v>
      </c>
      <c r="H747" s="21">
        <v>17557</v>
      </c>
      <c r="I747" s="21" t="s">
        <v>341</v>
      </c>
      <c r="J747" s="21">
        <v>15167</v>
      </c>
      <c r="K747" s="22" t="s">
        <v>342</v>
      </c>
      <c r="L747" s="22" t="str">
        <f>VLOOKUP(C747,'[22]Trips&amp;Operators'!$C$2:$E$10000,3,FALSE)</f>
        <v>ADANE</v>
      </c>
      <c r="M747" s="23" t="s">
        <v>348</v>
      </c>
      <c r="N747" s="22"/>
      <c r="O747" s="53" t="str">
        <f t="shared" si="22"/>
        <v>21</v>
      </c>
      <c r="P747" s="51">
        <f t="shared" si="23"/>
        <v>42542</v>
      </c>
    </row>
    <row r="748" spans="1:16" x14ac:dyDescent="0.25">
      <c r="A748" s="20">
        <v>42543.041307870371</v>
      </c>
      <c r="B748" s="21" t="s">
        <v>338</v>
      </c>
      <c r="C748" s="21" t="s">
        <v>580</v>
      </c>
      <c r="D748" s="21" t="s">
        <v>339</v>
      </c>
      <c r="E748" s="21" t="s">
        <v>351</v>
      </c>
      <c r="F748" s="21">
        <v>300</v>
      </c>
      <c r="G748" s="21">
        <v>465</v>
      </c>
      <c r="H748" s="21">
        <v>23640</v>
      </c>
      <c r="I748" s="21" t="s">
        <v>341</v>
      </c>
      <c r="J748" s="21">
        <v>21848</v>
      </c>
      <c r="K748" s="22" t="s">
        <v>342</v>
      </c>
      <c r="L748" s="22" t="str">
        <f>VLOOKUP(C748,'[22]Trips&amp;Operators'!$C$2:$E$10000,3,FALSE)</f>
        <v>MAELZER</v>
      </c>
      <c r="M748" s="23" t="s">
        <v>348</v>
      </c>
      <c r="N748" s="22"/>
      <c r="O748" s="53" t="str">
        <f t="shared" si="22"/>
        <v>21</v>
      </c>
      <c r="P748" s="51">
        <f t="shared" si="23"/>
        <v>42542</v>
      </c>
    </row>
    <row r="749" spans="1:16" x14ac:dyDescent="0.25">
      <c r="A749" s="20">
        <v>42543.044409722221</v>
      </c>
      <c r="B749" s="21" t="s">
        <v>388</v>
      </c>
      <c r="C749" s="21" t="s">
        <v>581</v>
      </c>
      <c r="D749" s="21" t="s">
        <v>352</v>
      </c>
      <c r="E749" s="21" t="s">
        <v>351</v>
      </c>
      <c r="F749" s="21">
        <v>600</v>
      </c>
      <c r="G749" s="21">
        <v>652</v>
      </c>
      <c r="H749" s="21">
        <v>184575</v>
      </c>
      <c r="I749" s="21" t="s">
        <v>341</v>
      </c>
      <c r="J749" s="21">
        <v>190834</v>
      </c>
      <c r="K749" s="22" t="s">
        <v>342</v>
      </c>
      <c r="L749" s="22" t="str">
        <f>VLOOKUP(C749,'[22]Trips&amp;Operators'!$C$2:$E$10000,3,FALSE)</f>
        <v>ADANE</v>
      </c>
      <c r="M749" s="23" t="s">
        <v>348</v>
      </c>
      <c r="N749" s="22"/>
      <c r="O749" s="53" t="str">
        <f t="shared" si="22"/>
        <v>21</v>
      </c>
      <c r="P749" s="51">
        <f t="shared" si="23"/>
        <v>42542</v>
      </c>
    </row>
    <row r="750" spans="1:16" x14ac:dyDescent="0.25">
      <c r="A750" s="20">
        <v>42542.259768518517</v>
      </c>
      <c r="B750" s="21" t="s">
        <v>397</v>
      </c>
      <c r="C750" s="21" t="s">
        <v>83</v>
      </c>
      <c r="D750" s="21" t="s">
        <v>339</v>
      </c>
      <c r="E750" s="21" t="s">
        <v>359</v>
      </c>
      <c r="F750" s="21">
        <v>0</v>
      </c>
      <c r="G750" s="21">
        <v>787</v>
      </c>
      <c r="H750" s="21">
        <v>207959</v>
      </c>
      <c r="I750" s="21" t="s">
        <v>360</v>
      </c>
      <c r="J750" s="21">
        <v>210929</v>
      </c>
      <c r="K750" s="22" t="s">
        <v>347</v>
      </c>
      <c r="L750" s="22" t="str">
        <f>VLOOKUP(C750,'[22]Trips&amp;Operators'!$C$2:$E$10000,3,FALSE)</f>
        <v>SPECTOR</v>
      </c>
      <c r="M750" s="23" t="s">
        <v>343</v>
      </c>
      <c r="N750" s="22" t="s">
        <v>121</v>
      </c>
      <c r="O750" s="53" t="str">
        <f t="shared" si="22"/>
        <v>21</v>
      </c>
      <c r="P750" s="51">
        <f t="shared" si="23"/>
        <v>42542</v>
      </c>
    </row>
    <row r="751" spans="1:16" x14ac:dyDescent="0.25">
      <c r="A751" s="20">
        <v>42542.383043981485</v>
      </c>
      <c r="B751" s="21" t="s">
        <v>353</v>
      </c>
      <c r="C751" s="21" t="s">
        <v>1187</v>
      </c>
      <c r="D751" s="21" t="s">
        <v>339</v>
      </c>
      <c r="E751" s="21" t="s">
        <v>359</v>
      </c>
      <c r="F751" s="21">
        <v>0</v>
      </c>
      <c r="G751" s="21">
        <v>491</v>
      </c>
      <c r="H751" s="21">
        <v>122018</v>
      </c>
      <c r="I751" s="21" t="s">
        <v>360</v>
      </c>
      <c r="J751" s="21">
        <v>118741</v>
      </c>
      <c r="K751" s="22" t="s">
        <v>342</v>
      </c>
      <c r="L751" s="22" t="str">
        <f>VLOOKUP(C751,'[22]Trips&amp;Operators'!$C$2:$E$10000,3,FALSE)</f>
        <v>KILLION</v>
      </c>
      <c r="M751" s="23" t="s">
        <v>343</v>
      </c>
      <c r="N751" s="22" t="s">
        <v>121</v>
      </c>
      <c r="O751" s="53" t="str">
        <f t="shared" si="22"/>
        <v>21</v>
      </c>
      <c r="P751" s="51">
        <f t="shared" si="23"/>
        <v>42542</v>
      </c>
    </row>
    <row r="752" spans="1:16" x14ac:dyDescent="0.25">
      <c r="A752" s="20">
        <v>42542.517743055556</v>
      </c>
      <c r="B752" s="21" t="s">
        <v>357</v>
      </c>
      <c r="C752" s="21" t="s">
        <v>1188</v>
      </c>
      <c r="D752" s="21" t="s">
        <v>339</v>
      </c>
      <c r="E752" s="21" t="s">
        <v>359</v>
      </c>
      <c r="F752" s="21">
        <v>0</v>
      </c>
      <c r="G752" s="21">
        <v>796</v>
      </c>
      <c r="H752" s="21">
        <v>143186</v>
      </c>
      <c r="I752" s="21" t="s">
        <v>360</v>
      </c>
      <c r="J752" s="21">
        <v>144300</v>
      </c>
      <c r="K752" s="22" t="s">
        <v>347</v>
      </c>
      <c r="L752" s="22" t="str">
        <f>VLOOKUP(C752,'[22]Trips&amp;Operators'!$C$2:$E$10000,3,FALSE)</f>
        <v>RIVERA</v>
      </c>
      <c r="M752" s="23" t="s">
        <v>343</v>
      </c>
      <c r="N752" s="22" t="s">
        <v>121</v>
      </c>
      <c r="O752" s="53" t="str">
        <f t="shared" si="22"/>
        <v>21</v>
      </c>
      <c r="P752" s="51">
        <f t="shared" si="23"/>
        <v>42542</v>
      </c>
    </row>
    <row r="753" spans="1:16" x14ac:dyDescent="0.25">
      <c r="A753" s="20">
        <v>42542.899328703701</v>
      </c>
      <c r="B753" s="21" t="s">
        <v>353</v>
      </c>
      <c r="C753" s="21" t="s">
        <v>1189</v>
      </c>
      <c r="D753" s="21" t="s">
        <v>339</v>
      </c>
      <c r="E753" s="21" t="s">
        <v>359</v>
      </c>
      <c r="F753" s="21">
        <v>0</v>
      </c>
      <c r="G753" s="21">
        <v>688</v>
      </c>
      <c r="H753" s="21">
        <v>181246</v>
      </c>
      <c r="I753" s="21" t="s">
        <v>360</v>
      </c>
      <c r="J753" s="21">
        <v>175398</v>
      </c>
      <c r="K753" s="22" t="s">
        <v>342</v>
      </c>
      <c r="L753" s="22" t="str">
        <f>VLOOKUP(C753,'[22]Trips&amp;Operators'!$C$2:$E$10000,3,FALSE)</f>
        <v>NEWELL</v>
      </c>
      <c r="M753" s="23" t="s">
        <v>343</v>
      </c>
      <c r="N753" s="22" t="s">
        <v>121</v>
      </c>
      <c r="O753" s="53" t="str">
        <f t="shared" si="22"/>
        <v>21</v>
      </c>
      <c r="P753" s="51">
        <f t="shared" si="23"/>
        <v>42542</v>
      </c>
    </row>
    <row r="754" spans="1:16" x14ac:dyDescent="0.25">
      <c r="A754" s="20">
        <v>42542.151631944442</v>
      </c>
      <c r="B754" s="21" t="s">
        <v>357</v>
      </c>
      <c r="C754" s="21" t="s">
        <v>568</v>
      </c>
      <c r="D754" s="21" t="s">
        <v>352</v>
      </c>
      <c r="E754" s="21" t="s">
        <v>365</v>
      </c>
      <c r="F754" s="21">
        <v>0</v>
      </c>
      <c r="G754" s="21">
        <v>649</v>
      </c>
      <c r="H754" s="21">
        <v>108316</v>
      </c>
      <c r="I754" s="21" t="s">
        <v>366</v>
      </c>
      <c r="J754" s="21">
        <v>107939</v>
      </c>
      <c r="K754" s="22" t="s">
        <v>347</v>
      </c>
      <c r="L754" s="22" t="str">
        <f>VLOOKUP(C754,'[22]Trips&amp;Operators'!$C$2:$E$10000,3,FALSE)</f>
        <v>STURGEON</v>
      </c>
      <c r="M754" s="23" t="s">
        <v>343</v>
      </c>
      <c r="N754" s="22" t="s">
        <v>121</v>
      </c>
      <c r="O754" s="53" t="str">
        <f t="shared" si="22"/>
        <v>21</v>
      </c>
      <c r="P754" s="51">
        <f t="shared" si="23"/>
        <v>42542</v>
      </c>
    </row>
    <row r="755" spans="1:16" x14ac:dyDescent="0.25">
      <c r="A755" s="20">
        <v>42542.204710648148</v>
      </c>
      <c r="B755" s="21" t="s">
        <v>386</v>
      </c>
      <c r="C755" s="21" t="s">
        <v>752</v>
      </c>
      <c r="D755" s="21" t="s">
        <v>352</v>
      </c>
      <c r="E755" s="21" t="s">
        <v>359</v>
      </c>
      <c r="F755" s="21">
        <v>200</v>
      </c>
      <c r="G755" s="21">
        <v>260</v>
      </c>
      <c r="H755" s="21">
        <v>152015</v>
      </c>
      <c r="I755" s="21" t="s">
        <v>360</v>
      </c>
      <c r="J755" s="21">
        <v>157300</v>
      </c>
      <c r="K755" s="22" t="s">
        <v>342</v>
      </c>
      <c r="L755" s="22" t="str">
        <f>VLOOKUP(C755,'[22]Trips&amp;Operators'!$C$2:$E$10000,3,FALSE)</f>
        <v>STARKS</v>
      </c>
      <c r="M755" s="23" t="s">
        <v>348</v>
      </c>
      <c r="N755" s="22" t="s">
        <v>1190</v>
      </c>
      <c r="O755" s="53" t="str">
        <f t="shared" si="22"/>
        <v>21</v>
      </c>
      <c r="P755" s="51">
        <f t="shared" si="23"/>
        <v>42542</v>
      </c>
    </row>
    <row r="756" spans="1:16" x14ac:dyDescent="0.25">
      <c r="A756" s="20">
        <v>42542.57472222222</v>
      </c>
      <c r="B756" s="21" t="s">
        <v>370</v>
      </c>
      <c r="C756" s="21" t="s">
        <v>758</v>
      </c>
      <c r="D756" s="21" t="s">
        <v>339</v>
      </c>
      <c r="E756" s="21" t="s">
        <v>359</v>
      </c>
      <c r="F756" s="21">
        <v>0</v>
      </c>
      <c r="G756" s="21">
        <v>77</v>
      </c>
      <c r="H756" s="21">
        <v>43975</v>
      </c>
      <c r="I756" s="21" t="s">
        <v>360</v>
      </c>
      <c r="J756" s="21">
        <v>43664</v>
      </c>
      <c r="K756" s="22" t="s">
        <v>342</v>
      </c>
      <c r="L756" s="22" t="str">
        <f>VLOOKUP(C756,'[22]Trips&amp;Operators'!$C$2:$E$10000,3,FALSE)</f>
        <v>RIVERA</v>
      </c>
      <c r="M756" s="23" t="s">
        <v>343</v>
      </c>
      <c r="N756" s="22" t="s">
        <v>759</v>
      </c>
      <c r="O756" s="53" t="str">
        <f t="shared" si="22"/>
        <v>21</v>
      </c>
      <c r="P756" s="51">
        <f t="shared" si="23"/>
        <v>42542</v>
      </c>
    </row>
    <row r="757" spans="1:16" x14ac:dyDescent="0.25">
      <c r="A757" s="20">
        <v>42542.593321759261</v>
      </c>
      <c r="B757" s="21" t="s">
        <v>395</v>
      </c>
      <c r="C757" s="21" t="s">
        <v>87</v>
      </c>
      <c r="D757" s="21" t="s">
        <v>339</v>
      </c>
      <c r="E757" s="21" t="s">
        <v>359</v>
      </c>
      <c r="F757" s="21">
        <v>0</v>
      </c>
      <c r="G757" s="21">
        <v>620</v>
      </c>
      <c r="H757" s="21">
        <v>43455</v>
      </c>
      <c r="I757" s="21" t="s">
        <v>360</v>
      </c>
      <c r="J757" s="21">
        <v>38656</v>
      </c>
      <c r="K757" s="22" t="s">
        <v>342</v>
      </c>
      <c r="L757" s="22" t="str">
        <f>VLOOKUP(C757,'[22]Trips&amp;Operators'!$C$2:$E$10000,3,FALSE)</f>
        <v>BONDS</v>
      </c>
      <c r="M757" s="23" t="s">
        <v>343</v>
      </c>
      <c r="N757" s="22" t="s">
        <v>759</v>
      </c>
      <c r="O757" s="53" t="str">
        <f t="shared" si="22"/>
        <v>21</v>
      </c>
      <c r="P757" s="51">
        <f t="shared" si="23"/>
        <v>42542</v>
      </c>
    </row>
    <row r="758" spans="1:16" x14ac:dyDescent="0.25">
      <c r="A758" s="20">
        <v>42542.267187500001</v>
      </c>
      <c r="B758" s="21" t="s">
        <v>387</v>
      </c>
      <c r="C758" s="21" t="s">
        <v>1175</v>
      </c>
      <c r="D758" s="21" t="s">
        <v>339</v>
      </c>
      <c r="E758" s="21" t="s">
        <v>367</v>
      </c>
      <c r="F758" s="21">
        <v>0</v>
      </c>
      <c r="G758" s="21">
        <v>40</v>
      </c>
      <c r="H758" s="21">
        <v>233297</v>
      </c>
      <c r="I758" s="21" t="s">
        <v>368</v>
      </c>
      <c r="J758" s="21">
        <v>233491</v>
      </c>
      <c r="K758" s="22" t="s">
        <v>347</v>
      </c>
      <c r="L758" s="22" t="str">
        <f>VLOOKUP(C758,'[22]Trips&amp;Operators'!$C$2:$E$10000,3,FALSE)</f>
        <v>STARKS</v>
      </c>
      <c r="M758" s="23" t="s">
        <v>348</v>
      </c>
      <c r="N758" s="22"/>
      <c r="O758" s="53" t="str">
        <f t="shared" si="22"/>
        <v>21</v>
      </c>
      <c r="P758" s="51">
        <f t="shared" si="23"/>
        <v>42542</v>
      </c>
    </row>
    <row r="759" spans="1:16" x14ac:dyDescent="0.25">
      <c r="A759" s="20">
        <v>42542.314641203702</v>
      </c>
      <c r="B759" s="21" t="s">
        <v>390</v>
      </c>
      <c r="C759" s="21" t="s">
        <v>1191</v>
      </c>
      <c r="D759" s="21" t="s">
        <v>339</v>
      </c>
      <c r="E759" s="21" t="s">
        <v>367</v>
      </c>
      <c r="F759" s="21">
        <v>0</v>
      </c>
      <c r="G759" s="21">
        <v>57</v>
      </c>
      <c r="H759" s="21">
        <v>198</v>
      </c>
      <c r="I759" s="21" t="s">
        <v>368</v>
      </c>
      <c r="J759" s="21">
        <v>1</v>
      </c>
      <c r="K759" s="22" t="s">
        <v>342</v>
      </c>
      <c r="L759" s="22" t="str">
        <f>VLOOKUP(C759,'[22]Trips&amp;Operators'!$C$2:$E$10000,3,FALSE)</f>
        <v>ROCHA</v>
      </c>
      <c r="M759" s="23" t="s">
        <v>348</v>
      </c>
      <c r="N759" s="22"/>
      <c r="O759" s="53" t="str">
        <f t="shared" si="22"/>
        <v>21</v>
      </c>
      <c r="P759" s="51">
        <f t="shared" si="23"/>
        <v>42542</v>
      </c>
    </row>
    <row r="760" spans="1:16" x14ac:dyDescent="0.25">
      <c r="A760" s="20">
        <v>42542.302291666667</v>
      </c>
      <c r="B760" s="21" t="s">
        <v>350</v>
      </c>
      <c r="C760" s="21" t="s">
        <v>576</v>
      </c>
      <c r="D760" s="21" t="s">
        <v>339</v>
      </c>
      <c r="E760" s="21" t="s">
        <v>367</v>
      </c>
      <c r="F760" s="21">
        <v>0</v>
      </c>
      <c r="G760" s="21">
        <v>62</v>
      </c>
      <c r="H760" s="21">
        <v>233287</v>
      </c>
      <c r="I760" s="21" t="s">
        <v>368</v>
      </c>
      <c r="J760" s="21">
        <v>233491</v>
      </c>
      <c r="K760" s="22" t="s">
        <v>347</v>
      </c>
      <c r="L760" s="22" t="str">
        <f>VLOOKUP(C760,'[22]Trips&amp;Operators'!$C$2:$E$10000,3,FALSE)</f>
        <v>ACKERMAN</v>
      </c>
      <c r="M760" s="23" t="s">
        <v>348</v>
      </c>
      <c r="N760" s="22"/>
      <c r="O760" s="53" t="str">
        <f t="shared" si="22"/>
        <v>21</v>
      </c>
      <c r="P760" s="51">
        <f t="shared" si="23"/>
        <v>42542</v>
      </c>
    </row>
    <row r="761" spans="1:16" x14ac:dyDescent="0.25">
      <c r="A761" s="20">
        <v>42542.30265046296</v>
      </c>
      <c r="B761" s="21" t="s">
        <v>350</v>
      </c>
      <c r="C761" s="21" t="s">
        <v>576</v>
      </c>
      <c r="D761" s="21" t="s">
        <v>339</v>
      </c>
      <c r="E761" s="21" t="s">
        <v>367</v>
      </c>
      <c r="F761" s="21">
        <v>0</v>
      </c>
      <c r="G761" s="21">
        <v>50</v>
      </c>
      <c r="H761" s="21">
        <v>233389</v>
      </c>
      <c r="I761" s="21" t="s">
        <v>368</v>
      </c>
      <c r="J761" s="21">
        <v>233491</v>
      </c>
      <c r="K761" s="22" t="s">
        <v>347</v>
      </c>
      <c r="L761" s="22" t="str">
        <f>VLOOKUP(C761,'[22]Trips&amp;Operators'!$C$2:$E$10000,3,FALSE)</f>
        <v>ACKERMAN</v>
      </c>
      <c r="M761" s="23" t="s">
        <v>348</v>
      </c>
      <c r="N761" s="22"/>
      <c r="O761" s="53" t="str">
        <f t="shared" si="22"/>
        <v>21</v>
      </c>
      <c r="P761" s="51">
        <f t="shared" si="23"/>
        <v>42542</v>
      </c>
    </row>
    <row r="762" spans="1:16" x14ac:dyDescent="0.25">
      <c r="A762" s="20">
        <v>42542.373217592591</v>
      </c>
      <c r="B762" s="21" t="s">
        <v>395</v>
      </c>
      <c r="C762" s="21" t="s">
        <v>1192</v>
      </c>
      <c r="D762" s="21" t="s">
        <v>339</v>
      </c>
      <c r="E762" s="21" t="s">
        <v>367</v>
      </c>
      <c r="F762" s="21">
        <v>0</v>
      </c>
      <c r="G762" s="21">
        <v>45</v>
      </c>
      <c r="H762" s="21">
        <v>136</v>
      </c>
      <c r="I762" s="21" t="s">
        <v>368</v>
      </c>
      <c r="J762" s="21">
        <v>1</v>
      </c>
      <c r="K762" s="22" t="s">
        <v>342</v>
      </c>
      <c r="L762" s="22" t="str">
        <f>VLOOKUP(C762,'[22]Trips&amp;Operators'!$C$2:$E$10000,3,FALSE)</f>
        <v>SPECTOR</v>
      </c>
      <c r="M762" s="23" t="s">
        <v>348</v>
      </c>
      <c r="N762" s="22"/>
      <c r="O762" s="53" t="str">
        <f t="shared" si="22"/>
        <v>21</v>
      </c>
      <c r="P762" s="51">
        <f t="shared" si="23"/>
        <v>42542</v>
      </c>
    </row>
    <row r="763" spans="1:16" x14ac:dyDescent="0.25">
      <c r="A763" s="20">
        <v>42542.382905092592</v>
      </c>
      <c r="B763" s="21" t="s">
        <v>386</v>
      </c>
      <c r="C763" s="21" t="s">
        <v>1184</v>
      </c>
      <c r="D763" s="21" t="s">
        <v>339</v>
      </c>
      <c r="E763" s="21" t="s">
        <v>367</v>
      </c>
      <c r="F763" s="21">
        <v>0</v>
      </c>
      <c r="G763" s="21">
        <v>27</v>
      </c>
      <c r="H763" s="21">
        <v>112</v>
      </c>
      <c r="I763" s="21" t="s">
        <v>368</v>
      </c>
      <c r="J763" s="21">
        <v>1</v>
      </c>
      <c r="K763" s="22" t="s">
        <v>342</v>
      </c>
      <c r="L763" s="22" t="str">
        <f>VLOOKUP(C763,'[22]Trips&amp;Operators'!$C$2:$E$10000,3,FALSE)</f>
        <v>STARKS</v>
      </c>
      <c r="M763" s="23" t="s">
        <v>348</v>
      </c>
      <c r="N763" s="22"/>
      <c r="O763" s="53" t="str">
        <f t="shared" si="22"/>
        <v>21</v>
      </c>
      <c r="P763" s="51">
        <f t="shared" si="23"/>
        <v>42542</v>
      </c>
    </row>
    <row r="764" spans="1:16" x14ac:dyDescent="0.25">
      <c r="A764" s="20">
        <v>42542.378819444442</v>
      </c>
      <c r="B764" s="21" t="s">
        <v>350</v>
      </c>
      <c r="C764" s="21" t="s">
        <v>1193</v>
      </c>
      <c r="D764" s="21" t="s">
        <v>339</v>
      </c>
      <c r="E764" s="21" t="s">
        <v>367</v>
      </c>
      <c r="F764" s="21">
        <v>0</v>
      </c>
      <c r="G764" s="21">
        <v>51</v>
      </c>
      <c r="H764" s="21">
        <v>233336</v>
      </c>
      <c r="I764" s="21" t="s">
        <v>368</v>
      </c>
      <c r="J764" s="21">
        <v>233491</v>
      </c>
      <c r="K764" s="22" t="s">
        <v>347</v>
      </c>
      <c r="L764" s="22" t="str">
        <f>VLOOKUP(C764,'[22]Trips&amp;Operators'!$C$2:$E$10000,3,FALSE)</f>
        <v>ACKERMAN</v>
      </c>
      <c r="M764" s="23" t="s">
        <v>348</v>
      </c>
      <c r="N764" s="22"/>
      <c r="O764" s="53" t="str">
        <f t="shared" si="22"/>
        <v>21</v>
      </c>
      <c r="P764" s="51">
        <f t="shared" si="23"/>
        <v>42542</v>
      </c>
    </row>
    <row r="765" spans="1:16" x14ac:dyDescent="0.25">
      <c r="A765" s="20">
        <v>42542.416064814817</v>
      </c>
      <c r="B765" s="21" t="s">
        <v>387</v>
      </c>
      <c r="C765" s="21" t="s">
        <v>1185</v>
      </c>
      <c r="D765" s="21" t="s">
        <v>339</v>
      </c>
      <c r="E765" s="21" t="s">
        <v>367</v>
      </c>
      <c r="F765" s="21">
        <v>0</v>
      </c>
      <c r="G765" s="21">
        <v>42</v>
      </c>
      <c r="H765" s="21">
        <v>233208</v>
      </c>
      <c r="I765" s="21" t="s">
        <v>368</v>
      </c>
      <c r="J765" s="21">
        <v>233491</v>
      </c>
      <c r="K765" s="22" t="s">
        <v>347</v>
      </c>
      <c r="L765" s="22" t="str">
        <f>VLOOKUP(C765,'[22]Trips&amp;Operators'!$C$2:$E$10000,3,FALSE)</f>
        <v>STARKS</v>
      </c>
      <c r="M765" s="23" t="s">
        <v>348</v>
      </c>
      <c r="N765" s="22"/>
      <c r="O765" s="53" t="str">
        <f t="shared" si="22"/>
        <v>21</v>
      </c>
      <c r="P765" s="51">
        <f t="shared" si="23"/>
        <v>42542</v>
      </c>
    </row>
    <row r="766" spans="1:16" x14ac:dyDescent="0.25">
      <c r="A766" s="20">
        <v>42542.452361111114</v>
      </c>
      <c r="B766" s="21" t="s">
        <v>386</v>
      </c>
      <c r="C766" s="21" t="s">
        <v>1194</v>
      </c>
      <c r="D766" s="21" t="s">
        <v>339</v>
      </c>
      <c r="E766" s="21" t="s">
        <v>367</v>
      </c>
      <c r="F766" s="21">
        <v>0</v>
      </c>
      <c r="G766" s="21">
        <v>30</v>
      </c>
      <c r="H766" s="21">
        <v>138</v>
      </c>
      <c r="I766" s="21" t="s">
        <v>368</v>
      </c>
      <c r="J766" s="21">
        <v>1</v>
      </c>
      <c r="K766" s="22" t="s">
        <v>342</v>
      </c>
      <c r="L766" s="22" t="str">
        <f>VLOOKUP(C766,'[22]Trips&amp;Operators'!$C$2:$E$10000,3,FALSE)</f>
        <v>STARKS</v>
      </c>
      <c r="M766" s="23" t="s">
        <v>348</v>
      </c>
      <c r="N766" s="22"/>
      <c r="O766" s="53" t="str">
        <f t="shared" si="22"/>
        <v>21</v>
      </c>
      <c r="P766" s="51">
        <f t="shared" si="23"/>
        <v>42542</v>
      </c>
    </row>
    <row r="767" spans="1:16" x14ac:dyDescent="0.25">
      <c r="A767" s="20">
        <v>42542.451840277776</v>
      </c>
      <c r="B767" s="21" t="s">
        <v>350</v>
      </c>
      <c r="C767" s="21" t="s">
        <v>574</v>
      </c>
      <c r="D767" s="21" t="s">
        <v>339</v>
      </c>
      <c r="E767" s="21" t="s">
        <v>367</v>
      </c>
      <c r="F767" s="21">
        <v>0</v>
      </c>
      <c r="G767" s="21">
        <v>34</v>
      </c>
      <c r="H767" s="21">
        <v>233398</v>
      </c>
      <c r="I767" s="21" t="s">
        <v>368</v>
      </c>
      <c r="J767" s="21">
        <v>233491</v>
      </c>
      <c r="K767" s="22" t="s">
        <v>347</v>
      </c>
      <c r="L767" s="22" t="str">
        <f>VLOOKUP(C767,'[22]Trips&amp;Operators'!$C$2:$E$10000,3,FALSE)</f>
        <v>ACKERMAN</v>
      </c>
      <c r="M767" s="23" t="s">
        <v>348</v>
      </c>
      <c r="N767" s="22"/>
      <c r="O767" s="53" t="str">
        <f t="shared" si="22"/>
        <v>21</v>
      </c>
      <c r="P767" s="51">
        <f t="shared" si="23"/>
        <v>42542</v>
      </c>
    </row>
    <row r="768" spans="1:16" x14ac:dyDescent="0.25">
      <c r="A768" s="20">
        <v>42542.514999999999</v>
      </c>
      <c r="B768" s="21" t="s">
        <v>395</v>
      </c>
      <c r="C768" s="21" t="s">
        <v>1195</v>
      </c>
      <c r="D768" s="21" t="s">
        <v>339</v>
      </c>
      <c r="E768" s="21" t="s">
        <v>367</v>
      </c>
      <c r="F768" s="21">
        <v>0</v>
      </c>
      <c r="G768" s="21">
        <v>56</v>
      </c>
      <c r="H768" s="21">
        <v>211</v>
      </c>
      <c r="I768" s="21" t="s">
        <v>368</v>
      </c>
      <c r="J768" s="21">
        <v>1</v>
      </c>
      <c r="K768" s="22" t="s">
        <v>342</v>
      </c>
      <c r="L768" s="22" t="str">
        <f>VLOOKUP(C768,'[22]Trips&amp;Operators'!$C$2:$E$10000,3,FALSE)</f>
        <v>REBOLETTI</v>
      </c>
      <c r="M768" s="23" t="s">
        <v>348</v>
      </c>
      <c r="N768" s="22"/>
      <c r="O768" s="53" t="str">
        <f t="shared" si="22"/>
        <v>21</v>
      </c>
      <c r="P768" s="51">
        <f t="shared" si="23"/>
        <v>42542</v>
      </c>
    </row>
    <row r="769" spans="1:16" x14ac:dyDescent="0.25">
      <c r="A769" s="20">
        <v>42542.696030092593</v>
      </c>
      <c r="B769" s="21" t="s">
        <v>386</v>
      </c>
      <c r="C769" s="21" t="s">
        <v>1196</v>
      </c>
      <c r="D769" s="21" t="s">
        <v>339</v>
      </c>
      <c r="E769" s="21" t="s">
        <v>367</v>
      </c>
      <c r="F769" s="21">
        <v>0</v>
      </c>
      <c r="G769" s="21">
        <v>62</v>
      </c>
      <c r="H769" s="21">
        <v>245</v>
      </c>
      <c r="I769" s="21" t="s">
        <v>368</v>
      </c>
      <c r="J769" s="21">
        <v>1</v>
      </c>
      <c r="K769" s="22" t="s">
        <v>342</v>
      </c>
      <c r="L769" s="22" t="str">
        <f>VLOOKUP(C769,'[22]Trips&amp;Operators'!$C$2:$E$10000,3,FALSE)</f>
        <v>COOLAHAN</v>
      </c>
      <c r="M769" s="23" t="s">
        <v>348</v>
      </c>
      <c r="N769" s="22"/>
      <c r="O769" s="53" t="str">
        <f t="shared" si="22"/>
        <v>21</v>
      </c>
      <c r="P769" s="51">
        <f t="shared" si="23"/>
        <v>42542</v>
      </c>
    </row>
    <row r="770" spans="1:16" x14ac:dyDescent="0.25">
      <c r="A770" s="20">
        <v>42542.792708333334</v>
      </c>
      <c r="B770" s="21" t="s">
        <v>344</v>
      </c>
      <c r="C770" s="21" t="s">
        <v>764</v>
      </c>
      <c r="D770" s="21" t="s">
        <v>339</v>
      </c>
      <c r="E770" s="21" t="s">
        <v>367</v>
      </c>
      <c r="F770" s="21">
        <v>0</v>
      </c>
      <c r="G770" s="21">
        <v>82</v>
      </c>
      <c r="H770" s="21">
        <v>232434</v>
      </c>
      <c r="I770" s="21" t="s">
        <v>368</v>
      </c>
      <c r="J770" s="21">
        <v>233491</v>
      </c>
      <c r="K770" s="22" t="s">
        <v>347</v>
      </c>
      <c r="L770" s="22" t="str">
        <f>VLOOKUP(C770,'[22]Trips&amp;Operators'!$C$2:$E$10000,3,FALSE)</f>
        <v>ADANE</v>
      </c>
      <c r="M770" s="23" t="s">
        <v>348</v>
      </c>
      <c r="N770" s="22"/>
      <c r="O770" s="53" t="str">
        <f t="shared" si="22"/>
        <v>21</v>
      </c>
      <c r="P770" s="51">
        <f t="shared" si="23"/>
        <v>42542</v>
      </c>
    </row>
    <row r="771" spans="1:16" x14ac:dyDescent="0.25">
      <c r="A771" s="20">
        <v>42542.240879629629</v>
      </c>
      <c r="B771" s="21" t="s">
        <v>397</v>
      </c>
      <c r="C771" s="21" t="s">
        <v>83</v>
      </c>
      <c r="D771" s="21" t="s">
        <v>339</v>
      </c>
      <c r="E771" s="21" t="s">
        <v>543</v>
      </c>
      <c r="F771" s="21">
        <v>690</v>
      </c>
      <c r="G771" s="21">
        <v>734</v>
      </c>
      <c r="H771" s="21">
        <v>47098</v>
      </c>
      <c r="I771" s="21" t="s">
        <v>476</v>
      </c>
      <c r="J771" s="21">
        <v>47866</v>
      </c>
      <c r="K771" s="22" t="s">
        <v>347</v>
      </c>
      <c r="L771" s="22" t="str">
        <f>VLOOKUP(C771,'[22]Trips&amp;Operators'!$C$2:$E$10000,3,FALSE)</f>
        <v>SPECTOR</v>
      </c>
      <c r="M771" s="23" t="s">
        <v>348</v>
      </c>
      <c r="N771" s="22"/>
      <c r="O771" s="53" t="str">
        <f t="shared" ref="O771:O834" si="24">RIGHT(C771,2)</f>
        <v>21</v>
      </c>
      <c r="P771" s="51">
        <f t="shared" ref="P771:P834" si="25">42522+O771-1</f>
        <v>42542</v>
      </c>
    </row>
    <row r="772" spans="1:16" x14ac:dyDescent="0.25">
      <c r="A772" s="20">
        <v>42543.369479166664</v>
      </c>
      <c r="B772" s="21" t="s">
        <v>399</v>
      </c>
      <c r="C772" s="21" t="s">
        <v>583</v>
      </c>
      <c r="D772" s="21" t="s">
        <v>339</v>
      </c>
      <c r="E772" s="21" t="s">
        <v>345</v>
      </c>
      <c r="F772" s="21">
        <v>150</v>
      </c>
      <c r="G772" s="21">
        <v>165</v>
      </c>
      <c r="H772" s="21">
        <v>63583</v>
      </c>
      <c r="I772" s="21" t="s">
        <v>346</v>
      </c>
      <c r="J772" s="21">
        <v>63309</v>
      </c>
      <c r="K772" s="22" t="s">
        <v>342</v>
      </c>
      <c r="L772" s="22" t="str">
        <f>VLOOKUP(C772,'[23]Trips&amp;Operators'!$C$2:$E$10000,3,FALSE)</f>
        <v>STARKS</v>
      </c>
      <c r="M772" s="23" t="s">
        <v>348</v>
      </c>
      <c r="N772" s="22"/>
      <c r="O772" s="53" t="str">
        <f t="shared" si="24"/>
        <v>22</v>
      </c>
      <c r="P772" s="51">
        <f t="shared" si="25"/>
        <v>42543</v>
      </c>
    </row>
    <row r="773" spans="1:16" x14ac:dyDescent="0.25">
      <c r="A773" s="20">
        <v>42543.536631944444</v>
      </c>
      <c r="B773" s="21" t="s">
        <v>357</v>
      </c>
      <c r="C773" s="21" t="s">
        <v>593</v>
      </c>
      <c r="D773" s="21" t="s">
        <v>339</v>
      </c>
      <c r="E773" s="21" t="s">
        <v>345</v>
      </c>
      <c r="F773" s="21">
        <v>0</v>
      </c>
      <c r="G773" s="21">
        <v>296</v>
      </c>
      <c r="H773" s="21">
        <v>61483</v>
      </c>
      <c r="I773" s="21" t="s">
        <v>346</v>
      </c>
      <c r="J773" s="21">
        <v>63068</v>
      </c>
      <c r="K773" s="22" t="s">
        <v>347</v>
      </c>
      <c r="L773" s="22" t="str">
        <f>VLOOKUP(C773,'[23]Trips&amp;Operators'!$C$2:$E$10000,3,FALSE)</f>
        <v>RIVERA</v>
      </c>
      <c r="M773" s="23" t="s">
        <v>348</v>
      </c>
      <c r="N773" s="22" t="s">
        <v>522</v>
      </c>
      <c r="O773" s="53" t="str">
        <f t="shared" si="24"/>
        <v>22</v>
      </c>
      <c r="P773" s="51">
        <f t="shared" si="25"/>
        <v>42543</v>
      </c>
    </row>
    <row r="774" spans="1:16" x14ac:dyDescent="0.25">
      <c r="A774" s="20">
        <v>42543.757627314815</v>
      </c>
      <c r="B774" s="21" t="s">
        <v>361</v>
      </c>
      <c r="C774" s="21" t="s">
        <v>1197</v>
      </c>
      <c r="D774" s="21" t="s">
        <v>339</v>
      </c>
      <c r="E774" s="21" t="s">
        <v>345</v>
      </c>
      <c r="F774" s="21">
        <v>60</v>
      </c>
      <c r="G774" s="21">
        <v>140</v>
      </c>
      <c r="H774" s="21">
        <v>63864</v>
      </c>
      <c r="I774" s="21" t="s">
        <v>346</v>
      </c>
      <c r="J774" s="21">
        <v>63309</v>
      </c>
      <c r="K774" s="22" t="s">
        <v>342</v>
      </c>
      <c r="L774" s="22" t="str">
        <f>VLOOKUP(C774,'[23]Trips&amp;Operators'!$C$2:$E$10000,3,FALSE)</f>
        <v>BONDS</v>
      </c>
      <c r="M774" s="23" t="s">
        <v>348</v>
      </c>
      <c r="N774" s="22" t="s">
        <v>1182</v>
      </c>
      <c r="O774" s="53" t="str">
        <f t="shared" si="24"/>
        <v>22</v>
      </c>
      <c r="P774" s="51">
        <f t="shared" si="25"/>
        <v>42543</v>
      </c>
    </row>
    <row r="775" spans="1:16" x14ac:dyDescent="0.25">
      <c r="A775" s="20">
        <v>42543.762673611112</v>
      </c>
      <c r="B775" s="21" t="s">
        <v>361</v>
      </c>
      <c r="C775" s="21" t="s">
        <v>1197</v>
      </c>
      <c r="D775" s="21" t="s">
        <v>339</v>
      </c>
      <c r="E775" s="21" t="s">
        <v>345</v>
      </c>
      <c r="F775" s="21">
        <v>0</v>
      </c>
      <c r="G775" s="21">
        <v>19</v>
      </c>
      <c r="H775" s="21">
        <v>31070</v>
      </c>
      <c r="I775" s="21" t="s">
        <v>346</v>
      </c>
      <c r="J775" s="21">
        <v>30970</v>
      </c>
      <c r="K775" s="22" t="s">
        <v>342</v>
      </c>
      <c r="L775" s="22" t="str">
        <f>VLOOKUP(C775,'[23]Trips&amp;Operators'!$C$2:$E$10000,3,FALSE)</f>
        <v>BONDS</v>
      </c>
      <c r="M775" s="23" t="s">
        <v>348</v>
      </c>
      <c r="N775" s="22" t="s">
        <v>522</v>
      </c>
      <c r="O775" s="53" t="str">
        <f t="shared" si="24"/>
        <v>22</v>
      </c>
      <c r="P775" s="51">
        <f t="shared" si="25"/>
        <v>42543</v>
      </c>
    </row>
    <row r="776" spans="1:16" x14ac:dyDescent="0.25">
      <c r="A776" s="20">
        <v>42543.774571759262</v>
      </c>
      <c r="B776" s="21" t="s">
        <v>386</v>
      </c>
      <c r="C776" s="21" t="s">
        <v>589</v>
      </c>
      <c r="D776" s="21" t="s">
        <v>339</v>
      </c>
      <c r="E776" s="21" t="s">
        <v>345</v>
      </c>
      <c r="F776" s="21">
        <v>0</v>
      </c>
      <c r="G776" s="21">
        <v>142</v>
      </c>
      <c r="H776" s="21">
        <v>31613</v>
      </c>
      <c r="I776" s="21" t="s">
        <v>346</v>
      </c>
      <c r="J776" s="21">
        <v>30970</v>
      </c>
      <c r="K776" s="22" t="s">
        <v>342</v>
      </c>
      <c r="L776" s="22" t="str">
        <f>VLOOKUP(C776,'[23]Trips&amp;Operators'!$C$2:$E$10000,3,FALSE)</f>
        <v>COOLAHAN</v>
      </c>
      <c r="M776" s="23" t="s">
        <v>348</v>
      </c>
      <c r="N776" s="22" t="s">
        <v>522</v>
      </c>
      <c r="O776" s="53" t="str">
        <f t="shared" si="24"/>
        <v>22</v>
      </c>
      <c r="P776" s="51">
        <f t="shared" si="25"/>
        <v>42543</v>
      </c>
    </row>
    <row r="777" spans="1:16" x14ac:dyDescent="0.25">
      <c r="A777" s="20">
        <v>42543.931076388886</v>
      </c>
      <c r="B777" s="21" t="s">
        <v>396</v>
      </c>
      <c r="C777" s="21" t="s">
        <v>1198</v>
      </c>
      <c r="D777" s="21" t="s">
        <v>339</v>
      </c>
      <c r="E777" s="21" t="s">
        <v>345</v>
      </c>
      <c r="F777" s="21">
        <v>570</v>
      </c>
      <c r="G777" s="21">
        <v>632</v>
      </c>
      <c r="H777" s="21">
        <v>108421</v>
      </c>
      <c r="I777" s="21" t="s">
        <v>346</v>
      </c>
      <c r="J777" s="21">
        <v>108954</v>
      </c>
      <c r="K777" s="22" t="s">
        <v>347</v>
      </c>
      <c r="L777" s="22" t="str">
        <f>VLOOKUP(C777,'[23]Trips&amp;Operators'!$C$2:$E$10000,3,FALSE)</f>
        <v>ADANE</v>
      </c>
      <c r="M777" s="23" t="s">
        <v>348</v>
      </c>
      <c r="N777" s="22"/>
      <c r="O777" s="53" t="str">
        <f t="shared" si="24"/>
        <v>22</v>
      </c>
      <c r="P777" s="51">
        <f t="shared" si="25"/>
        <v>42543</v>
      </c>
    </row>
    <row r="778" spans="1:16" x14ac:dyDescent="0.25">
      <c r="A778" s="20">
        <v>42543.371921296297</v>
      </c>
      <c r="B778" s="21" t="s">
        <v>399</v>
      </c>
      <c r="C778" s="21" t="s">
        <v>583</v>
      </c>
      <c r="D778" s="21" t="s">
        <v>339</v>
      </c>
      <c r="E778" s="21" t="s">
        <v>351</v>
      </c>
      <c r="F778" s="21">
        <v>650</v>
      </c>
      <c r="G778" s="21">
        <v>832</v>
      </c>
      <c r="H778" s="21">
        <v>46370</v>
      </c>
      <c r="I778" s="21" t="s">
        <v>341</v>
      </c>
      <c r="J778" s="21">
        <v>42793</v>
      </c>
      <c r="K778" s="22" t="s">
        <v>342</v>
      </c>
      <c r="L778" s="22" t="str">
        <f>VLOOKUP(C778,'[23]Trips&amp;Operators'!$C$2:$E$10000,3,FALSE)</f>
        <v>STARKS</v>
      </c>
      <c r="M778" s="23" t="s">
        <v>348</v>
      </c>
      <c r="N778" s="22"/>
      <c r="O778" s="53" t="str">
        <f t="shared" si="24"/>
        <v>22</v>
      </c>
      <c r="P778" s="51">
        <f t="shared" si="25"/>
        <v>42543</v>
      </c>
    </row>
    <row r="779" spans="1:16" x14ac:dyDescent="0.25">
      <c r="A779" s="20">
        <v>42543.363067129627</v>
      </c>
      <c r="B779" s="21" t="s">
        <v>390</v>
      </c>
      <c r="C779" s="21" t="s">
        <v>585</v>
      </c>
      <c r="D779" s="21" t="s">
        <v>339</v>
      </c>
      <c r="E779" s="21" t="s">
        <v>351</v>
      </c>
      <c r="F779" s="21">
        <v>150</v>
      </c>
      <c r="G779" s="21">
        <v>227</v>
      </c>
      <c r="H779" s="21">
        <v>230011</v>
      </c>
      <c r="I779" s="21" t="s">
        <v>341</v>
      </c>
      <c r="J779" s="21">
        <v>229055</v>
      </c>
      <c r="K779" s="22" t="s">
        <v>342</v>
      </c>
      <c r="L779" s="22" t="str">
        <f>VLOOKUP(C779,'[23]Trips&amp;Operators'!$C$2:$E$10000,3,FALSE)</f>
        <v>STAMBAUGH</v>
      </c>
      <c r="M779" s="23" t="s">
        <v>348</v>
      </c>
      <c r="N779" s="22"/>
      <c r="O779" s="53" t="str">
        <f t="shared" si="24"/>
        <v>22</v>
      </c>
      <c r="P779" s="51">
        <f t="shared" si="25"/>
        <v>42543</v>
      </c>
    </row>
    <row r="780" spans="1:16" x14ac:dyDescent="0.25">
      <c r="A780" s="20">
        <v>42543.437071759261</v>
      </c>
      <c r="B780" s="21" t="s">
        <v>399</v>
      </c>
      <c r="C780" s="21" t="s">
        <v>1199</v>
      </c>
      <c r="D780" s="21" t="s">
        <v>339</v>
      </c>
      <c r="E780" s="21" t="s">
        <v>351</v>
      </c>
      <c r="F780" s="21">
        <v>400</v>
      </c>
      <c r="G780" s="21">
        <v>411</v>
      </c>
      <c r="H780" s="21">
        <v>120138</v>
      </c>
      <c r="I780" s="21" t="s">
        <v>341</v>
      </c>
      <c r="J780" s="21">
        <v>119716</v>
      </c>
      <c r="K780" s="22" t="s">
        <v>342</v>
      </c>
      <c r="L780" s="22" t="str">
        <f>VLOOKUP(C780,'[23]Trips&amp;Operators'!$C$2:$E$10000,3,FALSE)</f>
        <v>STARKS</v>
      </c>
      <c r="M780" s="23" t="s">
        <v>348</v>
      </c>
      <c r="N780" s="22"/>
      <c r="O780" s="53" t="str">
        <f t="shared" si="24"/>
        <v>22</v>
      </c>
      <c r="P780" s="51">
        <f t="shared" si="25"/>
        <v>42543</v>
      </c>
    </row>
    <row r="781" spans="1:16" x14ac:dyDescent="0.25">
      <c r="A781" s="20">
        <v>42543.438506944447</v>
      </c>
      <c r="B781" s="21" t="s">
        <v>399</v>
      </c>
      <c r="C781" s="21" t="s">
        <v>1199</v>
      </c>
      <c r="D781" s="21" t="s">
        <v>339</v>
      </c>
      <c r="E781" s="21" t="s">
        <v>351</v>
      </c>
      <c r="F781" s="21">
        <v>450</v>
      </c>
      <c r="G781" s="21">
        <v>464</v>
      </c>
      <c r="H781" s="21">
        <v>111234</v>
      </c>
      <c r="I781" s="21" t="s">
        <v>341</v>
      </c>
      <c r="J781" s="21">
        <v>110617</v>
      </c>
      <c r="K781" s="22" t="s">
        <v>342</v>
      </c>
      <c r="L781" s="22" t="str">
        <f>VLOOKUP(C781,'[23]Trips&amp;Operators'!$C$2:$E$10000,3,FALSE)</f>
        <v>STARKS</v>
      </c>
      <c r="M781" s="23" t="s">
        <v>348</v>
      </c>
      <c r="N781" s="22"/>
      <c r="O781" s="53" t="str">
        <f t="shared" si="24"/>
        <v>22</v>
      </c>
      <c r="P781" s="51">
        <f t="shared" si="25"/>
        <v>42543</v>
      </c>
    </row>
    <row r="782" spans="1:16" x14ac:dyDescent="0.25">
      <c r="A782" s="20">
        <v>42543.450266203705</v>
      </c>
      <c r="B782" s="21" t="s">
        <v>399</v>
      </c>
      <c r="C782" s="21" t="s">
        <v>1199</v>
      </c>
      <c r="D782" s="21" t="s">
        <v>339</v>
      </c>
      <c r="E782" s="21" t="s">
        <v>351</v>
      </c>
      <c r="F782" s="21">
        <v>300</v>
      </c>
      <c r="G782" s="21">
        <v>359</v>
      </c>
      <c r="H782" s="21">
        <v>22691</v>
      </c>
      <c r="I782" s="21" t="s">
        <v>341</v>
      </c>
      <c r="J782" s="21">
        <v>21848</v>
      </c>
      <c r="K782" s="22" t="s">
        <v>342</v>
      </c>
      <c r="L782" s="22" t="str">
        <f>VLOOKUP(C782,'[23]Trips&amp;Operators'!$C$2:$E$10000,3,FALSE)</f>
        <v>STARKS</v>
      </c>
      <c r="M782" s="23" t="s">
        <v>348</v>
      </c>
      <c r="N782" s="22"/>
      <c r="O782" s="53" t="str">
        <f t="shared" si="24"/>
        <v>22</v>
      </c>
      <c r="P782" s="51">
        <f t="shared" si="25"/>
        <v>42543</v>
      </c>
    </row>
    <row r="783" spans="1:16" x14ac:dyDescent="0.25">
      <c r="A783" s="20">
        <v>42543.697604166664</v>
      </c>
      <c r="B783" s="21" t="s">
        <v>388</v>
      </c>
      <c r="C783" s="21" t="s">
        <v>1200</v>
      </c>
      <c r="D783" s="21" t="s">
        <v>339</v>
      </c>
      <c r="E783" s="21" t="s">
        <v>351</v>
      </c>
      <c r="F783" s="21">
        <v>400</v>
      </c>
      <c r="G783" s="21">
        <v>426</v>
      </c>
      <c r="H783" s="21">
        <v>120498</v>
      </c>
      <c r="I783" s="21" t="s">
        <v>341</v>
      </c>
      <c r="J783" s="21">
        <v>119716</v>
      </c>
      <c r="K783" s="22" t="s">
        <v>342</v>
      </c>
      <c r="L783" s="22" t="str">
        <f>VLOOKUP(C783,'[23]Trips&amp;Operators'!$C$2:$E$10000,3,FALSE)</f>
        <v>SPECTOR</v>
      </c>
      <c r="M783" s="23" t="s">
        <v>348</v>
      </c>
      <c r="N783" s="22"/>
      <c r="O783" s="53" t="str">
        <f t="shared" si="24"/>
        <v>22</v>
      </c>
      <c r="P783" s="51">
        <f t="shared" si="25"/>
        <v>42543</v>
      </c>
    </row>
    <row r="784" spans="1:16" x14ac:dyDescent="0.25">
      <c r="A784" s="20">
        <v>42543.678969907407</v>
      </c>
      <c r="B784" s="21" t="s">
        <v>401</v>
      </c>
      <c r="C784" s="21" t="s">
        <v>1201</v>
      </c>
      <c r="D784" s="21" t="s">
        <v>339</v>
      </c>
      <c r="E784" s="21" t="s">
        <v>351</v>
      </c>
      <c r="F784" s="21">
        <v>300</v>
      </c>
      <c r="G784" s="21">
        <v>254</v>
      </c>
      <c r="H784" s="21">
        <v>19710</v>
      </c>
      <c r="I784" s="21" t="s">
        <v>341</v>
      </c>
      <c r="J784" s="21">
        <v>20338</v>
      </c>
      <c r="K784" s="22" t="s">
        <v>347</v>
      </c>
      <c r="L784" s="22" t="str">
        <f>VLOOKUP(C784,'[23]Trips&amp;Operators'!$C$2:$E$10000,3,FALSE)</f>
        <v>RIVERA</v>
      </c>
      <c r="M784" s="23" t="s">
        <v>348</v>
      </c>
      <c r="N784" s="22"/>
      <c r="O784" s="53" t="str">
        <f t="shared" si="24"/>
        <v>22</v>
      </c>
      <c r="P784" s="51">
        <f t="shared" si="25"/>
        <v>42543</v>
      </c>
    </row>
    <row r="785" spans="1:16" x14ac:dyDescent="0.25">
      <c r="A785" s="20">
        <v>42543.755752314813</v>
      </c>
      <c r="B785" s="21" t="s">
        <v>386</v>
      </c>
      <c r="C785" s="21" t="s">
        <v>589</v>
      </c>
      <c r="D785" s="21" t="s">
        <v>352</v>
      </c>
      <c r="E785" s="21" t="s">
        <v>351</v>
      </c>
      <c r="F785" s="21">
        <v>350</v>
      </c>
      <c r="G785" s="21">
        <v>400</v>
      </c>
      <c r="H785" s="21">
        <v>224572</v>
      </c>
      <c r="I785" s="21" t="s">
        <v>341</v>
      </c>
      <c r="J785" s="21">
        <v>228668</v>
      </c>
      <c r="K785" s="22" t="s">
        <v>342</v>
      </c>
      <c r="L785" s="22" t="str">
        <f>VLOOKUP(C785,'[23]Trips&amp;Operators'!$C$2:$E$10000,3,FALSE)</f>
        <v>COOLAHAN</v>
      </c>
      <c r="M785" s="23" t="s">
        <v>348</v>
      </c>
      <c r="N785" s="22"/>
      <c r="O785" s="53" t="str">
        <f t="shared" si="24"/>
        <v>22</v>
      </c>
      <c r="P785" s="51">
        <f t="shared" si="25"/>
        <v>42543</v>
      </c>
    </row>
    <row r="786" spans="1:16" x14ac:dyDescent="0.25">
      <c r="A786" s="20">
        <v>42543.820532407408</v>
      </c>
      <c r="B786" s="21" t="s">
        <v>390</v>
      </c>
      <c r="C786" s="21" t="s">
        <v>596</v>
      </c>
      <c r="D786" s="21" t="s">
        <v>339</v>
      </c>
      <c r="E786" s="21" t="s">
        <v>351</v>
      </c>
      <c r="F786" s="21">
        <v>200</v>
      </c>
      <c r="G786" s="21">
        <v>150</v>
      </c>
      <c r="H786" s="21">
        <v>30845</v>
      </c>
      <c r="I786" s="21" t="s">
        <v>341</v>
      </c>
      <c r="J786" s="21">
        <v>30562</v>
      </c>
      <c r="K786" s="22" t="s">
        <v>342</v>
      </c>
      <c r="L786" s="22" t="str">
        <f>VLOOKUP(C786,'[23]Trips&amp;Operators'!$C$2:$E$10000,3,FALSE)</f>
        <v>ADANE</v>
      </c>
      <c r="M786" s="23" t="s">
        <v>348</v>
      </c>
      <c r="N786" s="22"/>
      <c r="O786" s="53" t="str">
        <f t="shared" si="24"/>
        <v>22</v>
      </c>
      <c r="P786" s="51">
        <f t="shared" si="25"/>
        <v>42543</v>
      </c>
    </row>
    <row r="787" spans="1:16" x14ac:dyDescent="0.25">
      <c r="A787" s="20">
        <v>42543.81517361111</v>
      </c>
      <c r="B787" s="21" t="s">
        <v>372</v>
      </c>
      <c r="C787" s="21" t="s">
        <v>1202</v>
      </c>
      <c r="D787" s="21" t="s">
        <v>352</v>
      </c>
      <c r="E787" s="21" t="s">
        <v>351</v>
      </c>
      <c r="F787" s="21">
        <v>600</v>
      </c>
      <c r="G787" s="21">
        <v>651</v>
      </c>
      <c r="H787" s="21">
        <v>186350</v>
      </c>
      <c r="I787" s="21" t="s">
        <v>341</v>
      </c>
      <c r="J787" s="21">
        <v>183829</v>
      </c>
      <c r="K787" s="22" t="s">
        <v>347</v>
      </c>
      <c r="L787" s="22" t="str">
        <f>VLOOKUP(C787,'[23]Trips&amp;Operators'!$C$2:$E$10000,3,FALSE)</f>
        <v>STRICKLAND</v>
      </c>
      <c r="M787" s="23" t="s">
        <v>348</v>
      </c>
      <c r="N787" s="22"/>
      <c r="O787" s="53" t="str">
        <f t="shared" si="24"/>
        <v>22</v>
      </c>
      <c r="P787" s="51">
        <f t="shared" si="25"/>
        <v>42543</v>
      </c>
    </row>
    <row r="788" spans="1:16" x14ac:dyDescent="0.25">
      <c r="A788" s="20">
        <v>42543.837696759256</v>
      </c>
      <c r="B788" s="21" t="s">
        <v>401</v>
      </c>
      <c r="C788" s="21" t="s">
        <v>1203</v>
      </c>
      <c r="D788" s="21" t="s">
        <v>339</v>
      </c>
      <c r="E788" s="21" t="s">
        <v>351</v>
      </c>
      <c r="F788" s="21">
        <v>150</v>
      </c>
      <c r="G788" s="21">
        <v>125</v>
      </c>
      <c r="H788" s="21">
        <v>231767</v>
      </c>
      <c r="I788" s="21" t="s">
        <v>341</v>
      </c>
      <c r="J788" s="21">
        <v>232080</v>
      </c>
      <c r="K788" s="22" t="s">
        <v>347</v>
      </c>
      <c r="L788" s="22" t="str">
        <f>VLOOKUP(C788,'[23]Trips&amp;Operators'!$C$2:$E$10000,3,FALSE)</f>
        <v>MAELZER</v>
      </c>
      <c r="M788" s="23" t="s">
        <v>348</v>
      </c>
      <c r="N788" s="22"/>
      <c r="O788" s="53" t="str">
        <f t="shared" si="24"/>
        <v>22</v>
      </c>
      <c r="P788" s="51">
        <f t="shared" si="25"/>
        <v>42543</v>
      </c>
    </row>
    <row r="789" spans="1:16" x14ac:dyDescent="0.25">
      <c r="A789" s="20">
        <v>42544.019375000003</v>
      </c>
      <c r="B789" s="21" t="s">
        <v>399</v>
      </c>
      <c r="C789" s="21" t="s">
        <v>1204</v>
      </c>
      <c r="D789" s="21" t="s">
        <v>339</v>
      </c>
      <c r="E789" s="21" t="s">
        <v>351</v>
      </c>
      <c r="F789" s="21">
        <v>150</v>
      </c>
      <c r="G789" s="21">
        <v>209</v>
      </c>
      <c r="H789" s="21">
        <v>229710</v>
      </c>
      <c r="I789" s="21" t="s">
        <v>341</v>
      </c>
      <c r="J789" s="21">
        <v>229055</v>
      </c>
      <c r="K789" s="22" t="s">
        <v>342</v>
      </c>
      <c r="L789" s="22" t="str">
        <f>VLOOKUP(C789,'[23]Trips&amp;Operators'!$C$2:$E$10000,3,FALSE)</f>
        <v>MAELZER</v>
      </c>
      <c r="M789" s="23" t="s">
        <v>348</v>
      </c>
      <c r="N789" s="22"/>
      <c r="O789" s="53" t="str">
        <f t="shared" si="24"/>
        <v>22</v>
      </c>
      <c r="P789" s="51">
        <f t="shared" si="25"/>
        <v>42543</v>
      </c>
    </row>
    <row r="790" spans="1:16" x14ac:dyDescent="0.25">
      <c r="A790" s="20">
        <v>42544.041319444441</v>
      </c>
      <c r="B790" s="21" t="s">
        <v>399</v>
      </c>
      <c r="C790" s="21" t="s">
        <v>1204</v>
      </c>
      <c r="D790" s="21" t="s">
        <v>339</v>
      </c>
      <c r="E790" s="21" t="s">
        <v>351</v>
      </c>
      <c r="F790" s="21">
        <v>300</v>
      </c>
      <c r="G790" s="21">
        <v>339</v>
      </c>
      <c r="H790" s="21">
        <v>22357</v>
      </c>
      <c r="I790" s="21" t="s">
        <v>341</v>
      </c>
      <c r="J790" s="21">
        <v>21848</v>
      </c>
      <c r="K790" s="22" t="s">
        <v>342</v>
      </c>
      <c r="L790" s="22" t="str">
        <f>VLOOKUP(C790,'[23]Trips&amp;Operators'!$C$2:$E$10000,3,FALSE)</f>
        <v>MAELZER</v>
      </c>
      <c r="M790" s="23" t="s">
        <v>348</v>
      </c>
      <c r="N790" s="22"/>
      <c r="O790" s="53" t="str">
        <f t="shared" si="24"/>
        <v>22</v>
      </c>
      <c r="P790" s="51">
        <f t="shared" si="25"/>
        <v>42543</v>
      </c>
    </row>
    <row r="791" spans="1:16" x14ac:dyDescent="0.25">
      <c r="A791" s="20">
        <v>42544.041006944448</v>
      </c>
      <c r="B791" s="21" t="s">
        <v>390</v>
      </c>
      <c r="C791" s="21" t="s">
        <v>587</v>
      </c>
      <c r="D791" s="21" t="s">
        <v>352</v>
      </c>
      <c r="E791" s="21" t="s">
        <v>351</v>
      </c>
      <c r="F791" s="21">
        <v>350</v>
      </c>
      <c r="G791" s="21">
        <v>402</v>
      </c>
      <c r="H791" s="21">
        <v>226001</v>
      </c>
      <c r="I791" s="21" t="s">
        <v>341</v>
      </c>
      <c r="J791" s="21">
        <v>228668</v>
      </c>
      <c r="K791" s="22" t="s">
        <v>342</v>
      </c>
      <c r="L791" s="22" t="str">
        <f>VLOOKUP(C791,'[23]Trips&amp;Operators'!$C$2:$E$10000,3,FALSE)</f>
        <v>ADANE</v>
      </c>
      <c r="M791" s="23" t="s">
        <v>348</v>
      </c>
      <c r="N791" s="22"/>
      <c r="O791" s="53" t="str">
        <f t="shared" si="24"/>
        <v>22</v>
      </c>
      <c r="P791" s="51">
        <f t="shared" si="25"/>
        <v>42543</v>
      </c>
    </row>
    <row r="792" spans="1:16" x14ac:dyDescent="0.25">
      <c r="A792" s="20">
        <v>42543.249571759261</v>
      </c>
      <c r="B792" s="21" t="s">
        <v>1205</v>
      </c>
      <c r="C792" s="21" t="s">
        <v>1206</v>
      </c>
      <c r="D792" s="21" t="s">
        <v>339</v>
      </c>
      <c r="E792" s="21" t="s">
        <v>351</v>
      </c>
      <c r="F792" s="21">
        <v>300</v>
      </c>
      <c r="G792" s="21">
        <v>322</v>
      </c>
      <c r="H792" s="21">
        <v>40455</v>
      </c>
      <c r="I792" s="21" t="s">
        <v>341</v>
      </c>
      <c r="J792" s="21">
        <v>40977</v>
      </c>
      <c r="K792" s="22" t="s">
        <v>347</v>
      </c>
      <c r="L792" s="22" t="str">
        <f>VLOOKUP(C792,'[23]Trips&amp;Operators'!$C$2:$E$10000,3,FALSE)</f>
        <v>HELVIE</v>
      </c>
      <c r="M792" s="23" t="s">
        <v>348</v>
      </c>
      <c r="N792" s="22"/>
      <c r="O792" s="53" t="str">
        <f t="shared" si="24"/>
        <v>22</v>
      </c>
      <c r="P792" s="51">
        <f t="shared" si="25"/>
        <v>42543</v>
      </c>
    </row>
    <row r="793" spans="1:16" x14ac:dyDescent="0.25">
      <c r="A793" s="20">
        <v>42543.260023148148</v>
      </c>
      <c r="B793" s="21" t="s">
        <v>1207</v>
      </c>
      <c r="C793" s="21" t="s">
        <v>1208</v>
      </c>
      <c r="D793" s="21" t="s">
        <v>352</v>
      </c>
      <c r="E793" s="21" t="s">
        <v>351</v>
      </c>
      <c r="F793" s="21">
        <v>150</v>
      </c>
      <c r="G793" s="21">
        <v>203</v>
      </c>
      <c r="H793" s="21">
        <v>56934</v>
      </c>
      <c r="I793" s="21" t="s">
        <v>341</v>
      </c>
      <c r="J793" s="21">
        <v>59050</v>
      </c>
      <c r="K793" s="22" t="s">
        <v>342</v>
      </c>
      <c r="L793" s="22" t="str">
        <f>VLOOKUP(C793,'[23]Trips&amp;Operators'!$C$2:$E$10000,3,FALSE)</f>
        <v>HELVIE</v>
      </c>
      <c r="M793" s="23" t="s">
        <v>348</v>
      </c>
      <c r="N793" s="22"/>
      <c r="O793" s="53" t="str">
        <f t="shared" si="24"/>
        <v>22</v>
      </c>
      <c r="P793" s="51">
        <f t="shared" si="25"/>
        <v>42543</v>
      </c>
    </row>
    <row r="794" spans="1:16" x14ac:dyDescent="0.25">
      <c r="A794" s="20">
        <v>42543.314479166664</v>
      </c>
      <c r="B794" s="21" t="s">
        <v>1209</v>
      </c>
      <c r="C794" s="21" t="s">
        <v>1210</v>
      </c>
      <c r="D794" s="21" t="s">
        <v>339</v>
      </c>
      <c r="E794" s="21" t="s">
        <v>351</v>
      </c>
      <c r="F794" s="21">
        <v>300</v>
      </c>
      <c r="G794" s="21">
        <v>361</v>
      </c>
      <c r="H794" s="21">
        <v>19468</v>
      </c>
      <c r="I794" s="21" t="s">
        <v>341</v>
      </c>
      <c r="J794" s="21">
        <v>21314</v>
      </c>
      <c r="K794" s="22" t="s">
        <v>347</v>
      </c>
      <c r="L794" s="22" t="str">
        <f>VLOOKUP(C794,'[23]Trips&amp;Operators'!$C$2:$E$10000,3,FALSE)</f>
        <v>STURGEON</v>
      </c>
      <c r="M794" s="23" t="s">
        <v>348</v>
      </c>
      <c r="N794" s="22"/>
      <c r="O794" s="53" t="str">
        <f t="shared" si="24"/>
        <v>22</v>
      </c>
      <c r="P794" s="51">
        <f t="shared" si="25"/>
        <v>42543</v>
      </c>
    </row>
    <row r="795" spans="1:16" x14ac:dyDescent="0.25">
      <c r="A795" s="20">
        <v>42543.602418981478</v>
      </c>
      <c r="B795" s="21" t="s">
        <v>1209</v>
      </c>
      <c r="C795" s="21" t="s">
        <v>1211</v>
      </c>
      <c r="D795" s="21" t="s">
        <v>339</v>
      </c>
      <c r="E795" s="21" t="s">
        <v>351</v>
      </c>
      <c r="F795" s="21">
        <v>600</v>
      </c>
      <c r="G795" s="21">
        <v>631</v>
      </c>
      <c r="H795" s="21">
        <v>29547</v>
      </c>
      <c r="I795" s="21" t="s">
        <v>341</v>
      </c>
      <c r="J795" s="21">
        <v>30578</v>
      </c>
      <c r="K795" s="22" t="s">
        <v>347</v>
      </c>
      <c r="L795" s="22" t="str">
        <f>VLOOKUP(C795,'[23]Trips&amp;Operators'!$C$2:$E$10000,3,FALSE)</f>
        <v>REBOLETTI</v>
      </c>
      <c r="M795" s="23" t="s">
        <v>348</v>
      </c>
      <c r="N795" s="22"/>
      <c r="O795" s="53" t="str">
        <f t="shared" si="24"/>
        <v>22</v>
      </c>
      <c r="P795" s="51">
        <f t="shared" si="25"/>
        <v>42543</v>
      </c>
    </row>
    <row r="796" spans="1:16" x14ac:dyDescent="0.25">
      <c r="A796" s="20">
        <v>42543.284548611111</v>
      </c>
      <c r="B796" s="21" t="s">
        <v>387</v>
      </c>
      <c r="C796" s="21" t="s">
        <v>1212</v>
      </c>
      <c r="D796" s="21" t="s">
        <v>339</v>
      </c>
      <c r="E796" s="21" t="s">
        <v>359</v>
      </c>
      <c r="F796" s="21">
        <v>0</v>
      </c>
      <c r="G796" s="21">
        <v>580</v>
      </c>
      <c r="H796" s="21">
        <v>91176</v>
      </c>
      <c r="I796" s="21" t="s">
        <v>360</v>
      </c>
      <c r="J796" s="21">
        <v>95978</v>
      </c>
      <c r="K796" s="22" t="s">
        <v>347</v>
      </c>
      <c r="L796" s="22" t="str">
        <f>VLOOKUP(C796,'[23]Trips&amp;Operators'!$C$2:$E$10000,3,FALSE)</f>
        <v>ACKERMAN</v>
      </c>
      <c r="M796" s="23" t="s">
        <v>343</v>
      </c>
      <c r="N796" s="22" t="s">
        <v>121</v>
      </c>
      <c r="O796" s="53" t="str">
        <f t="shared" si="24"/>
        <v>22</v>
      </c>
      <c r="P796" s="51">
        <f t="shared" si="25"/>
        <v>42543</v>
      </c>
    </row>
    <row r="797" spans="1:16" x14ac:dyDescent="0.25">
      <c r="A797" s="20">
        <v>42543.605046296296</v>
      </c>
      <c r="B797" s="21" t="s">
        <v>386</v>
      </c>
      <c r="C797" s="21" t="s">
        <v>594</v>
      </c>
      <c r="D797" s="21" t="s">
        <v>339</v>
      </c>
      <c r="E797" s="21" t="s">
        <v>359</v>
      </c>
      <c r="F797" s="21">
        <v>0</v>
      </c>
      <c r="G797" s="21">
        <v>779</v>
      </c>
      <c r="H797" s="21">
        <v>203679</v>
      </c>
      <c r="I797" s="21" t="s">
        <v>360</v>
      </c>
      <c r="J797" s="21">
        <v>198256</v>
      </c>
      <c r="K797" s="22" t="s">
        <v>342</v>
      </c>
      <c r="L797" s="22" t="str">
        <f>VLOOKUP(C797,'[23]Trips&amp;Operators'!$C$2:$E$10000,3,FALSE)</f>
        <v>COOLAHAN</v>
      </c>
      <c r="M797" s="23" t="s">
        <v>343</v>
      </c>
      <c r="N797" s="22" t="s">
        <v>121</v>
      </c>
      <c r="O797" s="53" t="str">
        <f t="shared" si="24"/>
        <v>22</v>
      </c>
      <c r="P797" s="51">
        <f t="shared" si="25"/>
        <v>42543</v>
      </c>
    </row>
    <row r="798" spans="1:16" x14ac:dyDescent="0.25">
      <c r="A798" s="20">
        <v>42543.614039351851</v>
      </c>
      <c r="B798" s="21" t="s">
        <v>362</v>
      </c>
      <c r="C798" s="21" t="s">
        <v>90</v>
      </c>
      <c r="D798" s="21" t="s">
        <v>339</v>
      </c>
      <c r="E798" s="21" t="s">
        <v>359</v>
      </c>
      <c r="F798" s="21">
        <v>0</v>
      </c>
      <c r="G798" s="21">
        <v>25</v>
      </c>
      <c r="H798" s="21">
        <v>1624</v>
      </c>
      <c r="I798" s="21" t="s">
        <v>360</v>
      </c>
      <c r="J798" s="21">
        <v>1692</v>
      </c>
      <c r="K798" s="22" t="s">
        <v>347</v>
      </c>
      <c r="L798" s="22" t="str">
        <f>VLOOKUP(C798,'[23]Trips&amp;Operators'!$C$2:$E$10000,3,FALSE)</f>
        <v>SANTIZO</v>
      </c>
      <c r="M798" s="23" t="s">
        <v>343</v>
      </c>
      <c r="N798" s="22" t="s">
        <v>121</v>
      </c>
      <c r="O798" s="53" t="str">
        <f t="shared" si="24"/>
        <v>22</v>
      </c>
      <c r="P798" s="51">
        <f t="shared" si="25"/>
        <v>42543</v>
      </c>
    </row>
    <row r="799" spans="1:16" x14ac:dyDescent="0.25">
      <c r="A799" s="20">
        <v>42543.641701388886</v>
      </c>
      <c r="B799" s="21" t="s">
        <v>456</v>
      </c>
      <c r="C799" s="21" t="s">
        <v>772</v>
      </c>
      <c r="D799" s="21" t="s">
        <v>339</v>
      </c>
      <c r="E799" s="21" t="s">
        <v>365</v>
      </c>
      <c r="F799" s="21">
        <v>0</v>
      </c>
      <c r="G799" s="21">
        <v>452</v>
      </c>
      <c r="H799" s="21">
        <v>58798</v>
      </c>
      <c r="I799" s="21" t="s">
        <v>366</v>
      </c>
      <c r="J799" s="21">
        <v>57801</v>
      </c>
      <c r="K799" s="22" t="s">
        <v>342</v>
      </c>
      <c r="L799" s="22" t="str">
        <f>VLOOKUP(C799,'[23]Trips&amp;Operators'!$C$2:$E$10000,3,FALSE)</f>
        <v>STEWART</v>
      </c>
      <c r="M799" s="23" t="s">
        <v>343</v>
      </c>
      <c r="N799" s="22" t="s">
        <v>121</v>
      </c>
      <c r="O799" s="53" t="str">
        <f t="shared" si="24"/>
        <v>22</v>
      </c>
      <c r="P799" s="51">
        <f t="shared" si="25"/>
        <v>42543</v>
      </c>
    </row>
    <row r="800" spans="1:16" x14ac:dyDescent="0.25">
      <c r="A800" s="20">
        <v>42543.560324074075</v>
      </c>
      <c r="B800" s="21" t="s">
        <v>1209</v>
      </c>
      <c r="C800" s="21" t="s">
        <v>1213</v>
      </c>
      <c r="D800" s="21" t="s">
        <v>339</v>
      </c>
      <c r="E800" s="21" t="s">
        <v>365</v>
      </c>
      <c r="F800" s="21">
        <v>0</v>
      </c>
      <c r="G800" s="21">
        <v>254</v>
      </c>
      <c r="H800" s="21">
        <v>22397</v>
      </c>
      <c r="I800" s="21" t="s">
        <v>366</v>
      </c>
      <c r="J800" s="21">
        <v>23574</v>
      </c>
      <c r="K800" s="22" t="s">
        <v>347</v>
      </c>
      <c r="L800" s="22" t="str">
        <f>VLOOKUP(C800,'[23]Trips&amp;Operators'!$C$2:$E$10000,3,FALSE)</f>
        <v>STURGEON</v>
      </c>
      <c r="M800" s="23" t="s">
        <v>343</v>
      </c>
      <c r="N800" s="22" t="s">
        <v>121</v>
      </c>
      <c r="O800" s="53" t="str">
        <f t="shared" si="24"/>
        <v>22</v>
      </c>
      <c r="P800" s="51">
        <f t="shared" si="25"/>
        <v>42543</v>
      </c>
    </row>
    <row r="801" spans="1:16" x14ac:dyDescent="0.25">
      <c r="A801" s="20">
        <v>42543.51290509259</v>
      </c>
      <c r="B801" s="21" t="s">
        <v>458</v>
      </c>
      <c r="C801" s="21" t="s">
        <v>89</v>
      </c>
      <c r="D801" s="21" t="s">
        <v>339</v>
      </c>
      <c r="E801" s="21" t="s">
        <v>359</v>
      </c>
      <c r="F801" s="21">
        <v>0</v>
      </c>
      <c r="G801" s="21">
        <v>376</v>
      </c>
      <c r="H801" s="21">
        <v>8962</v>
      </c>
      <c r="I801" s="21" t="s">
        <v>360</v>
      </c>
      <c r="J801" s="21">
        <v>10800</v>
      </c>
      <c r="K801" s="22" t="s">
        <v>347</v>
      </c>
      <c r="L801" s="22" t="str">
        <f>VLOOKUP(C801,'[23]Trips&amp;Operators'!$C$2:$E$10000,3,FALSE)</f>
        <v>STEWART</v>
      </c>
      <c r="M801" s="23" t="s">
        <v>348</v>
      </c>
      <c r="N801" s="22" t="s">
        <v>1135</v>
      </c>
      <c r="O801" s="53" t="str">
        <f t="shared" si="24"/>
        <v>22</v>
      </c>
      <c r="P801" s="51">
        <f t="shared" si="25"/>
        <v>42543</v>
      </c>
    </row>
    <row r="802" spans="1:16" x14ac:dyDescent="0.25">
      <c r="A802" s="20">
        <v>42543.5158912037</v>
      </c>
      <c r="B802" s="21" t="s">
        <v>458</v>
      </c>
      <c r="C802" s="21" t="s">
        <v>89</v>
      </c>
      <c r="D802" s="21" t="s">
        <v>339</v>
      </c>
      <c r="E802" s="21" t="s">
        <v>359</v>
      </c>
      <c r="F802" s="21">
        <v>0</v>
      </c>
      <c r="G802" s="21">
        <v>327</v>
      </c>
      <c r="H802" s="21">
        <v>10688</v>
      </c>
      <c r="I802" s="21" t="s">
        <v>360</v>
      </c>
      <c r="J802" s="21">
        <v>10800</v>
      </c>
      <c r="K802" s="22" t="s">
        <v>347</v>
      </c>
      <c r="L802" s="22" t="str">
        <f>VLOOKUP(C802,'[23]Trips&amp;Operators'!$C$2:$E$10000,3,FALSE)</f>
        <v>STEWART</v>
      </c>
      <c r="M802" s="23" t="s">
        <v>348</v>
      </c>
      <c r="N802" s="22" t="s">
        <v>1135</v>
      </c>
      <c r="O802" s="53" t="str">
        <f t="shared" si="24"/>
        <v>22</v>
      </c>
      <c r="P802" s="51">
        <f t="shared" si="25"/>
        <v>42543</v>
      </c>
    </row>
    <row r="803" spans="1:16" x14ac:dyDescent="0.25">
      <c r="A803" s="20">
        <v>42543.51803240741</v>
      </c>
      <c r="B803" s="21" t="s">
        <v>458</v>
      </c>
      <c r="C803" s="21" t="s">
        <v>89</v>
      </c>
      <c r="D803" s="21" t="s">
        <v>352</v>
      </c>
      <c r="E803" s="21" t="s">
        <v>359</v>
      </c>
      <c r="F803" s="21">
        <v>0</v>
      </c>
      <c r="G803" s="21">
        <v>4</v>
      </c>
      <c r="H803" s="21">
        <v>11759</v>
      </c>
      <c r="I803" s="21" t="s">
        <v>360</v>
      </c>
      <c r="J803" s="21">
        <v>10800</v>
      </c>
      <c r="K803" s="22" t="s">
        <v>347</v>
      </c>
      <c r="L803" s="22" t="str">
        <f>VLOOKUP(C803,'[23]Trips&amp;Operators'!$C$2:$E$10000,3,FALSE)</f>
        <v>STEWART</v>
      </c>
      <c r="M803" s="23" t="s">
        <v>348</v>
      </c>
      <c r="N803" s="22" t="s">
        <v>1135</v>
      </c>
      <c r="O803" s="53" t="str">
        <f t="shared" si="24"/>
        <v>22</v>
      </c>
      <c r="P803" s="51">
        <f t="shared" si="25"/>
        <v>42543</v>
      </c>
    </row>
    <row r="804" spans="1:16" x14ac:dyDescent="0.25">
      <c r="A804" s="20">
        <v>42543.267199074071</v>
      </c>
      <c r="B804" s="21" t="s">
        <v>456</v>
      </c>
      <c r="C804" s="21" t="s">
        <v>582</v>
      </c>
      <c r="D804" s="21" t="s">
        <v>339</v>
      </c>
      <c r="E804" s="21" t="s">
        <v>359</v>
      </c>
      <c r="F804" s="21">
        <v>0</v>
      </c>
      <c r="G804" s="21">
        <v>466</v>
      </c>
      <c r="H804" s="21">
        <v>129971</v>
      </c>
      <c r="I804" s="21" t="s">
        <v>360</v>
      </c>
      <c r="J804" s="21">
        <v>127587</v>
      </c>
      <c r="K804" s="22" t="s">
        <v>342</v>
      </c>
      <c r="L804" s="22" t="str">
        <f>VLOOKUP(C804,'[23]Trips&amp;Operators'!$C$2:$E$10000,3,FALSE)</f>
        <v>YORK</v>
      </c>
      <c r="M804" s="23" t="s">
        <v>348</v>
      </c>
      <c r="N804" s="22" t="s">
        <v>1135</v>
      </c>
      <c r="O804" s="53" t="str">
        <f t="shared" si="24"/>
        <v>22</v>
      </c>
      <c r="P804" s="51">
        <f t="shared" si="25"/>
        <v>42543</v>
      </c>
    </row>
    <row r="805" spans="1:16" x14ac:dyDescent="0.25">
      <c r="A805" s="20">
        <v>42543.643784722219</v>
      </c>
      <c r="B805" s="21" t="s">
        <v>451</v>
      </c>
      <c r="C805" s="21" t="s">
        <v>1214</v>
      </c>
      <c r="D805" s="21" t="s">
        <v>339</v>
      </c>
      <c r="E805" s="21" t="s">
        <v>359</v>
      </c>
      <c r="F805" s="21">
        <v>0</v>
      </c>
      <c r="G805" s="21">
        <v>452</v>
      </c>
      <c r="H805" s="21">
        <v>147326</v>
      </c>
      <c r="I805" s="21" t="s">
        <v>360</v>
      </c>
      <c r="J805" s="21">
        <v>149694</v>
      </c>
      <c r="K805" s="22" t="s">
        <v>347</v>
      </c>
      <c r="L805" s="22" t="str">
        <f>VLOOKUP(C805,'[23]Trips&amp;Operators'!$C$2:$E$10000,3,FALSE)</f>
        <v>BONDS</v>
      </c>
      <c r="M805" s="23" t="s">
        <v>348</v>
      </c>
      <c r="N805" s="22" t="s">
        <v>1135</v>
      </c>
      <c r="O805" s="53" t="str">
        <f t="shared" si="24"/>
        <v>22</v>
      </c>
      <c r="P805" s="51">
        <f t="shared" si="25"/>
        <v>42543</v>
      </c>
    </row>
    <row r="806" spans="1:16" x14ac:dyDescent="0.25">
      <c r="A806" s="20">
        <v>42543.719606481478</v>
      </c>
      <c r="B806" s="21" t="s">
        <v>372</v>
      </c>
      <c r="C806" s="21" t="s">
        <v>1215</v>
      </c>
      <c r="D806" s="21" t="s">
        <v>339</v>
      </c>
      <c r="E806" s="21" t="s">
        <v>359</v>
      </c>
      <c r="F806" s="21">
        <v>0</v>
      </c>
      <c r="G806" s="21">
        <v>72</v>
      </c>
      <c r="H806" s="21">
        <v>1466</v>
      </c>
      <c r="I806" s="21" t="s">
        <v>360</v>
      </c>
      <c r="J806" s="21">
        <v>1692</v>
      </c>
      <c r="K806" s="22" t="s">
        <v>347</v>
      </c>
      <c r="L806" s="22" t="str">
        <f>VLOOKUP(C806,'[23]Trips&amp;Operators'!$C$2:$E$10000,3,FALSE)</f>
        <v>STRICKLAND</v>
      </c>
      <c r="M806" s="23" t="s">
        <v>348</v>
      </c>
      <c r="N806" s="22" t="s">
        <v>1216</v>
      </c>
      <c r="O806" s="53" t="str">
        <f t="shared" si="24"/>
        <v>22</v>
      </c>
      <c r="P806" s="51">
        <f t="shared" si="25"/>
        <v>42543</v>
      </c>
    </row>
    <row r="807" spans="1:16" x14ac:dyDescent="0.25">
      <c r="A807" s="20">
        <v>42543.745034722226</v>
      </c>
      <c r="B807" s="21" t="s">
        <v>372</v>
      </c>
      <c r="C807" s="21" t="s">
        <v>1215</v>
      </c>
      <c r="D807" s="21" t="s">
        <v>339</v>
      </c>
      <c r="E807" s="21" t="s">
        <v>359</v>
      </c>
      <c r="F807" s="21">
        <v>0</v>
      </c>
      <c r="G807" s="21">
        <v>474</v>
      </c>
      <c r="H807" s="21">
        <v>221085</v>
      </c>
      <c r="I807" s="21" t="s">
        <v>360</v>
      </c>
      <c r="J807" s="21">
        <v>224231</v>
      </c>
      <c r="K807" s="22" t="s">
        <v>347</v>
      </c>
      <c r="L807" s="22" t="str">
        <f>VLOOKUP(C807,'[23]Trips&amp;Operators'!$C$2:$E$10000,3,FALSE)</f>
        <v>STRICKLAND</v>
      </c>
      <c r="M807" s="23" t="s">
        <v>343</v>
      </c>
      <c r="N807" s="22" t="s">
        <v>1217</v>
      </c>
      <c r="O807" s="53" t="str">
        <f t="shared" si="24"/>
        <v>22</v>
      </c>
      <c r="P807" s="51">
        <f t="shared" si="25"/>
        <v>42543</v>
      </c>
    </row>
    <row r="808" spans="1:16" x14ac:dyDescent="0.25">
      <c r="A808" s="20">
        <v>42543.222928240742</v>
      </c>
      <c r="B808" s="21" t="s">
        <v>399</v>
      </c>
      <c r="C808" s="21" t="s">
        <v>1218</v>
      </c>
      <c r="D808" s="21" t="s">
        <v>339</v>
      </c>
      <c r="E808" s="21" t="s">
        <v>367</v>
      </c>
      <c r="F808" s="21">
        <v>0</v>
      </c>
      <c r="G808" s="21">
        <v>139</v>
      </c>
      <c r="H808" s="21">
        <v>577</v>
      </c>
      <c r="I808" s="21" t="s">
        <v>368</v>
      </c>
      <c r="J808" s="21">
        <v>1</v>
      </c>
      <c r="K808" s="22" t="s">
        <v>342</v>
      </c>
      <c r="L808" s="22" t="str">
        <f>VLOOKUP(C808,'[23]Trips&amp;Operators'!$C$2:$E$10000,3,FALSE)</f>
        <v>STARKS</v>
      </c>
      <c r="M808" s="23" t="s">
        <v>348</v>
      </c>
      <c r="N808" s="22"/>
      <c r="O808" s="53" t="str">
        <f t="shared" si="24"/>
        <v>22</v>
      </c>
      <c r="P808" s="51">
        <f t="shared" si="25"/>
        <v>42543</v>
      </c>
    </row>
    <row r="809" spans="1:16" x14ac:dyDescent="0.25">
      <c r="A809" s="20">
        <v>42543.243668981479</v>
      </c>
      <c r="B809" s="21" t="s">
        <v>361</v>
      </c>
      <c r="C809" s="21" t="s">
        <v>1219</v>
      </c>
      <c r="D809" s="21" t="s">
        <v>339</v>
      </c>
      <c r="E809" s="21" t="s">
        <v>367</v>
      </c>
      <c r="F809" s="21">
        <v>0</v>
      </c>
      <c r="G809" s="21">
        <v>32</v>
      </c>
      <c r="H809" s="21">
        <v>107</v>
      </c>
      <c r="I809" s="21" t="s">
        <v>368</v>
      </c>
      <c r="J809" s="21">
        <v>1</v>
      </c>
      <c r="K809" s="22" t="s">
        <v>342</v>
      </c>
      <c r="L809" s="22" t="str">
        <f>VLOOKUP(C809,'[23]Trips&amp;Operators'!$C$2:$E$10000,3,FALSE)</f>
        <v>STAMBAUGH</v>
      </c>
      <c r="M809" s="23" t="s">
        <v>348</v>
      </c>
      <c r="N809" s="22"/>
      <c r="O809" s="53" t="str">
        <f t="shared" si="24"/>
        <v>22</v>
      </c>
      <c r="P809" s="51">
        <f t="shared" si="25"/>
        <v>42543</v>
      </c>
    </row>
    <row r="810" spans="1:16" x14ac:dyDescent="0.25">
      <c r="A810" s="20">
        <v>42543.265787037039</v>
      </c>
      <c r="B810" s="21" t="s">
        <v>401</v>
      </c>
      <c r="C810" s="21" t="s">
        <v>1220</v>
      </c>
      <c r="D810" s="21" t="s">
        <v>339</v>
      </c>
      <c r="E810" s="21" t="s">
        <v>367</v>
      </c>
      <c r="F810" s="21">
        <v>0</v>
      </c>
      <c r="G810" s="21">
        <v>55</v>
      </c>
      <c r="H810" s="21">
        <v>233312</v>
      </c>
      <c r="I810" s="21" t="s">
        <v>368</v>
      </c>
      <c r="J810" s="21">
        <v>233491</v>
      </c>
      <c r="K810" s="22" t="s">
        <v>347</v>
      </c>
      <c r="L810" s="22" t="str">
        <f>VLOOKUP(C810,'[23]Trips&amp;Operators'!$C$2:$E$10000,3,FALSE)</f>
        <v>STARKS</v>
      </c>
      <c r="M810" s="23" t="s">
        <v>348</v>
      </c>
      <c r="N810" s="22"/>
      <c r="O810" s="53" t="str">
        <f t="shared" si="24"/>
        <v>22</v>
      </c>
      <c r="P810" s="51">
        <f t="shared" si="25"/>
        <v>42543</v>
      </c>
    </row>
    <row r="811" spans="1:16" x14ac:dyDescent="0.25">
      <c r="A811" s="20">
        <v>42543.306666666664</v>
      </c>
      <c r="B811" s="21" t="s">
        <v>399</v>
      </c>
      <c r="C811" s="21" t="s">
        <v>591</v>
      </c>
      <c r="D811" s="21" t="s">
        <v>339</v>
      </c>
      <c r="E811" s="21" t="s">
        <v>367</v>
      </c>
      <c r="F811" s="21">
        <v>0</v>
      </c>
      <c r="G811" s="21">
        <v>55</v>
      </c>
      <c r="H811" s="21">
        <v>170</v>
      </c>
      <c r="I811" s="21" t="s">
        <v>368</v>
      </c>
      <c r="J811" s="21">
        <v>1</v>
      </c>
      <c r="K811" s="22" t="s">
        <v>342</v>
      </c>
      <c r="L811" s="22" t="str">
        <f>VLOOKUP(C811,'[23]Trips&amp;Operators'!$C$2:$E$10000,3,FALSE)</f>
        <v>STARKS</v>
      </c>
      <c r="M811" s="23" t="s">
        <v>348</v>
      </c>
      <c r="N811" s="22"/>
      <c r="O811" s="53" t="str">
        <f t="shared" si="24"/>
        <v>22</v>
      </c>
      <c r="P811" s="51">
        <f t="shared" si="25"/>
        <v>42543</v>
      </c>
    </row>
    <row r="812" spans="1:16" x14ac:dyDescent="0.25">
      <c r="A812" s="20">
        <v>42543.31690972222</v>
      </c>
      <c r="B812" s="21" t="s">
        <v>390</v>
      </c>
      <c r="C812" s="21" t="s">
        <v>592</v>
      </c>
      <c r="D812" s="21" t="s">
        <v>339</v>
      </c>
      <c r="E812" s="21" t="s">
        <v>367</v>
      </c>
      <c r="F812" s="21">
        <v>0</v>
      </c>
      <c r="G812" s="21">
        <v>52</v>
      </c>
      <c r="H812" s="21">
        <v>198</v>
      </c>
      <c r="I812" s="21" t="s">
        <v>368</v>
      </c>
      <c r="J812" s="21">
        <v>1</v>
      </c>
      <c r="K812" s="22" t="s">
        <v>342</v>
      </c>
      <c r="L812" s="22" t="str">
        <f>VLOOKUP(C812,'[23]Trips&amp;Operators'!$C$2:$E$10000,3,FALSE)</f>
        <v>STAMBAUGH</v>
      </c>
      <c r="M812" s="23" t="s">
        <v>348</v>
      </c>
      <c r="N812" s="22"/>
      <c r="O812" s="53" t="str">
        <f t="shared" si="24"/>
        <v>22</v>
      </c>
      <c r="P812" s="51">
        <f t="shared" si="25"/>
        <v>42543</v>
      </c>
    </row>
    <row r="813" spans="1:16" x14ac:dyDescent="0.25">
      <c r="A813" s="20">
        <v>42543.296967592592</v>
      </c>
      <c r="B813" s="21" t="s">
        <v>387</v>
      </c>
      <c r="C813" s="21" t="s">
        <v>1212</v>
      </c>
      <c r="D813" s="21" t="s">
        <v>339</v>
      </c>
      <c r="E813" s="21" t="s">
        <v>367</v>
      </c>
      <c r="F813" s="21">
        <v>0</v>
      </c>
      <c r="G813" s="21">
        <v>150</v>
      </c>
      <c r="H813" s="21">
        <v>232477</v>
      </c>
      <c r="I813" s="21" t="s">
        <v>368</v>
      </c>
      <c r="J813" s="21">
        <v>233491</v>
      </c>
      <c r="K813" s="22" t="s">
        <v>347</v>
      </c>
      <c r="L813" s="22" t="str">
        <f>VLOOKUP(C813,'[23]Trips&amp;Operators'!$C$2:$E$10000,3,FALSE)</f>
        <v>ACKERMAN</v>
      </c>
      <c r="M813" s="23" t="s">
        <v>348</v>
      </c>
      <c r="N813" s="22"/>
      <c r="O813" s="53" t="str">
        <f t="shared" si="24"/>
        <v>22</v>
      </c>
      <c r="P813" s="51">
        <f t="shared" si="25"/>
        <v>42543</v>
      </c>
    </row>
    <row r="814" spans="1:16" x14ac:dyDescent="0.25">
      <c r="A814" s="20">
        <v>42543.380949074075</v>
      </c>
      <c r="B814" s="21" t="s">
        <v>399</v>
      </c>
      <c r="C814" s="21" t="s">
        <v>583</v>
      </c>
      <c r="D814" s="21" t="s">
        <v>339</v>
      </c>
      <c r="E814" s="21" t="s">
        <v>367</v>
      </c>
      <c r="F814" s="21">
        <v>0</v>
      </c>
      <c r="G814" s="21">
        <v>62</v>
      </c>
      <c r="H814" s="21">
        <v>278</v>
      </c>
      <c r="I814" s="21" t="s">
        <v>368</v>
      </c>
      <c r="J814" s="21">
        <v>1</v>
      </c>
      <c r="K814" s="22" t="s">
        <v>342</v>
      </c>
      <c r="L814" s="22" t="str">
        <f>VLOOKUP(C814,'[23]Trips&amp;Operators'!$C$2:$E$10000,3,FALSE)</f>
        <v>STARKS</v>
      </c>
      <c r="M814" s="23" t="s">
        <v>348</v>
      </c>
      <c r="N814" s="22"/>
      <c r="O814" s="53" t="str">
        <f t="shared" si="24"/>
        <v>22</v>
      </c>
      <c r="P814" s="51">
        <f t="shared" si="25"/>
        <v>42543</v>
      </c>
    </row>
    <row r="815" spans="1:16" x14ac:dyDescent="0.25">
      <c r="A815" s="20">
        <v>42543.413032407407</v>
      </c>
      <c r="B815" s="21" t="s">
        <v>401</v>
      </c>
      <c r="C815" s="21" t="s">
        <v>1221</v>
      </c>
      <c r="D815" s="21" t="s">
        <v>339</v>
      </c>
      <c r="E815" s="21" t="s">
        <v>367</v>
      </c>
      <c r="F815" s="21">
        <v>0</v>
      </c>
      <c r="G815" s="21">
        <v>27</v>
      </c>
      <c r="H815" s="21">
        <v>233408</v>
      </c>
      <c r="I815" s="21" t="s">
        <v>368</v>
      </c>
      <c r="J815" s="21">
        <v>233491</v>
      </c>
      <c r="K815" s="22" t="s">
        <v>347</v>
      </c>
      <c r="L815" s="22" t="str">
        <f>VLOOKUP(C815,'[23]Trips&amp;Operators'!$C$2:$E$10000,3,FALSE)</f>
        <v>STARKS</v>
      </c>
      <c r="M815" s="23" t="s">
        <v>348</v>
      </c>
      <c r="N815" s="22"/>
      <c r="O815" s="53" t="str">
        <f t="shared" si="24"/>
        <v>22</v>
      </c>
      <c r="P815" s="51">
        <f t="shared" si="25"/>
        <v>42543</v>
      </c>
    </row>
    <row r="816" spans="1:16" x14ac:dyDescent="0.25">
      <c r="A816" s="20">
        <v>42543.442696759259</v>
      </c>
      <c r="B816" s="21" t="s">
        <v>387</v>
      </c>
      <c r="C816" s="21" t="s">
        <v>1222</v>
      </c>
      <c r="D816" s="21" t="s">
        <v>339</v>
      </c>
      <c r="E816" s="21" t="s">
        <v>367</v>
      </c>
      <c r="F816" s="21">
        <v>0</v>
      </c>
      <c r="G816" s="21">
        <v>72</v>
      </c>
      <c r="H816" s="21">
        <v>233162</v>
      </c>
      <c r="I816" s="21" t="s">
        <v>368</v>
      </c>
      <c r="J816" s="21">
        <v>233491</v>
      </c>
      <c r="K816" s="22" t="s">
        <v>347</v>
      </c>
      <c r="L816" s="22" t="str">
        <f>VLOOKUP(C816,'[23]Trips&amp;Operators'!$C$2:$E$10000,3,FALSE)</f>
        <v>ACKERMAN</v>
      </c>
      <c r="M816" s="23" t="s">
        <v>348</v>
      </c>
      <c r="N816" s="22"/>
      <c r="O816" s="53" t="str">
        <f t="shared" si="24"/>
        <v>22</v>
      </c>
      <c r="P816" s="51">
        <f t="shared" si="25"/>
        <v>42543</v>
      </c>
    </row>
    <row r="817" spans="1:16" x14ac:dyDescent="0.25">
      <c r="A817" s="20">
        <v>42543.629861111112</v>
      </c>
      <c r="B817" s="21" t="s">
        <v>386</v>
      </c>
      <c r="C817" s="21" t="s">
        <v>594</v>
      </c>
      <c r="D817" s="21" t="s">
        <v>339</v>
      </c>
      <c r="E817" s="21" t="s">
        <v>367</v>
      </c>
      <c r="F817" s="21">
        <v>0</v>
      </c>
      <c r="G817" s="21">
        <v>70</v>
      </c>
      <c r="H817" s="21">
        <v>211</v>
      </c>
      <c r="I817" s="21" t="s">
        <v>368</v>
      </c>
      <c r="J817" s="21">
        <v>1</v>
      </c>
      <c r="K817" s="22" t="s">
        <v>342</v>
      </c>
      <c r="L817" s="22" t="str">
        <f>VLOOKUP(C817,'[23]Trips&amp;Operators'!$C$2:$E$10000,3,FALSE)</f>
        <v>COOLAHAN</v>
      </c>
      <c r="M817" s="23" t="s">
        <v>348</v>
      </c>
      <c r="N817" s="22"/>
      <c r="O817" s="53" t="str">
        <f t="shared" si="24"/>
        <v>22</v>
      </c>
      <c r="P817" s="51">
        <f t="shared" si="25"/>
        <v>42543</v>
      </c>
    </row>
    <row r="818" spans="1:16" x14ac:dyDescent="0.25">
      <c r="A818" s="20">
        <v>42543.650347222225</v>
      </c>
      <c r="B818" s="21" t="s">
        <v>396</v>
      </c>
      <c r="C818" s="21" t="s">
        <v>595</v>
      </c>
      <c r="D818" s="21" t="s">
        <v>339</v>
      </c>
      <c r="E818" s="21" t="s">
        <v>367</v>
      </c>
      <c r="F818" s="21">
        <v>0</v>
      </c>
      <c r="G818" s="21">
        <v>118</v>
      </c>
      <c r="H818" s="21">
        <v>233030</v>
      </c>
      <c r="I818" s="21" t="s">
        <v>368</v>
      </c>
      <c r="J818" s="21">
        <v>233491</v>
      </c>
      <c r="K818" s="22" t="s">
        <v>347</v>
      </c>
      <c r="L818" s="22" t="str">
        <f>VLOOKUP(C818,'[23]Trips&amp;Operators'!$C$2:$E$10000,3,FALSE)</f>
        <v>LOZA</v>
      </c>
      <c r="M818" s="23" t="s">
        <v>348</v>
      </c>
      <c r="N818" s="22"/>
      <c r="O818" s="53" t="str">
        <f t="shared" si="24"/>
        <v>22</v>
      </c>
      <c r="P818" s="51">
        <f t="shared" si="25"/>
        <v>42543</v>
      </c>
    </row>
    <row r="819" spans="1:16" x14ac:dyDescent="0.25">
      <c r="A819" s="20">
        <v>42543.682569444441</v>
      </c>
      <c r="B819" s="21" t="s">
        <v>390</v>
      </c>
      <c r="C819" s="21" t="s">
        <v>1223</v>
      </c>
      <c r="D819" s="21" t="s">
        <v>339</v>
      </c>
      <c r="E819" s="21" t="s">
        <v>367</v>
      </c>
      <c r="F819" s="21">
        <v>0</v>
      </c>
      <c r="G819" s="21">
        <v>90</v>
      </c>
      <c r="H819" s="21">
        <v>334</v>
      </c>
      <c r="I819" s="21" t="s">
        <v>368</v>
      </c>
      <c r="J819" s="21">
        <v>1</v>
      </c>
      <c r="K819" s="22" t="s">
        <v>342</v>
      </c>
      <c r="L819" s="22" t="str">
        <f>VLOOKUP(C819,'[23]Trips&amp;Operators'!$C$2:$E$10000,3,FALSE)</f>
        <v>LOZA</v>
      </c>
      <c r="M819" s="23" t="s">
        <v>348</v>
      </c>
      <c r="N819" s="22"/>
      <c r="O819" s="53" t="str">
        <f t="shared" si="24"/>
        <v>22</v>
      </c>
      <c r="P819" s="51">
        <f t="shared" si="25"/>
        <v>42543</v>
      </c>
    </row>
    <row r="820" spans="1:16" x14ac:dyDescent="0.25">
      <c r="A820" s="20">
        <v>42543.760092592594</v>
      </c>
      <c r="B820" s="21" t="s">
        <v>458</v>
      </c>
      <c r="C820" s="21" t="s">
        <v>586</v>
      </c>
      <c r="D820" s="21" t="s">
        <v>339</v>
      </c>
      <c r="E820" s="21" t="s">
        <v>367</v>
      </c>
      <c r="F820" s="21">
        <v>0</v>
      </c>
      <c r="G820" s="21">
        <v>31</v>
      </c>
      <c r="H820" s="21">
        <v>233405</v>
      </c>
      <c r="I820" s="21" t="s">
        <v>368</v>
      </c>
      <c r="J820" s="21">
        <v>233491</v>
      </c>
      <c r="K820" s="22" t="s">
        <v>347</v>
      </c>
      <c r="L820" s="22" t="str">
        <f>VLOOKUP(C820,'[23]Trips&amp;Operators'!$C$2:$E$10000,3,FALSE)</f>
        <v>STEWART</v>
      </c>
      <c r="M820" s="23" t="s">
        <v>348</v>
      </c>
      <c r="N820" s="22"/>
      <c r="O820" s="53" t="str">
        <f t="shared" si="24"/>
        <v>22</v>
      </c>
      <c r="P820" s="51">
        <f t="shared" si="25"/>
        <v>42543</v>
      </c>
    </row>
    <row r="821" spans="1:16" x14ac:dyDescent="0.25">
      <c r="A821" s="20">
        <v>42543.879027777781</v>
      </c>
      <c r="B821" s="21" t="s">
        <v>399</v>
      </c>
      <c r="C821" s="21" t="s">
        <v>1224</v>
      </c>
      <c r="D821" s="21" t="s">
        <v>339</v>
      </c>
      <c r="E821" s="21" t="s">
        <v>367</v>
      </c>
      <c r="F821" s="21">
        <v>0</v>
      </c>
      <c r="G821" s="21">
        <v>44</v>
      </c>
      <c r="H821" s="21">
        <v>161</v>
      </c>
      <c r="I821" s="21" t="s">
        <v>368</v>
      </c>
      <c r="J821" s="21">
        <v>1</v>
      </c>
      <c r="K821" s="22" t="s">
        <v>342</v>
      </c>
      <c r="L821" s="22" t="str">
        <f>VLOOKUP(C821,'[23]Trips&amp;Operators'!$C$2:$E$10000,3,FALSE)</f>
        <v>MAELZER</v>
      </c>
      <c r="M821" s="23" t="s">
        <v>348</v>
      </c>
      <c r="N821" s="22"/>
      <c r="O821" s="53" t="str">
        <f t="shared" si="24"/>
        <v>22</v>
      </c>
      <c r="P821" s="51">
        <f t="shared" si="25"/>
        <v>42543</v>
      </c>
    </row>
    <row r="822" spans="1:16" x14ac:dyDescent="0.25">
      <c r="A822" s="20">
        <v>42543.858344907407</v>
      </c>
      <c r="B822" s="21" t="s">
        <v>396</v>
      </c>
      <c r="C822" s="21" t="s">
        <v>1225</v>
      </c>
      <c r="D822" s="21" t="s">
        <v>339</v>
      </c>
      <c r="E822" s="21" t="s">
        <v>367</v>
      </c>
      <c r="F822" s="21">
        <v>0</v>
      </c>
      <c r="G822" s="21">
        <v>105</v>
      </c>
      <c r="H822" s="21">
        <v>233094</v>
      </c>
      <c r="I822" s="21" t="s">
        <v>368</v>
      </c>
      <c r="J822" s="21">
        <v>233491</v>
      </c>
      <c r="K822" s="22" t="s">
        <v>347</v>
      </c>
      <c r="L822" s="22" t="str">
        <f>VLOOKUP(C822,'[23]Trips&amp;Operators'!$C$2:$E$10000,3,FALSE)</f>
        <v>ADANE</v>
      </c>
      <c r="M822" s="23" t="s">
        <v>348</v>
      </c>
      <c r="N822" s="22"/>
      <c r="O822" s="53" t="str">
        <f t="shared" si="24"/>
        <v>22</v>
      </c>
      <c r="P822" s="51">
        <f t="shared" si="25"/>
        <v>42543</v>
      </c>
    </row>
    <row r="823" spans="1:16" x14ac:dyDescent="0.25">
      <c r="A823" s="20">
        <v>42544.047777777778</v>
      </c>
      <c r="B823" s="21" t="s">
        <v>377</v>
      </c>
      <c r="C823" s="21" t="s">
        <v>1226</v>
      </c>
      <c r="D823" s="21" t="s">
        <v>339</v>
      </c>
      <c r="E823" s="21" t="s">
        <v>367</v>
      </c>
      <c r="F823" s="21">
        <v>0</v>
      </c>
      <c r="G823" s="21">
        <v>123</v>
      </c>
      <c r="H823" s="21">
        <v>232977</v>
      </c>
      <c r="I823" s="21" t="s">
        <v>368</v>
      </c>
      <c r="J823" s="21">
        <v>233491</v>
      </c>
      <c r="K823" s="22" t="s">
        <v>347</v>
      </c>
      <c r="L823" s="22" t="str">
        <f>VLOOKUP(C823,'[23]Trips&amp;Operators'!$C$2:$E$10000,3,FALSE)</f>
        <v>MOSES</v>
      </c>
      <c r="M823" s="23" t="s">
        <v>348</v>
      </c>
      <c r="N823" s="22"/>
      <c r="O823" s="53" t="str">
        <f t="shared" si="24"/>
        <v>22</v>
      </c>
      <c r="P823" s="51">
        <f t="shared" si="25"/>
        <v>42543</v>
      </c>
    </row>
    <row r="824" spans="1:16" x14ac:dyDescent="0.25">
      <c r="A824" s="20">
        <v>42543.268587962964</v>
      </c>
      <c r="B824" s="21" t="s">
        <v>1207</v>
      </c>
      <c r="C824" s="21" t="s">
        <v>1208</v>
      </c>
      <c r="D824" s="21" t="s">
        <v>339</v>
      </c>
      <c r="E824" s="21" t="s">
        <v>367</v>
      </c>
      <c r="F824" s="21">
        <v>0</v>
      </c>
      <c r="G824" s="21">
        <v>58</v>
      </c>
      <c r="H824" s="21">
        <v>1002</v>
      </c>
      <c r="I824" s="21" t="s">
        <v>368</v>
      </c>
      <c r="J824" s="21">
        <v>826</v>
      </c>
      <c r="K824" s="22" t="s">
        <v>342</v>
      </c>
      <c r="L824" s="22" t="str">
        <f>VLOOKUP(C824,'[23]Trips&amp;Operators'!$C$2:$E$10000,3,FALSE)</f>
        <v>HELVIE</v>
      </c>
      <c r="M824" s="23" t="s">
        <v>348</v>
      </c>
      <c r="N824" s="22"/>
      <c r="O824" s="53" t="str">
        <f t="shared" si="24"/>
        <v>22</v>
      </c>
      <c r="P824" s="51">
        <f t="shared" si="25"/>
        <v>42543</v>
      </c>
    </row>
    <row r="825" spans="1:16" x14ac:dyDescent="0.25">
      <c r="A825" s="20">
        <v>42544.568124999998</v>
      </c>
      <c r="B825" s="21" t="s">
        <v>378</v>
      </c>
      <c r="C825" s="21" t="s">
        <v>1227</v>
      </c>
      <c r="D825" s="21" t="s">
        <v>339</v>
      </c>
      <c r="E825" s="21" t="s">
        <v>345</v>
      </c>
      <c r="F825" s="21">
        <v>0</v>
      </c>
      <c r="G825" s="21">
        <v>35</v>
      </c>
      <c r="H825" s="21">
        <v>63414</v>
      </c>
      <c r="I825" s="21" t="s">
        <v>346</v>
      </c>
      <c r="J825" s="21">
        <v>63309</v>
      </c>
      <c r="K825" s="22" t="s">
        <v>342</v>
      </c>
      <c r="L825" s="22" t="str">
        <f>VLOOKUP(C825,'[24]Trips&amp;Operators'!$C$2:$E$10000,3,FALSE)</f>
        <v>YOUNG</v>
      </c>
      <c r="M825" s="23" t="s">
        <v>348</v>
      </c>
      <c r="N825" s="22" t="s">
        <v>522</v>
      </c>
      <c r="O825" s="53" t="str">
        <f t="shared" si="24"/>
        <v>23</v>
      </c>
      <c r="P825" s="51">
        <f t="shared" si="25"/>
        <v>42544</v>
      </c>
    </row>
    <row r="826" spans="1:16" x14ac:dyDescent="0.25">
      <c r="A826" s="33">
        <v>42544.805833333332</v>
      </c>
      <c r="B826" s="4" t="s">
        <v>456</v>
      </c>
      <c r="C826" s="4" t="s">
        <v>607</v>
      </c>
      <c r="D826" s="4" t="s">
        <v>339</v>
      </c>
      <c r="E826" s="4" t="s">
        <v>345</v>
      </c>
      <c r="F826" s="4">
        <v>0</v>
      </c>
      <c r="G826" s="4">
        <v>460</v>
      </c>
      <c r="H826" s="4">
        <v>66426</v>
      </c>
      <c r="I826" s="4" t="s">
        <v>346</v>
      </c>
      <c r="J826" s="4">
        <v>63309</v>
      </c>
      <c r="K826" s="4" t="s">
        <v>342</v>
      </c>
      <c r="L826" s="22" t="str">
        <f>VLOOKUP(C826,'[24]Trips&amp;Operators'!$C$2:$E$10000,3,FALSE)</f>
        <v>DE LA ROSA</v>
      </c>
      <c r="M826" s="23" t="s">
        <v>348</v>
      </c>
      <c r="N826" s="22" t="s">
        <v>522</v>
      </c>
      <c r="O826" s="53" t="str">
        <f t="shared" si="24"/>
        <v>23</v>
      </c>
      <c r="P826" s="51">
        <f t="shared" si="25"/>
        <v>42544</v>
      </c>
    </row>
    <row r="827" spans="1:16" x14ac:dyDescent="0.25">
      <c r="A827" s="33">
        <v>42544.806527777779</v>
      </c>
      <c r="B827" s="4" t="s">
        <v>456</v>
      </c>
      <c r="C827" s="4" t="s">
        <v>607</v>
      </c>
      <c r="D827" s="4" t="s">
        <v>339</v>
      </c>
      <c r="E827" s="4" t="s">
        <v>345</v>
      </c>
      <c r="F827" s="4">
        <v>0</v>
      </c>
      <c r="G827" s="4">
        <v>459</v>
      </c>
      <c r="H827" s="4">
        <v>66407</v>
      </c>
      <c r="I827" s="4" t="s">
        <v>346</v>
      </c>
      <c r="J827" s="4">
        <v>63309</v>
      </c>
      <c r="K827" s="4" t="s">
        <v>342</v>
      </c>
      <c r="L827" s="22" t="str">
        <f>VLOOKUP(C827,'[24]Trips&amp;Operators'!$C$2:$E$10000,3,FALSE)</f>
        <v>DE LA ROSA</v>
      </c>
      <c r="M827" s="23" t="s">
        <v>348</v>
      </c>
      <c r="N827" s="22" t="s">
        <v>522</v>
      </c>
      <c r="O827" s="53" t="str">
        <f t="shared" si="24"/>
        <v>23</v>
      </c>
      <c r="P827" s="51">
        <f t="shared" si="25"/>
        <v>42544</v>
      </c>
    </row>
    <row r="828" spans="1:16" x14ac:dyDescent="0.25">
      <c r="A828" s="20">
        <v>42544.669976851852</v>
      </c>
      <c r="B828" s="21" t="s">
        <v>373</v>
      </c>
      <c r="C828" s="21" t="s">
        <v>602</v>
      </c>
      <c r="D828" s="21" t="s">
        <v>339</v>
      </c>
      <c r="E828" s="21" t="s">
        <v>345</v>
      </c>
      <c r="F828" s="21">
        <v>50</v>
      </c>
      <c r="G828" s="21">
        <v>133</v>
      </c>
      <c r="H828" s="21">
        <v>63872</v>
      </c>
      <c r="I828" s="21" t="s">
        <v>346</v>
      </c>
      <c r="J828" s="21">
        <v>63309</v>
      </c>
      <c r="K828" s="22" t="s">
        <v>342</v>
      </c>
      <c r="L828" s="22" t="str">
        <f>VLOOKUP(C828,'[24]Trips&amp;Operators'!$C$2:$E$10000,3,FALSE)</f>
        <v>SPECTOR</v>
      </c>
      <c r="M828" s="23" t="s">
        <v>348</v>
      </c>
      <c r="N828" s="22" t="s">
        <v>349</v>
      </c>
      <c r="O828" s="53" t="str">
        <f t="shared" si="24"/>
        <v>23</v>
      </c>
      <c r="P828" s="51">
        <f t="shared" si="25"/>
        <v>42544</v>
      </c>
    </row>
    <row r="829" spans="1:16" x14ac:dyDescent="0.25">
      <c r="A829" s="20">
        <v>42544.440937500003</v>
      </c>
      <c r="B829" s="21" t="s">
        <v>456</v>
      </c>
      <c r="C829" s="21" t="s">
        <v>1228</v>
      </c>
      <c r="D829" s="21" t="s">
        <v>339</v>
      </c>
      <c r="E829" s="21" t="s">
        <v>345</v>
      </c>
      <c r="F829" s="21">
        <v>150</v>
      </c>
      <c r="G829" s="21">
        <v>159</v>
      </c>
      <c r="H829" s="21">
        <v>63721</v>
      </c>
      <c r="I829" s="21" t="s">
        <v>346</v>
      </c>
      <c r="J829" s="21">
        <v>63309</v>
      </c>
      <c r="K829" s="22" t="s">
        <v>342</v>
      </c>
      <c r="L829" s="22" t="str">
        <f>VLOOKUP(C829,'[24]Trips&amp;Operators'!$C$2:$E$10000,3,FALSE)</f>
        <v>STARKS</v>
      </c>
      <c r="M829" s="23" t="s">
        <v>348</v>
      </c>
      <c r="N829" s="22"/>
      <c r="O829" s="53" t="str">
        <f t="shared" si="24"/>
        <v>23</v>
      </c>
      <c r="P829" s="51">
        <f t="shared" si="25"/>
        <v>42544</v>
      </c>
    </row>
    <row r="830" spans="1:16" x14ac:dyDescent="0.25">
      <c r="A830" s="20">
        <v>42544.327557870369</v>
      </c>
      <c r="B830" s="21" t="s">
        <v>458</v>
      </c>
      <c r="C830" s="21" t="s">
        <v>603</v>
      </c>
      <c r="D830" s="21" t="s">
        <v>339</v>
      </c>
      <c r="E830" s="21" t="s">
        <v>345</v>
      </c>
      <c r="F830" s="21">
        <v>350</v>
      </c>
      <c r="G830" s="21">
        <v>491</v>
      </c>
      <c r="H830" s="21">
        <v>107902</v>
      </c>
      <c r="I830" s="21" t="s">
        <v>346</v>
      </c>
      <c r="J830" s="21">
        <v>108954</v>
      </c>
      <c r="K830" s="22" t="s">
        <v>347</v>
      </c>
      <c r="L830" s="22" t="str">
        <f>VLOOKUP(C830,'[24]Trips&amp;Operators'!$C$2:$E$10000,3,FALSE)</f>
        <v>STARKS</v>
      </c>
      <c r="M830" s="23" t="s">
        <v>348</v>
      </c>
      <c r="N830" s="22"/>
      <c r="O830" s="53" t="str">
        <f t="shared" si="24"/>
        <v>23</v>
      </c>
      <c r="P830" s="51">
        <f t="shared" si="25"/>
        <v>42544</v>
      </c>
    </row>
    <row r="831" spans="1:16" x14ac:dyDescent="0.25">
      <c r="A831" s="20">
        <v>42544.178472222222</v>
      </c>
      <c r="B831" s="21" t="s">
        <v>379</v>
      </c>
      <c r="C831" s="21" t="s">
        <v>1229</v>
      </c>
      <c r="D831" s="21" t="s">
        <v>352</v>
      </c>
      <c r="E831" s="21" t="s">
        <v>351</v>
      </c>
      <c r="F831" s="21">
        <v>600</v>
      </c>
      <c r="G831" s="21">
        <v>650</v>
      </c>
      <c r="H831" s="21">
        <v>190868</v>
      </c>
      <c r="I831" s="21" t="s">
        <v>341</v>
      </c>
      <c r="J831" s="21">
        <v>183829</v>
      </c>
      <c r="K831" s="22" t="s">
        <v>347</v>
      </c>
      <c r="L831" s="22" t="str">
        <f>VLOOKUP(C831,'[24]Trips&amp;Operators'!$C$2:$E$10000,3,FALSE)</f>
        <v>STARKS</v>
      </c>
      <c r="M831" s="23" t="s">
        <v>348</v>
      </c>
      <c r="N831" s="22"/>
      <c r="O831" s="53" t="str">
        <f t="shared" si="24"/>
        <v>23</v>
      </c>
      <c r="P831" s="51">
        <f t="shared" si="25"/>
        <v>42544</v>
      </c>
    </row>
    <row r="832" spans="1:16" x14ac:dyDescent="0.25">
      <c r="A832" s="20">
        <v>42544.219699074078</v>
      </c>
      <c r="B832" s="21" t="s">
        <v>456</v>
      </c>
      <c r="C832" s="21" t="s">
        <v>1230</v>
      </c>
      <c r="D832" s="21" t="s">
        <v>339</v>
      </c>
      <c r="E832" s="21" t="s">
        <v>351</v>
      </c>
      <c r="F832" s="21">
        <v>450</v>
      </c>
      <c r="G832" s="21">
        <v>429</v>
      </c>
      <c r="H832" s="21">
        <v>17763</v>
      </c>
      <c r="I832" s="21" t="s">
        <v>341</v>
      </c>
      <c r="J832" s="21">
        <v>15167</v>
      </c>
      <c r="K832" s="22" t="s">
        <v>342</v>
      </c>
      <c r="L832" s="22" t="str">
        <f>VLOOKUP(C832,'[24]Trips&amp;Operators'!$C$2:$E$10000,3,FALSE)</f>
        <v>STARKS</v>
      </c>
      <c r="M832" s="23" t="s">
        <v>348</v>
      </c>
      <c r="N832" s="22"/>
      <c r="O832" s="53" t="str">
        <f t="shared" si="24"/>
        <v>23</v>
      </c>
      <c r="P832" s="51">
        <f t="shared" si="25"/>
        <v>42544</v>
      </c>
    </row>
    <row r="833" spans="1:16" x14ac:dyDescent="0.25">
      <c r="A833" s="20">
        <v>42544.22152777778</v>
      </c>
      <c r="B833" s="21" t="s">
        <v>456</v>
      </c>
      <c r="C833" s="21" t="s">
        <v>1230</v>
      </c>
      <c r="D833" s="21" t="s">
        <v>339</v>
      </c>
      <c r="E833" s="21" t="s">
        <v>351</v>
      </c>
      <c r="F833" s="21">
        <v>200</v>
      </c>
      <c r="G833" s="21">
        <v>284</v>
      </c>
      <c r="H833" s="21">
        <v>6275</v>
      </c>
      <c r="I833" s="21" t="s">
        <v>341</v>
      </c>
      <c r="J833" s="21">
        <v>5439</v>
      </c>
      <c r="K833" s="22" t="s">
        <v>342</v>
      </c>
      <c r="L833" s="22" t="str">
        <f>VLOOKUP(C833,'[24]Trips&amp;Operators'!$C$2:$E$10000,3,FALSE)</f>
        <v>STARKS</v>
      </c>
      <c r="M833" s="23" t="s">
        <v>348</v>
      </c>
      <c r="N833" s="22"/>
      <c r="O833" s="53" t="str">
        <f t="shared" si="24"/>
        <v>23</v>
      </c>
      <c r="P833" s="51">
        <f t="shared" si="25"/>
        <v>42544</v>
      </c>
    </row>
    <row r="834" spans="1:16" x14ac:dyDescent="0.25">
      <c r="A834" s="20">
        <v>42544.316932870373</v>
      </c>
      <c r="B834" s="21" t="s">
        <v>458</v>
      </c>
      <c r="C834" s="21" t="s">
        <v>603</v>
      </c>
      <c r="D834" s="21" t="s">
        <v>339</v>
      </c>
      <c r="E834" s="21" t="s">
        <v>351</v>
      </c>
      <c r="F834" s="21">
        <v>300</v>
      </c>
      <c r="G834" s="21">
        <v>272</v>
      </c>
      <c r="H834" s="21">
        <v>20013</v>
      </c>
      <c r="I834" s="21" t="s">
        <v>341</v>
      </c>
      <c r="J834" s="21">
        <v>20338</v>
      </c>
      <c r="K834" s="22" t="s">
        <v>347</v>
      </c>
      <c r="L834" s="22" t="str">
        <f>VLOOKUP(C834,'[24]Trips&amp;Operators'!$C$2:$E$10000,3,FALSE)</f>
        <v>STARKS</v>
      </c>
      <c r="M834" s="23" t="s">
        <v>348</v>
      </c>
      <c r="N834" s="22"/>
      <c r="O834" s="53" t="str">
        <f t="shared" si="24"/>
        <v>23</v>
      </c>
      <c r="P834" s="51">
        <f t="shared" si="25"/>
        <v>42544</v>
      </c>
    </row>
    <row r="835" spans="1:16" x14ac:dyDescent="0.25">
      <c r="A835" s="20">
        <v>42544.389780092592</v>
      </c>
      <c r="B835" s="21" t="s">
        <v>361</v>
      </c>
      <c r="C835" s="21" t="s">
        <v>1231</v>
      </c>
      <c r="D835" s="21" t="s">
        <v>352</v>
      </c>
      <c r="E835" s="21" t="s">
        <v>351</v>
      </c>
      <c r="F835" s="21">
        <v>700</v>
      </c>
      <c r="G835" s="21">
        <v>751</v>
      </c>
      <c r="H835" s="21">
        <v>170820</v>
      </c>
      <c r="I835" s="21" t="s">
        <v>341</v>
      </c>
      <c r="J835" s="21">
        <v>183829</v>
      </c>
      <c r="K835" s="22" t="s">
        <v>342</v>
      </c>
      <c r="L835" s="22" t="str">
        <f>VLOOKUP(C835,'[24]Trips&amp;Operators'!$C$2:$E$10000,3,FALSE)</f>
        <v>KILLION</v>
      </c>
      <c r="M835" s="23" t="s">
        <v>348</v>
      </c>
      <c r="N835" s="22"/>
      <c r="O835" s="53" t="str">
        <f t="shared" ref="O835:O898" si="26">RIGHT(C835,2)</f>
        <v>23</v>
      </c>
      <c r="P835" s="51">
        <f t="shared" ref="P835:P898" si="27">42522+O835-1</f>
        <v>42544</v>
      </c>
    </row>
    <row r="836" spans="1:16" x14ac:dyDescent="0.25">
      <c r="A836" s="20">
        <v>42544.379004629627</v>
      </c>
      <c r="B836" s="21" t="s">
        <v>364</v>
      </c>
      <c r="C836" s="21" t="s">
        <v>1232</v>
      </c>
      <c r="D836" s="21" t="s">
        <v>339</v>
      </c>
      <c r="E836" s="21" t="s">
        <v>351</v>
      </c>
      <c r="F836" s="21">
        <v>550</v>
      </c>
      <c r="G836" s="21">
        <v>638</v>
      </c>
      <c r="H836" s="21">
        <v>220681</v>
      </c>
      <c r="I836" s="21" t="s">
        <v>341</v>
      </c>
      <c r="J836" s="21">
        <v>222090</v>
      </c>
      <c r="K836" s="22" t="s">
        <v>347</v>
      </c>
      <c r="L836" s="22" t="str">
        <f>VLOOKUP(C836,'[24]Trips&amp;Operators'!$C$2:$E$10000,3,FALSE)</f>
        <v>STAMBAUGH</v>
      </c>
      <c r="M836" s="23" t="s">
        <v>348</v>
      </c>
      <c r="N836" s="22"/>
      <c r="O836" s="53" t="str">
        <f t="shared" si="26"/>
        <v>23</v>
      </c>
      <c r="P836" s="51">
        <f t="shared" si="27"/>
        <v>42544</v>
      </c>
    </row>
    <row r="837" spans="1:16" x14ac:dyDescent="0.25">
      <c r="A837" s="20">
        <v>42544.498020833336</v>
      </c>
      <c r="B837" s="21" t="s">
        <v>338</v>
      </c>
      <c r="C837" s="21" t="s">
        <v>1233</v>
      </c>
      <c r="D837" s="21" t="s">
        <v>339</v>
      </c>
      <c r="E837" s="21" t="s">
        <v>351</v>
      </c>
      <c r="F837" s="21">
        <v>200</v>
      </c>
      <c r="G837" s="21">
        <v>359</v>
      </c>
      <c r="H837" s="21">
        <v>32057</v>
      </c>
      <c r="I837" s="21" t="s">
        <v>341</v>
      </c>
      <c r="J837" s="21">
        <v>30562</v>
      </c>
      <c r="K837" s="22" t="s">
        <v>342</v>
      </c>
      <c r="L837" s="22" t="str">
        <f>VLOOKUP(C837,'[24]Trips&amp;Operators'!$C$2:$E$10000,3,FALSE)</f>
        <v>STAMBAUGH</v>
      </c>
      <c r="M837" s="23" t="s">
        <v>348</v>
      </c>
      <c r="N837" s="22"/>
      <c r="O837" s="53" t="str">
        <f t="shared" si="26"/>
        <v>23</v>
      </c>
      <c r="P837" s="51">
        <f t="shared" si="27"/>
        <v>42544</v>
      </c>
    </row>
    <row r="838" spans="1:16" x14ac:dyDescent="0.25">
      <c r="A838" s="20">
        <v>42544.573495370372</v>
      </c>
      <c r="B838" s="21" t="s">
        <v>456</v>
      </c>
      <c r="C838" s="21" t="s">
        <v>1234</v>
      </c>
      <c r="D838" s="21" t="s">
        <v>339</v>
      </c>
      <c r="E838" s="21" t="s">
        <v>351</v>
      </c>
      <c r="F838" s="21">
        <v>150</v>
      </c>
      <c r="G838" s="21">
        <v>210</v>
      </c>
      <c r="H838" s="21">
        <v>229698</v>
      </c>
      <c r="I838" s="21" t="s">
        <v>341</v>
      </c>
      <c r="J838" s="21">
        <v>229055</v>
      </c>
      <c r="K838" s="22" t="s">
        <v>342</v>
      </c>
      <c r="L838" s="22" t="str">
        <f>VLOOKUP(C838,'[24]Trips&amp;Operators'!$C$2:$E$10000,3,FALSE)</f>
        <v>BARTELL</v>
      </c>
      <c r="M838" s="23" t="s">
        <v>348</v>
      </c>
      <c r="N838" s="22"/>
      <c r="O838" s="53" t="str">
        <f t="shared" si="26"/>
        <v>23</v>
      </c>
      <c r="P838" s="51">
        <f t="shared" si="27"/>
        <v>42544</v>
      </c>
    </row>
    <row r="839" spans="1:16" x14ac:dyDescent="0.25">
      <c r="A839" s="20">
        <v>42544.556886574072</v>
      </c>
      <c r="B839" s="21" t="s">
        <v>379</v>
      </c>
      <c r="C839" s="21" t="s">
        <v>1235</v>
      </c>
      <c r="D839" s="21" t="s">
        <v>339</v>
      </c>
      <c r="E839" s="21" t="s">
        <v>351</v>
      </c>
      <c r="F839" s="21">
        <v>300</v>
      </c>
      <c r="G839" s="21">
        <v>277</v>
      </c>
      <c r="H839" s="21">
        <v>19932</v>
      </c>
      <c r="I839" s="21" t="s">
        <v>341</v>
      </c>
      <c r="J839" s="21">
        <v>20338</v>
      </c>
      <c r="K839" s="22" t="s">
        <v>347</v>
      </c>
      <c r="L839" s="22" t="str">
        <f>VLOOKUP(C839,'[24]Trips&amp;Operators'!$C$2:$E$10000,3,FALSE)</f>
        <v>DAVIS</v>
      </c>
      <c r="M839" s="23" t="s">
        <v>348</v>
      </c>
      <c r="N839" s="22"/>
      <c r="O839" s="53" t="str">
        <f t="shared" si="26"/>
        <v>23</v>
      </c>
      <c r="P839" s="51">
        <f t="shared" si="27"/>
        <v>42544</v>
      </c>
    </row>
    <row r="840" spans="1:16" x14ac:dyDescent="0.25">
      <c r="A840" s="20">
        <v>42544.598703703705</v>
      </c>
      <c r="B840" s="21" t="s">
        <v>381</v>
      </c>
      <c r="C840" s="21" t="s">
        <v>598</v>
      </c>
      <c r="D840" s="21" t="s">
        <v>352</v>
      </c>
      <c r="E840" s="21" t="s">
        <v>351</v>
      </c>
      <c r="F840" s="21">
        <v>700</v>
      </c>
      <c r="G840" s="21">
        <v>753</v>
      </c>
      <c r="H840" s="21">
        <v>178691</v>
      </c>
      <c r="I840" s="21" t="s">
        <v>341</v>
      </c>
      <c r="J840" s="21">
        <v>183829</v>
      </c>
      <c r="K840" s="22" t="s">
        <v>342</v>
      </c>
      <c r="L840" s="22" t="str">
        <f>VLOOKUP(C840,'[24]Trips&amp;Operators'!$C$2:$E$10000,3,FALSE)</f>
        <v>DAVIS</v>
      </c>
      <c r="M840" s="23" t="s">
        <v>348</v>
      </c>
      <c r="N840" s="22"/>
      <c r="O840" s="53" t="str">
        <f t="shared" si="26"/>
        <v>23</v>
      </c>
      <c r="P840" s="51">
        <f t="shared" si="27"/>
        <v>42544</v>
      </c>
    </row>
    <row r="841" spans="1:16" x14ac:dyDescent="0.25">
      <c r="A841" s="20">
        <v>42544.677627314813</v>
      </c>
      <c r="B841" s="21" t="s">
        <v>373</v>
      </c>
      <c r="C841" s="21" t="s">
        <v>602</v>
      </c>
      <c r="D841" s="21" t="s">
        <v>339</v>
      </c>
      <c r="E841" s="21" t="s">
        <v>351</v>
      </c>
      <c r="F841" s="21">
        <v>450</v>
      </c>
      <c r="G841" s="21">
        <v>444</v>
      </c>
      <c r="H841" s="21">
        <v>17403</v>
      </c>
      <c r="I841" s="21" t="s">
        <v>341</v>
      </c>
      <c r="J841" s="21">
        <v>15167</v>
      </c>
      <c r="K841" s="22" t="s">
        <v>342</v>
      </c>
      <c r="L841" s="22" t="str">
        <f>VLOOKUP(C841,'[24]Trips&amp;Operators'!$C$2:$E$10000,3,FALSE)</f>
        <v>SPECTOR</v>
      </c>
      <c r="M841" s="23" t="s">
        <v>348</v>
      </c>
      <c r="N841" s="22"/>
      <c r="O841" s="53" t="str">
        <f t="shared" si="26"/>
        <v>23</v>
      </c>
      <c r="P841" s="51">
        <f t="shared" si="27"/>
        <v>42544</v>
      </c>
    </row>
    <row r="842" spans="1:16" x14ac:dyDescent="0.25">
      <c r="A842" s="33">
        <v>42544.698506944442</v>
      </c>
      <c r="B842" s="4" t="s">
        <v>353</v>
      </c>
      <c r="C842" s="4" t="s">
        <v>1236</v>
      </c>
      <c r="D842" s="4" t="s">
        <v>339</v>
      </c>
      <c r="E842" s="4" t="s">
        <v>351</v>
      </c>
      <c r="F842" s="4">
        <v>450</v>
      </c>
      <c r="G842" s="4">
        <v>437</v>
      </c>
      <c r="H842" s="4">
        <v>17254</v>
      </c>
      <c r="I842" s="4" t="s">
        <v>341</v>
      </c>
      <c r="J842" s="4">
        <v>15167</v>
      </c>
      <c r="K842" s="4" t="s">
        <v>342</v>
      </c>
      <c r="L842" s="22" t="str">
        <f>VLOOKUP(C842,'[24]Trips&amp;Operators'!$C$2:$E$10000,3,FALSE)</f>
        <v>COOLAHAN</v>
      </c>
      <c r="M842" s="23" t="s">
        <v>348</v>
      </c>
      <c r="N842" s="22"/>
      <c r="O842" s="53" t="str">
        <f t="shared" si="26"/>
        <v>23</v>
      </c>
      <c r="P842" s="51">
        <f t="shared" si="27"/>
        <v>42544</v>
      </c>
    </row>
    <row r="843" spans="1:16" x14ac:dyDescent="0.25">
      <c r="A843" s="33">
        <v>42544.689791666664</v>
      </c>
      <c r="B843" s="4" t="s">
        <v>344</v>
      </c>
      <c r="C843" s="4" t="s">
        <v>1237</v>
      </c>
      <c r="D843" s="4" t="s">
        <v>352</v>
      </c>
      <c r="E843" s="4" t="s">
        <v>351</v>
      </c>
      <c r="F843" s="4">
        <v>200</v>
      </c>
      <c r="G843" s="4">
        <v>253</v>
      </c>
      <c r="H843" s="4">
        <v>5266</v>
      </c>
      <c r="I843" s="4" t="s">
        <v>341</v>
      </c>
      <c r="J843" s="4">
        <v>4677</v>
      </c>
      <c r="K843" s="4" t="s">
        <v>347</v>
      </c>
      <c r="L843" s="22" t="str">
        <f>VLOOKUP(C843,'[24]Trips&amp;Operators'!$C$2:$E$10000,3,FALSE)</f>
        <v>SPECTOR</v>
      </c>
      <c r="M843" s="23" t="s">
        <v>348</v>
      </c>
      <c r="N843" s="22"/>
      <c r="O843" s="53" t="str">
        <f t="shared" si="26"/>
        <v>23</v>
      </c>
      <c r="P843" s="51">
        <f t="shared" si="27"/>
        <v>42544</v>
      </c>
    </row>
    <row r="844" spans="1:16" x14ac:dyDescent="0.25">
      <c r="A844" s="33">
        <v>42544.759953703702</v>
      </c>
      <c r="B844" s="4" t="s">
        <v>387</v>
      </c>
      <c r="C844" s="4" t="s">
        <v>1238</v>
      </c>
      <c r="D844" s="4" t="s">
        <v>339</v>
      </c>
      <c r="E844" s="4" t="s">
        <v>351</v>
      </c>
      <c r="F844" s="4">
        <v>450</v>
      </c>
      <c r="G844" s="4">
        <v>472</v>
      </c>
      <c r="H844" s="4">
        <v>67182</v>
      </c>
      <c r="I844" s="4" t="s">
        <v>341</v>
      </c>
      <c r="J844" s="4">
        <v>68497</v>
      </c>
      <c r="K844" s="4" t="s">
        <v>347</v>
      </c>
      <c r="L844" s="22" t="str">
        <f>VLOOKUP(C844,'[24]Trips&amp;Operators'!$C$2:$E$10000,3,FALSE)</f>
        <v>MAELZER</v>
      </c>
      <c r="M844" s="23" t="s">
        <v>348</v>
      </c>
      <c r="N844" s="22"/>
      <c r="O844" s="53" t="str">
        <f t="shared" si="26"/>
        <v>23</v>
      </c>
      <c r="P844" s="51">
        <f t="shared" si="27"/>
        <v>42544</v>
      </c>
    </row>
    <row r="845" spans="1:16" x14ac:dyDescent="0.25">
      <c r="A845" s="20">
        <v>42544.281655092593</v>
      </c>
      <c r="B845" s="21" t="s">
        <v>338</v>
      </c>
      <c r="C845" s="21" t="s">
        <v>777</v>
      </c>
      <c r="D845" s="21" t="s">
        <v>339</v>
      </c>
      <c r="E845" s="21" t="s">
        <v>359</v>
      </c>
      <c r="F845" s="21">
        <v>0</v>
      </c>
      <c r="G845" s="21">
        <v>295</v>
      </c>
      <c r="H845" s="21">
        <v>20853</v>
      </c>
      <c r="I845" s="21" t="s">
        <v>360</v>
      </c>
      <c r="J845" s="21">
        <v>20632</v>
      </c>
      <c r="K845" s="22" t="s">
        <v>342</v>
      </c>
      <c r="L845" s="22" t="str">
        <f>VLOOKUP(C845,'[24]Trips&amp;Operators'!$C$2:$E$10000,3,FALSE)</f>
        <v>CANFIELD</v>
      </c>
      <c r="M845" s="23" t="s">
        <v>343</v>
      </c>
      <c r="N845" s="22" t="s">
        <v>121</v>
      </c>
      <c r="O845" s="53" t="str">
        <f t="shared" si="26"/>
        <v>23</v>
      </c>
      <c r="P845" s="51">
        <f t="shared" si="27"/>
        <v>42544</v>
      </c>
    </row>
    <row r="846" spans="1:16" x14ac:dyDescent="0.25">
      <c r="A846" s="20">
        <v>42544.282152777778</v>
      </c>
      <c r="B846" s="21" t="s">
        <v>338</v>
      </c>
      <c r="C846" s="21" t="s">
        <v>777</v>
      </c>
      <c r="D846" s="21" t="s">
        <v>352</v>
      </c>
      <c r="E846" s="21" t="s">
        <v>359</v>
      </c>
      <c r="F846" s="21">
        <v>0</v>
      </c>
      <c r="G846" s="21">
        <v>12</v>
      </c>
      <c r="H846" s="21">
        <v>20133</v>
      </c>
      <c r="I846" s="21" t="s">
        <v>360</v>
      </c>
      <c r="J846" s="21">
        <v>20632</v>
      </c>
      <c r="K846" s="22" t="s">
        <v>342</v>
      </c>
      <c r="L846" s="22" t="str">
        <f>VLOOKUP(C846,'[24]Trips&amp;Operators'!$C$2:$E$10000,3,FALSE)</f>
        <v>CANFIELD</v>
      </c>
      <c r="M846" s="23" t="s">
        <v>343</v>
      </c>
      <c r="N846" s="22" t="s">
        <v>121</v>
      </c>
      <c r="O846" s="53" t="str">
        <f t="shared" si="26"/>
        <v>23</v>
      </c>
      <c r="P846" s="51">
        <f t="shared" si="27"/>
        <v>42544</v>
      </c>
    </row>
    <row r="847" spans="1:16" x14ac:dyDescent="0.25">
      <c r="A847" s="20">
        <v>42544.282453703701</v>
      </c>
      <c r="B847" s="21" t="s">
        <v>338</v>
      </c>
      <c r="C847" s="21" t="s">
        <v>777</v>
      </c>
      <c r="D847" s="21" t="s">
        <v>352</v>
      </c>
      <c r="E847" s="21" t="s">
        <v>359</v>
      </c>
      <c r="F847" s="21">
        <v>0</v>
      </c>
      <c r="G847" s="21">
        <v>2</v>
      </c>
      <c r="H847" s="21">
        <v>20091</v>
      </c>
      <c r="I847" s="21" t="s">
        <v>360</v>
      </c>
      <c r="J847" s="21">
        <v>20632</v>
      </c>
      <c r="K847" s="22" t="s">
        <v>342</v>
      </c>
      <c r="L847" s="22" t="str">
        <f>VLOOKUP(C847,'[24]Trips&amp;Operators'!$C$2:$E$10000,3,FALSE)</f>
        <v>CANFIELD</v>
      </c>
      <c r="M847" s="23" t="s">
        <v>343</v>
      </c>
      <c r="N847" s="22" t="s">
        <v>121</v>
      </c>
      <c r="O847" s="53" t="str">
        <f t="shared" si="26"/>
        <v>23</v>
      </c>
      <c r="P847" s="51">
        <f t="shared" si="27"/>
        <v>42544</v>
      </c>
    </row>
    <row r="848" spans="1:16" x14ac:dyDescent="0.25">
      <c r="A848" s="20">
        <v>42544.282500000001</v>
      </c>
      <c r="B848" s="21" t="s">
        <v>338</v>
      </c>
      <c r="C848" s="21" t="s">
        <v>777</v>
      </c>
      <c r="D848" s="21" t="s">
        <v>352</v>
      </c>
      <c r="E848" s="21" t="s">
        <v>359</v>
      </c>
      <c r="F848" s="21">
        <v>0</v>
      </c>
      <c r="G848" s="21">
        <v>5</v>
      </c>
      <c r="H848" s="21">
        <v>20089</v>
      </c>
      <c r="I848" s="21" t="s">
        <v>360</v>
      </c>
      <c r="J848" s="21">
        <v>20632</v>
      </c>
      <c r="K848" s="22" t="s">
        <v>342</v>
      </c>
      <c r="L848" s="22" t="str">
        <f>VLOOKUP(C848,'[24]Trips&amp;Operators'!$C$2:$E$10000,3,FALSE)</f>
        <v>CANFIELD</v>
      </c>
      <c r="M848" s="23" t="s">
        <v>343</v>
      </c>
      <c r="N848" s="22" t="s">
        <v>121</v>
      </c>
      <c r="O848" s="53" t="str">
        <f t="shared" si="26"/>
        <v>23</v>
      </c>
      <c r="P848" s="51">
        <f t="shared" si="27"/>
        <v>42544</v>
      </c>
    </row>
    <row r="849" spans="1:16" x14ac:dyDescent="0.25">
      <c r="A849" s="20">
        <v>42544.370972222219</v>
      </c>
      <c r="B849" s="21" t="s">
        <v>373</v>
      </c>
      <c r="C849" s="21" t="s">
        <v>1239</v>
      </c>
      <c r="D849" s="21" t="s">
        <v>339</v>
      </c>
      <c r="E849" s="21" t="s">
        <v>359</v>
      </c>
      <c r="F849" s="21">
        <v>0</v>
      </c>
      <c r="G849" s="21">
        <v>410</v>
      </c>
      <c r="H849" s="21">
        <v>129121</v>
      </c>
      <c r="I849" s="21" t="s">
        <v>360</v>
      </c>
      <c r="J849" s="21">
        <v>127587</v>
      </c>
      <c r="K849" s="22" t="s">
        <v>342</v>
      </c>
      <c r="L849" s="22" t="str">
        <f>VLOOKUP(C849,'[24]Trips&amp;Operators'!$C$2:$E$10000,3,FALSE)</f>
        <v>YORK</v>
      </c>
      <c r="M849" s="23" t="s">
        <v>343</v>
      </c>
      <c r="N849" s="22"/>
      <c r="O849" s="53" t="str">
        <f t="shared" si="26"/>
        <v>23</v>
      </c>
      <c r="P849" s="51">
        <f t="shared" si="27"/>
        <v>42544</v>
      </c>
    </row>
    <row r="850" spans="1:16" x14ac:dyDescent="0.25">
      <c r="A850" s="20">
        <v>42544.486527777779</v>
      </c>
      <c r="B850" s="21" t="s">
        <v>338</v>
      </c>
      <c r="C850" s="21" t="s">
        <v>1233</v>
      </c>
      <c r="D850" s="21" t="s">
        <v>339</v>
      </c>
      <c r="E850" s="21" t="s">
        <v>359</v>
      </c>
      <c r="F850" s="21">
        <v>0</v>
      </c>
      <c r="G850" s="21">
        <v>64</v>
      </c>
      <c r="H850" s="21">
        <v>127762</v>
      </c>
      <c r="I850" s="21" t="s">
        <v>360</v>
      </c>
      <c r="J850" s="21">
        <v>127587</v>
      </c>
      <c r="K850" s="22" t="s">
        <v>342</v>
      </c>
      <c r="L850" s="22" t="str">
        <f>VLOOKUP(C850,'[24]Trips&amp;Operators'!$C$2:$E$10000,3,FALSE)</f>
        <v>STAMBAUGH</v>
      </c>
      <c r="M850" s="23" t="s">
        <v>343</v>
      </c>
      <c r="N850" s="22"/>
      <c r="O850" s="53" t="str">
        <f t="shared" si="26"/>
        <v>23</v>
      </c>
      <c r="P850" s="51">
        <f t="shared" si="27"/>
        <v>42544</v>
      </c>
    </row>
    <row r="851" spans="1:16" x14ac:dyDescent="0.25">
      <c r="A851" s="33">
        <v>42544.819502314815</v>
      </c>
      <c r="B851" s="4" t="s">
        <v>381</v>
      </c>
      <c r="C851" s="4" t="s">
        <v>1240</v>
      </c>
      <c r="D851" s="4" t="s">
        <v>339</v>
      </c>
      <c r="E851" s="4" t="s">
        <v>359</v>
      </c>
      <c r="F851" s="4">
        <v>0</v>
      </c>
      <c r="G851" s="4">
        <v>740</v>
      </c>
      <c r="H851" s="4">
        <v>142518</v>
      </c>
      <c r="I851" s="4" t="s">
        <v>360</v>
      </c>
      <c r="J851" s="4">
        <v>138851</v>
      </c>
      <c r="K851" s="4" t="s">
        <v>342</v>
      </c>
      <c r="L851" s="22" t="str">
        <f>VLOOKUP(C851,'[24]Trips&amp;Operators'!$C$2:$E$10000,3,FALSE)</f>
        <v>MOSES</v>
      </c>
      <c r="M851" s="23" t="s">
        <v>343</v>
      </c>
      <c r="N851" s="22"/>
      <c r="O851" s="53" t="str">
        <f t="shared" si="26"/>
        <v>23</v>
      </c>
      <c r="P851" s="51">
        <f t="shared" si="27"/>
        <v>42544</v>
      </c>
    </row>
    <row r="852" spans="1:16" x14ac:dyDescent="0.25">
      <c r="A852" s="33">
        <v>42544.732511574075</v>
      </c>
      <c r="B852" s="4" t="s">
        <v>380</v>
      </c>
      <c r="C852" s="4" t="s">
        <v>785</v>
      </c>
      <c r="D852" s="4" t="s">
        <v>339</v>
      </c>
      <c r="E852" s="4" t="s">
        <v>365</v>
      </c>
      <c r="F852" s="4">
        <v>0</v>
      </c>
      <c r="G852" s="4">
        <v>420</v>
      </c>
      <c r="H852" s="4">
        <v>13122</v>
      </c>
      <c r="I852" s="4" t="s">
        <v>366</v>
      </c>
      <c r="J852" s="4">
        <v>14363</v>
      </c>
      <c r="K852" s="4" t="s">
        <v>347</v>
      </c>
      <c r="L852" s="22" t="str">
        <f>VLOOKUP(C852,'[24]Trips&amp;Operators'!$C$2:$E$10000,3,FALSE)</f>
        <v>YOUNG</v>
      </c>
      <c r="M852" s="23" t="s">
        <v>343</v>
      </c>
      <c r="N852" s="22" t="s">
        <v>121</v>
      </c>
      <c r="O852" s="53" t="str">
        <f t="shared" si="26"/>
        <v>23</v>
      </c>
      <c r="P852" s="51">
        <f t="shared" si="27"/>
        <v>42544</v>
      </c>
    </row>
    <row r="853" spans="1:16" x14ac:dyDescent="0.25">
      <c r="A853" s="33">
        <v>42544.894375000003</v>
      </c>
      <c r="B853" s="4" t="s">
        <v>381</v>
      </c>
      <c r="C853" s="4" t="s">
        <v>600</v>
      </c>
      <c r="D853" s="4" t="s">
        <v>352</v>
      </c>
      <c r="E853" s="4" t="s">
        <v>365</v>
      </c>
      <c r="F853" s="4">
        <v>0</v>
      </c>
      <c r="G853" s="4">
        <v>321</v>
      </c>
      <c r="H853" s="4">
        <v>229523</v>
      </c>
      <c r="I853" s="4" t="s">
        <v>366</v>
      </c>
      <c r="J853" s="4">
        <v>231650</v>
      </c>
      <c r="K853" s="4" t="s">
        <v>342</v>
      </c>
      <c r="L853" s="22" t="str">
        <f>VLOOKUP(C853,'[24]Trips&amp;Operators'!$C$2:$E$10000,3,FALSE)</f>
        <v>MOSES</v>
      </c>
      <c r="M853" s="23" t="s">
        <v>343</v>
      </c>
      <c r="N853" s="22" t="s">
        <v>121</v>
      </c>
      <c r="O853" s="53" t="str">
        <f t="shared" si="26"/>
        <v>23</v>
      </c>
      <c r="P853" s="51">
        <f t="shared" si="27"/>
        <v>42544</v>
      </c>
    </row>
    <row r="854" spans="1:16" x14ac:dyDescent="0.25">
      <c r="A854" s="20">
        <v>42544.201724537037</v>
      </c>
      <c r="B854" s="21" t="s">
        <v>338</v>
      </c>
      <c r="C854" s="21" t="s">
        <v>1241</v>
      </c>
      <c r="D854" s="21" t="s">
        <v>339</v>
      </c>
      <c r="E854" s="21" t="s">
        <v>367</v>
      </c>
      <c r="F854" s="21">
        <v>0</v>
      </c>
      <c r="G854" s="21">
        <v>20</v>
      </c>
      <c r="H854" s="21">
        <v>47</v>
      </c>
      <c r="I854" s="21" t="s">
        <v>368</v>
      </c>
      <c r="J854" s="21">
        <v>1</v>
      </c>
      <c r="K854" s="22" t="s">
        <v>342</v>
      </c>
      <c r="L854" s="22" t="str">
        <f>VLOOKUP(C854,'[24]Trips&amp;Operators'!$C$2:$E$10000,3,FALSE)</f>
        <v>CANFIELD</v>
      </c>
      <c r="M854" s="23" t="s">
        <v>348</v>
      </c>
      <c r="N854" s="22"/>
      <c r="O854" s="53" t="str">
        <f t="shared" si="26"/>
        <v>23</v>
      </c>
      <c r="P854" s="51">
        <f t="shared" si="27"/>
        <v>42544</v>
      </c>
    </row>
    <row r="855" spans="1:16" x14ac:dyDescent="0.25">
      <c r="A855" s="20">
        <v>42544.223703703705</v>
      </c>
      <c r="B855" s="21" t="s">
        <v>456</v>
      </c>
      <c r="C855" s="21" t="s">
        <v>1230</v>
      </c>
      <c r="D855" s="21" t="s">
        <v>339</v>
      </c>
      <c r="E855" s="21" t="s">
        <v>367</v>
      </c>
      <c r="F855" s="21">
        <v>0</v>
      </c>
      <c r="G855" s="21">
        <v>52</v>
      </c>
      <c r="H855" s="21">
        <v>172</v>
      </c>
      <c r="I855" s="21" t="s">
        <v>368</v>
      </c>
      <c r="J855" s="21">
        <v>1</v>
      </c>
      <c r="K855" s="22" t="s">
        <v>342</v>
      </c>
      <c r="L855" s="22" t="str">
        <f>VLOOKUP(C855,'[24]Trips&amp;Operators'!$C$2:$E$10000,3,FALSE)</f>
        <v>STARKS</v>
      </c>
      <c r="M855" s="23" t="s">
        <v>348</v>
      </c>
      <c r="N855" s="22"/>
      <c r="O855" s="53" t="str">
        <f t="shared" si="26"/>
        <v>23</v>
      </c>
      <c r="P855" s="51">
        <f t="shared" si="27"/>
        <v>42544</v>
      </c>
    </row>
    <row r="856" spans="1:16" x14ac:dyDescent="0.25">
      <c r="A856" s="20">
        <v>42544.306006944447</v>
      </c>
      <c r="B856" s="21" t="s">
        <v>456</v>
      </c>
      <c r="C856" s="21" t="s">
        <v>597</v>
      </c>
      <c r="D856" s="21" t="s">
        <v>339</v>
      </c>
      <c r="E856" s="21" t="s">
        <v>367</v>
      </c>
      <c r="F856" s="21">
        <v>0</v>
      </c>
      <c r="G856" s="21">
        <v>37</v>
      </c>
      <c r="H856" s="21">
        <v>94</v>
      </c>
      <c r="I856" s="21" t="s">
        <v>368</v>
      </c>
      <c r="J856" s="21">
        <v>1</v>
      </c>
      <c r="K856" s="22" t="s">
        <v>342</v>
      </c>
      <c r="L856" s="22" t="str">
        <f>VLOOKUP(C856,'[24]Trips&amp;Operators'!$C$2:$E$10000,3,FALSE)</f>
        <v>STARKS</v>
      </c>
      <c r="M856" s="23" t="s">
        <v>348</v>
      </c>
      <c r="N856" s="22"/>
      <c r="O856" s="53" t="str">
        <f t="shared" si="26"/>
        <v>23</v>
      </c>
      <c r="P856" s="51">
        <f t="shared" si="27"/>
        <v>42544</v>
      </c>
    </row>
    <row r="857" spans="1:16" x14ac:dyDescent="0.25">
      <c r="A857" s="20">
        <v>42544.32613425926</v>
      </c>
      <c r="B857" s="21" t="s">
        <v>354</v>
      </c>
      <c r="C857" s="21" t="s">
        <v>92</v>
      </c>
      <c r="D857" s="21" t="s">
        <v>339</v>
      </c>
      <c r="E857" s="21" t="s">
        <v>367</v>
      </c>
      <c r="F857" s="21">
        <v>0</v>
      </c>
      <c r="G857" s="21">
        <v>67</v>
      </c>
      <c r="H857" s="21">
        <v>218</v>
      </c>
      <c r="I857" s="21" t="s">
        <v>368</v>
      </c>
      <c r="J857" s="21">
        <v>1</v>
      </c>
      <c r="K857" s="22" t="s">
        <v>342</v>
      </c>
      <c r="L857" s="22" t="str">
        <f>VLOOKUP(C857,'[24]Trips&amp;Operators'!$C$2:$E$10000,3,FALSE)</f>
        <v>SANTIZO</v>
      </c>
      <c r="M857" s="23" t="s">
        <v>348</v>
      </c>
      <c r="N857" s="22"/>
      <c r="O857" s="53" t="str">
        <f t="shared" si="26"/>
        <v>23</v>
      </c>
      <c r="P857" s="51">
        <f t="shared" si="27"/>
        <v>42544</v>
      </c>
    </row>
    <row r="858" spans="1:16" x14ac:dyDescent="0.25">
      <c r="A858" s="20">
        <v>42544.377766203703</v>
      </c>
      <c r="B858" s="21" t="s">
        <v>456</v>
      </c>
      <c r="C858" s="21" t="s">
        <v>1242</v>
      </c>
      <c r="D858" s="21" t="s">
        <v>339</v>
      </c>
      <c r="E858" s="21" t="s">
        <v>367</v>
      </c>
      <c r="F858" s="21">
        <v>0</v>
      </c>
      <c r="G858" s="21">
        <v>24</v>
      </c>
      <c r="H858" s="21">
        <v>41</v>
      </c>
      <c r="I858" s="21" t="s">
        <v>368</v>
      </c>
      <c r="J858" s="21">
        <v>1</v>
      </c>
      <c r="K858" s="22" t="s">
        <v>342</v>
      </c>
      <c r="L858" s="22" t="str">
        <f>VLOOKUP(C858,'[24]Trips&amp;Operators'!$C$2:$E$10000,3,FALSE)</f>
        <v>STARKS</v>
      </c>
      <c r="M858" s="23" t="s">
        <v>348</v>
      </c>
      <c r="N858" s="22"/>
      <c r="O858" s="53" t="str">
        <f t="shared" si="26"/>
        <v>23</v>
      </c>
      <c r="P858" s="51">
        <f t="shared" si="27"/>
        <v>42544</v>
      </c>
    </row>
    <row r="859" spans="1:16" x14ac:dyDescent="0.25">
      <c r="A859" s="20">
        <v>42544.398495370369</v>
      </c>
      <c r="B859" s="21" t="s">
        <v>354</v>
      </c>
      <c r="C859" s="21" t="s">
        <v>93</v>
      </c>
      <c r="D859" s="21" t="s">
        <v>339</v>
      </c>
      <c r="E859" s="21" t="s">
        <v>367</v>
      </c>
      <c r="F859" s="21">
        <v>0</v>
      </c>
      <c r="G859" s="21">
        <v>67</v>
      </c>
      <c r="H859" s="21">
        <v>220</v>
      </c>
      <c r="I859" s="21" t="s">
        <v>368</v>
      </c>
      <c r="J859" s="21">
        <v>1</v>
      </c>
      <c r="K859" s="22" t="s">
        <v>342</v>
      </c>
      <c r="L859" s="22" t="str">
        <f>VLOOKUP(C859,'[24]Trips&amp;Operators'!$C$2:$E$10000,3,FALSE)</f>
        <v>SANTIZO</v>
      </c>
      <c r="M859" s="23" t="s">
        <v>348</v>
      </c>
      <c r="N859" s="22"/>
      <c r="O859" s="53" t="str">
        <f t="shared" si="26"/>
        <v>23</v>
      </c>
      <c r="P859" s="51">
        <f t="shared" si="27"/>
        <v>42544</v>
      </c>
    </row>
    <row r="860" spans="1:16" x14ac:dyDescent="0.25">
      <c r="A860" s="20">
        <v>42544.410462962966</v>
      </c>
      <c r="B860" s="21" t="s">
        <v>361</v>
      </c>
      <c r="C860" s="21" t="s">
        <v>1231</v>
      </c>
      <c r="D860" s="21" t="s">
        <v>339</v>
      </c>
      <c r="E860" s="21" t="s">
        <v>367</v>
      </c>
      <c r="F860" s="21">
        <v>0</v>
      </c>
      <c r="G860" s="21">
        <v>58</v>
      </c>
      <c r="H860" s="21">
        <v>240</v>
      </c>
      <c r="I860" s="21" t="s">
        <v>368</v>
      </c>
      <c r="J860" s="21">
        <v>1</v>
      </c>
      <c r="K860" s="22" t="s">
        <v>342</v>
      </c>
      <c r="L860" s="22" t="str">
        <f>VLOOKUP(C860,'[24]Trips&amp;Operators'!$C$2:$E$10000,3,FALSE)</f>
        <v>KILLION</v>
      </c>
      <c r="M860" s="23" t="s">
        <v>348</v>
      </c>
      <c r="N860" s="22"/>
      <c r="O860" s="53" t="str">
        <f t="shared" si="26"/>
        <v>23</v>
      </c>
      <c r="P860" s="51">
        <f t="shared" si="27"/>
        <v>42544</v>
      </c>
    </row>
    <row r="861" spans="1:16" x14ac:dyDescent="0.25">
      <c r="A861" s="20">
        <v>42544.589780092596</v>
      </c>
      <c r="B861" s="21" t="s">
        <v>386</v>
      </c>
      <c r="C861" s="21" t="s">
        <v>604</v>
      </c>
      <c r="D861" s="21" t="s">
        <v>339</v>
      </c>
      <c r="E861" s="21" t="s">
        <v>367</v>
      </c>
      <c r="F861" s="21">
        <v>0</v>
      </c>
      <c r="G861" s="21">
        <v>64</v>
      </c>
      <c r="H861" s="21">
        <v>229</v>
      </c>
      <c r="I861" s="21" t="s">
        <v>368</v>
      </c>
      <c r="J861" s="21">
        <v>1</v>
      </c>
      <c r="K861" s="22" t="s">
        <v>342</v>
      </c>
      <c r="L861" s="22" t="str">
        <f>VLOOKUP(C861,'[24]Trips&amp;Operators'!$C$2:$E$10000,3,FALSE)</f>
        <v>STEWART</v>
      </c>
      <c r="M861" s="23" t="s">
        <v>348</v>
      </c>
      <c r="N861" s="22"/>
      <c r="O861" s="53" t="str">
        <f t="shared" si="26"/>
        <v>23</v>
      </c>
      <c r="P861" s="51">
        <f t="shared" si="27"/>
        <v>42544</v>
      </c>
    </row>
    <row r="862" spans="1:16" x14ac:dyDescent="0.25">
      <c r="A862" s="20">
        <v>42544.603310185186</v>
      </c>
      <c r="B862" s="21" t="s">
        <v>456</v>
      </c>
      <c r="C862" s="21" t="s">
        <v>1234</v>
      </c>
      <c r="D862" s="21" t="s">
        <v>339</v>
      </c>
      <c r="E862" s="21" t="s">
        <v>367</v>
      </c>
      <c r="F862" s="21">
        <v>0</v>
      </c>
      <c r="G862" s="21">
        <v>43</v>
      </c>
      <c r="H862" s="21">
        <v>161</v>
      </c>
      <c r="I862" s="21" t="s">
        <v>368</v>
      </c>
      <c r="J862" s="21">
        <v>1</v>
      </c>
      <c r="K862" s="22" t="s">
        <v>342</v>
      </c>
      <c r="L862" s="22" t="str">
        <f>VLOOKUP(C862,'[24]Trips&amp;Operators'!$C$2:$E$10000,3,FALSE)</f>
        <v>BARTELL</v>
      </c>
      <c r="M862" s="23" t="s">
        <v>348</v>
      </c>
      <c r="N862" s="22"/>
      <c r="O862" s="53" t="str">
        <f t="shared" si="26"/>
        <v>23</v>
      </c>
      <c r="P862" s="51">
        <f t="shared" si="27"/>
        <v>42544</v>
      </c>
    </row>
    <row r="863" spans="1:16" x14ac:dyDescent="0.25">
      <c r="A863" s="20">
        <v>42544.628379629627</v>
      </c>
      <c r="B863" s="21" t="s">
        <v>353</v>
      </c>
      <c r="C863" s="21" t="s">
        <v>1243</v>
      </c>
      <c r="D863" s="21" t="s">
        <v>339</v>
      </c>
      <c r="E863" s="21" t="s">
        <v>367</v>
      </c>
      <c r="F863" s="21">
        <v>0</v>
      </c>
      <c r="G863" s="21">
        <v>67</v>
      </c>
      <c r="H863" s="21">
        <v>242</v>
      </c>
      <c r="I863" s="21" t="s">
        <v>368</v>
      </c>
      <c r="J863" s="21">
        <v>1</v>
      </c>
      <c r="K863" s="22" t="s">
        <v>342</v>
      </c>
      <c r="L863" s="22" t="str">
        <f>VLOOKUP(C863,'[24]Trips&amp;Operators'!$C$2:$E$10000,3,FALSE)</f>
        <v>COOLAHAN</v>
      </c>
      <c r="M863" s="23" t="s">
        <v>348</v>
      </c>
      <c r="N863" s="22"/>
      <c r="O863" s="53" t="str">
        <f t="shared" si="26"/>
        <v>23</v>
      </c>
      <c r="P863" s="51">
        <f t="shared" si="27"/>
        <v>42544</v>
      </c>
    </row>
    <row r="864" spans="1:16" x14ac:dyDescent="0.25">
      <c r="A864" s="20">
        <v>42544.662141203706</v>
      </c>
      <c r="B864" s="21" t="s">
        <v>386</v>
      </c>
      <c r="C864" s="21" t="s">
        <v>605</v>
      </c>
      <c r="D864" s="21" t="s">
        <v>339</v>
      </c>
      <c r="E864" s="21" t="s">
        <v>367</v>
      </c>
      <c r="F864" s="21">
        <v>0</v>
      </c>
      <c r="G864" s="21">
        <v>51</v>
      </c>
      <c r="H864" s="21">
        <v>156</v>
      </c>
      <c r="I864" s="21" t="s">
        <v>368</v>
      </c>
      <c r="J864" s="21">
        <v>1</v>
      </c>
      <c r="K864" s="22" t="s">
        <v>342</v>
      </c>
      <c r="L864" s="22" t="str">
        <f>VLOOKUP(C864,'[24]Trips&amp;Operators'!$C$2:$E$10000,3,FALSE)</f>
        <v>STEWART</v>
      </c>
      <c r="M864" s="23" t="s">
        <v>348</v>
      </c>
      <c r="N864" s="22"/>
      <c r="O864" s="53" t="str">
        <f t="shared" si="26"/>
        <v>23</v>
      </c>
      <c r="P864" s="51">
        <f t="shared" si="27"/>
        <v>42544</v>
      </c>
    </row>
    <row r="865" spans="1:16" x14ac:dyDescent="0.25">
      <c r="A865" s="20">
        <v>42544.650555555556</v>
      </c>
      <c r="B865" s="21" t="s">
        <v>379</v>
      </c>
      <c r="C865" s="21" t="s">
        <v>599</v>
      </c>
      <c r="D865" s="21" t="s">
        <v>339</v>
      </c>
      <c r="E865" s="21" t="s">
        <v>367</v>
      </c>
      <c r="F865" s="21">
        <v>0</v>
      </c>
      <c r="G865" s="21">
        <v>23</v>
      </c>
      <c r="H865" s="21">
        <v>233437</v>
      </c>
      <c r="I865" s="21" t="s">
        <v>368</v>
      </c>
      <c r="J865" s="21">
        <v>233491</v>
      </c>
      <c r="K865" s="22" t="s">
        <v>347</v>
      </c>
      <c r="L865" s="22" t="str">
        <f>VLOOKUP(C865,'[24]Trips&amp;Operators'!$C$2:$E$10000,3,FALSE)</f>
        <v>DAVIS</v>
      </c>
      <c r="M865" s="23" t="s">
        <v>348</v>
      </c>
      <c r="N865" s="22"/>
      <c r="O865" s="53" t="str">
        <f t="shared" si="26"/>
        <v>23</v>
      </c>
      <c r="P865" s="51">
        <f t="shared" si="27"/>
        <v>42544</v>
      </c>
    </row>
    <row r="866" spans="1:16" x14ac:dyDescent="0.25">
      <c r="A866" s="33">
        <v>42544.690243055556</v>
      </c>
      <c r="B866" s="4" t="s">
        <v>381</v>
      </c>
      <c r="C866" s="4" t="s">
        <v>606</v>
      </c>
      <c r="D866" s="4" t="s">
        <v>339</v>
      </c>
      <c r="E866" s="4" t="s">
        <v>367</v>
      </c>
      <c r="F866" s="4">
        <v>0</v>
      </c>
      <c r="G866" s="4">
        <v>39</v>
      </c>
      <c r="H866" s="4">
        <v>139</v>
      </c>
      <c r="I866" s="4" t="s">
        <v>368</v>
      </c>
      <c r="J866" s="4">
        <v>1</v>
      </c>
      <c r="K866" s="4" t="s">
        <v>342</v>
      </c>
      <c r="L866" s="22" t="str">
        <f>VLOOKUP(C866,'[24]Trips&amp;Operators'!$C$2:$E$10000,3,FALSE)</f>
        <v>DAVIS</v>
      </c>
      <c r="M866" s="23" t="s">
        <v>348</v>
      </c>
      <c r="N866" s="22"/>
      <c r="O866" s="53" t="str">
        <f t="shared" si="26"/>
        <v>23</v>
      </c>
      <c r="P866" s="51">
        <f t="shared" si="27"/>
        <v>42544</v>
      </c>
    </row>
    <row r="867" spans="1:16" x14ac:dyDescent="0.25">
      <c r="A867" s="33">
        <v>42545.995358796295</v>
      </c>
      <c r="B867" s="4" t="s">
        <v>451</v>
      </c>
      <c r="C867" s="4" t="s">
        <v>98</v>
      </c>
      <c r="D867" s="4" t="s">
        <v>339</v>
      </c>
      <c r="E867" s="4" t="s">
        <v>340</v>
      </c>
      <c r="F867" s="4">
        <v>790</v>
      </c>
      <c r="G867" s="4">
        <v>790</v>
      </c>
      <c r="H867" s="4">
        <v>144281</v>
      </c>
      <c r="I867" s="4" t="s">
        <v>341</v>
      </c>
      <c r="J867" s="4">
        <v>110617</v>
      </c>
      <c r="K867" s="4" t="s">
        <v>347</v>
      </c>
      <c r="L867" s="22" t="str">
        <f>VLOOKUP(C867,'[25]Trips&amp;Operators'!$C$2:$E$10000,3,FALSE)</f>
        <v>BRUDER</v>
      </c>
      <c r="M867" s="23" t="s">
        <v>343</v>
      </c>
      <c r="N867" s="22" t="s">
        <v>161</v>
      </c>
      <c r="O867" s="53" t="str">
        <f t="shared" si="26"/>
        <v>24</v>
      </c>
      <c r="P867" s="51">
        <f t="shared" si="27"/>
        <v>42545</v>
      </c>
    </row>
    <row r="868" spans="1:16" x14ac:dyDescent="0.25">
      <c r="A868" s="20">
        <v>42545.362083333333</v>
      </c>
      <c r="B868" s="21" t="s">
        <v>378</v>
      </c>
      <c r="C868" s="21" t="s">
        <v>612</v>
      </c>
      <c r="D868" s="21" t="s">
        <v>339</v>
      </c>
      <c r="E868" s="21" t="s">
        <v>345</v>
      </c>
      <c r="F868" s="21">
        <v>0</v>
      </c>
      <c r="G868" s="21">
        <v>173</v>
      </c>
      <c r="H868" s="21">
        <v>41985</v>
      </c>
      <c r="I868" s="21" t="s">
        <v>346</v>
      </c>
      <c r="J868" s="21">
        <v>42779</v>
      </c>
      <c r="K868" s="22" t="s">
        <v>347</v>
      </c>
      <c r="L868" s="22" t="str">
        <f>VLOOKUP(C868,'[25]Trips&amp;Operators'!$C$2:$E$10000,3,FALSE)</f>
        <v>STAMBAUGH</v>
      </c>
      <c r="M868" s="23" t="s">
        <v>348</v>
      </c>
      <c r="N868" s="22" t="s">
        <v>522</v>
      </c>
      <c r="O868" s="53" t="str">
        <f t="shared" si="26"/>
        <v>24</v>
      </c>
      <c r="P868" s="51">
        <f t="shared" si="27"/>
        <v>42545</v>
      </c>
    </row>
    <row r="869" spans="1:16" x14ac:dyDescent="0.25">
      <c r="A869" s="33">
        <v>42545.362557870372</v>
      </c>
      <c r="B869" s="4" t="s">
        <v>378</v>
      </c>
      <c r="C869" s="4" t="s">
        <v>612</v>
      </c>
      <c r="D869" s="4" t="s">
        <v>339</v>
      </c>
      <c r="E869" s="4" t="s">
        <v>345</v>
      </c>
      <c r="F869" s="4">
        <v>0</v>
      </c>
      <c r="G869" s="4">
        <v>63</v>
      </c>
      <c r="H869" s="4">
        <v>42269</v>
      </c>
      <c r="I869" s="4" t="s">
        <v>346</v>
      </c>
      <c r="J869" s="4">
        <v>42779</v>
      </c>
      <c r="K869" s="4" t="s">
        <v>347</v>
      </c>
      <c r="L869" s="22" t="str">
        <f>VLOOKUP(C869,'[25]Trips&amp;Operators'!$C$2:$E$10000,3,FALSE)</f>
        <v>STAMBAUGH</v>
      </c>
      <c r="M869" s="23" t="s">
        <v>348</v>
      </c>
      <c r="N869" s="22" t="s">
        <v>522</v>
      </c>
      <c r="O869" s="53" t="str">
        <f t="shared" si="26"/>
        <v>24</v>
      </c>
      <c r="P869" s="51">
        <f t="shared" si="27"/>
        <v>42545</v>
      </c>
    </row>
    <row r="870" spans="1:16" x14ac:dyDescent="0.25">
      <c r="A870" s="33">
        <v>42545.36519675926</v>
      </c>
      <c r="B870" s="4" t="s">
        <v>378</v>
      </c>
      <c r="C870" s="4" t="s">
        <v>612</v>
      </c>
      <c r="D870" s="4" t="s">
        <v>339</v>
      </c>
      <c r="E870" s="4" t="s">
        <v>345</v>
      </c>
      <c r="F870" s="4">
        <v>0</v>
      </c>
      <c r="G870" s="4">
        <v>6</v>
      </c>
      <c r="H870" s="4">
        <v>42769</v>
      </c>
      <c r="I870" s="4" t="s">
        <v>346</v>
      </c>
      <c r="J870" s="4">
        <v>42779</v>
      </c>
      <c r="K870" s="4" t="s">
        <v>347</v>
      </c>
      <c r="L870" s="22" t="str">
        <f>VLOOKUP(C870,'[25]Trips&amp;Operators'!$C$2:$E$10000,3,FALSE)</f>
        <v>STAMBAUGH</v>
      </c>
      <c r="M870" s="23" t="s">
        <v>348</v>
      </c>
      <c r="N870" s="22" t="s">
        <v>522</v>
      </c>
      <c r="O870" s="53" t="str">
        <f t="shared" si="26"/>
        <v>24</v>
      </c>
      <c r="P870" s="51">
        <f t="shared" si="27"/>
        <v>42545</v>
      </c>
    </row>
    <row r="871" spans="1:16" x14ac:dyDescent="0.25">
      <c r="A871" s="33">
        <v>42545.365624999999</v>
      </c>
      <c r="B871" s="4" t="s">
        <v>378</v>
      </c>
      <c r="C871" s="4" t="s">
        <v>612</v>
      </c>
      <c r="D871" s="4" t="s">
        <v>339</v>
      </c>
      <c r="E871" s="4" t="s">
        <v>345</v>
      </c>
      <c r="F871" s="4">
        <v>0</v>
      </c>
      <c r="G871" s="4">
        <v>74</v>
      </c>
      <c r="H871" s="4">
        <v>62536</v>
      </c>
      <c r="I871" s="4" t="s">
        <v>346</v>
      </c>
      <c r="J871" s="4">
        <v>63068</v>
      </c>
      <c r="K871" s="4" t="s">
        <v>347</v>
      </c>
      <c r="L871" s="22" t="str">
        <f>VLOOKUP(C871,'[25]Trips&amp;Operators'!$C$2:$E$10000,3,FALSE)</f>
        <v>STAMBAUGH</v>
      </c>
      <c r="M871" s="23" t="s">
        <v>348</v>
      </c>
      <c r="N871" s="22" t="s">
        <v>522</v>
      </c>
      <c r="O871" s="53" t="str">
        <f t="shared" si="26"/>
        <v>24</v>
      </c>
      <c r="P871" s="51">
        <f t="shared" si="27"/>
        <v>42545</v>
      </c>
    </row>
    <row r="872" spans="1:16" x14ac:dyDescent="0.25">
      <c r="A872" s="20">
        <v>42545.366435185184</v>
      </c>
      <c r="B872" s="21" t="s">
        <v>378</v>
      </c>
      <c r="C872" s="21" t="s">
        <v>612</v>
      </c>
      <c r="D872" s="21" t="s">
        <v>339</v>
      </c>
      <c r="E872" s="21" t="s">
        <v>345</v>
      </c>
      <c r="F872" s="21">
        <v>0</v>
      </c>
      <c r="G872" s="21">
        <v>13</v>
      </c>
      <c r="H872" s="21">
        <v>63007</v>
      </c>
      <c r="I872" s="21" t="s">
        <v>346</v>
      </c>
      <c r="J872" s="21">
        <v>63068</v>
      </c>
      <c r="K872" s="22" t="s">
        <v>347</v>
      </c>
      <c r="L872" s="22" t="str">
        <f>VLOOKUP(C872,'[25]Trips&amp;Operators'!$C$2:$E$10000,3,FALSE)</f>
        <v>STAMBAUGH</v>
      </c>
      <c r="M872" s="23" t="s">
        <v>348</v>
      </c>
      <c r="N872" s="22" t="s">
        <v>522</v>
      </c>
      <c r="O872" s="53" t="str">
        <f t="shared" si="26"/>
        <v>24</v>
      </c>
      <c r="P872" s="51">
        <f t="shared" si="27"/>
        <v>42545</v>
      </c>
    </row>
    <row r="873" spans="1:16" x14ac:dyDescent="0.25">
      <c r="A873" s="20">
        <v>42545.356006944443</v>
      </c>
      <c r="B873" s="21" t="s">
        <v>387</v>
      </c>
      <c r="C873" s="21" t="s">
        <v>1244</v>
      </c>
      <c r="D873" s="21" t="s">
        <v>339</v>
      </c>
      <c r="E873" s="21" t="s">
        <v>345</v>
      </c>
      <c r="F873" s="21">
        <v>0</v>
      </c>
      <c r="G873" s="21">
        <v>39</v>
      </c>
      <c r="H873" s="21">
        <v>62919</v>
      </c>
      <c r="I873" s="21" t="s">
        <v>346</v>
      </c>
      <c r="J873" s="21">
        <v>63068</v>
      </c>
      <c r="K873" s="22" t="s">
        <v>347</v>
      </c>
      <c r="L873" s="22" t="str">
        <f>VLOOKUP(C873,'[25]Trips&amp;Operators'!$C$2:$E$10000,3,FALSE)</f>
        <v>MALAVE</v>
      </c>
      <c r="M873" s="23" t="s">
        <v>348</v>
      </c>
      <c r="N873" s="22" t="s">
        <v>522</v>
      </c>
      <c r="O873" s="53" t="str">
        <f t="shared" si="26"/>
        <v>24</v>
      </c>
      <c r="P873" s="51">
        <f t="shared" si="27"/>
        <v>42545</v>
      </c>
    </row>
    <row r="874" spans="1:16" x14ac:dyDescent="0.25">
      <c r="A874" s="20">
        <v>42545.424456018518</v>
      </c>
      <c r="B874" s="21" t="s">
        <v>387</v>
      </c>
      <c r="C874" s="21" t="s">
        <v>1245</v>
      </c>
      <c r="D874" s="21" t="s">
        <v>352</v>
      </c>
      <c r="E874" s="21" t="s">
        <v>345</v>
      </c>
      <c r="F874" s="21">
        <v>550</v>
      </c>
      <c r="G874" s="21">
        <v>623</v>
      </c>
      <c r="H874" s="21">
        <v>42848</v>
      </c>
      <c r="I874" s="21" t="s">
        <v>346</v>
      </c>
      <c r="J874" s="21">
        <v>42779</v>
      </c>
      <c r="K874" s="22" t="s">
        <v>347</v>
      </c>
      <c r="L874" s="22" t="str">
        <f>VLOOKUP(C874,'[25]Trips&amp;Operators'!$C$2:$E$10000,3,FALSE)</f>
        <v>MALAVE</v>
      </c>
      <c r="M874" s="23" t="s">
        <v>348</v>
      </c>
      <c r="N874" s="22"/>
      <c r="O874" s="53" t="str">
        <f t="shared" si="26"/>
        <v>24</v>
      </c>
      <c r="P874" s="51">
        <f t="shared" si="27"/>
        <v>42545</v>
      </c>
    </row>
    <row r="875" spans="1:16" x14ac:dyDescent="0.25">
      <c r="A875" s="33">
        <v>42545.580787037034</v>
      </c>
      <c r="B875" s="4" t="s">
        <v>387</v>
      </c>
      <c r="C875" s="4" t="s">
        <v>1246</v>
      </c>
      <c r="D875" s="4" t="s">
        <v>339</v>
      </c>
      <c r="E875" s="4" t="s">
        <v>345</v>
      </c>
      <c r="F875" s="4">
        <v>230</v>
      </c>
      <c r="G875" s="4">
        <v>343</v>
      </c>
      <c r="H875" s="4">
        <v>127246</v>
      </c>
      <c r="I875" s="4" t="s">
        <v>346</v>
      </c>
      <c r="J875" s="4">
        <v>127562</v>
      </c>
      <c r="K875" s="4" t="s">
        <v>347</v>
      </c>
      <c r="L875" s="22" t="str">
        <f>VLOOKUP(C875,'[25]Trips&amp;Operators'!$C$2:$E$10000,3,FALSE)</f>
        <v>LOCKLEAR</v>
      </c>
      <c r="M875" s="23" t="s">
        <v>348</v>
      </c>
      <c r="N875" s="22"/>
      <c r="O875" s="53" t="str">
        <f t="shared" si="26"/>
        <v>24</v>
      </c>
      <c r="P875" s="51">
        <f t="shared" si="27"/>
        <v>42545</v>
      </c>
    </row>
    <row r="876" spans="1:16" x14ac:dyDescent="0.25">
      <c r="A876" s="33">
        <v>42545.800416666665</v>
      </c>
      <c r="B876" s="4" t="s">
        <v>344</v>
      </c>
      <c r="C876" s="4" t="s">
        <v>797</v>
      </c>
      <c r="D876" s="4" t="s">
        <v>339</v>
      </c>
      <c r="E876" s="4" t="s">
        <v>345</v>
      </c>
      <c r="F876" s="4">
        <v>370</v>
      </c>
      <c r="G876" s="4">
        <v>519</v>
      </c>
      <c r="H876" s="4">
        <v>58483</v>
      </c>
      <c r="I876" s="4" t="s">
        <v>346</v>
      </c>
      <c r="J876" s="4">
        <v>58783</v>
      </c>
      <c r="K876" s="4" t="s">
        <v>347</v>
      </c>
      <c r="L876" s="22" t="str">
        <f>VLOOKUP(C876,'[25]Trips&amp;Operators'!$C$2:$E$10000,3,FALSE)</f>
        <v>ADANE</v>
      </c>
      <c r="M876" s="23" t="s">
        <v>348</v>
      </c>
      <c r="N876" s="22"/>
      <c r="O876" s="53" t="str">
        <f t="shared" si="26"/>
        <v>24</v>
      </c>
      <c r="P876" s="51">
        <f t="shared" si="27"/>
        <v>42545</v>
      </c>
    </row>
    <row r="877" spans="1:16" x14ac:dyDescent="0.25">
      <c r="A877" s="20">
        <v>42545.261423611111</v>
      </c>
      <c r="B877" s="21" t="s">
        <v>386</v>
      </c>
      <c r="C877" s="21" t="s">
        <v>1247</v>
      </c>
      <c r="D877" s="21" t="s">
        <v>339</v>
      </c>
      <c r="E877" s="21" t="s">
        <v>351</v>
      </c>
      <c r="F877" s="21">
        <v>600</v>
      </c>
      <c r="G877" s="21">
        <v>656</v>
      </c>
      <c r="H877" s="21">
        <v>12970</v>
      </c>
      <c r="I877" s="21" t="s">
        <v>341</v>
      </c>
      <c r="J877" s="21">
        <v>10694</v>
      </c>
      <c r="K877" s="22" t="s">
        <v>342</v>
      </c>
      <c r="L877" s="22" t="str">
        <f>VLOOKUP(C877,'[25]Trips&amp;Operators'!$C$2:$E$10000,3,FALSE)</f>
        <v>MALAVE</v>
      </c>
      <c r="M877" s="23" t="s">
        <v>348</v>
      </c>
      <c r="N877" s="22"/>
      <c r="O877" s="53" t="str">
        <f t="shared" si="26"/>
        <v>24</v>
      </c>
      <c r="P877" s="51">
        <f t="shared" si="27"/>
        <v>42545</v>
      </c>
    </row>
    <row r="878" spans="1:16" x14ac:dyDescent="0.25">
      <c r="A878" s="20">
        <v>42545.360833333332</v>
      </c>
      <c r="B878" s="21" t="s">
        <v>378</v>
      </c>
      <c r="C878" s="21" t="s">
        <v>612</v>
      </c>
      <c r="D878" s="21" t="s">
        <v>339</v>
      </c>
      <c r="E878" s="21" t="s">
        <v>351</v>
      </c>
      <c r="F878" s="21">
        <v>300</v>
      </c>
      <c r="G878" s="21">
        <v>230</v>
      </c>
      <c r="H878" s="21">
        <v>19705</v>
      </c>
      <c r="I878" s="21" t="s">
        <v>341</v>
      </c>
      <c r="J878" s="21">
        <v>20338</v>
      </c>
      <c r="K878" s="22" t="s">
        <v>347</v>
      </c>
      <c r="L878" s="22" t="str">
        <f>VLOOKUP(C878,'[25]Trips&amp;Operators'!$C$2:$E$10000,3,FALSE)</f>
        <v>STAMBAUGH</v>
      </c>
      <c r="M878" s="23" t="s">
        <v>348</v>
      </c>
      <c r="N878" s="22"/>
      <c r="O878" s="53" t="str">
        <f t="shared" si="26"/>
        <v>24</v>
      </c>
      <c r="P878" s="51">
        <f t="shared" si="27"/>
        <v>42545</v>
      </c>
    </row>
    <row r="879" spans="1:16" x14ac:dyDescent="0.25">
      <c r="A879" s="20">
        <v>42545.337118055555</v>
      </c>
      <c r="B879" s="21" t="s">
        <v>399</v>
      </c>
      <c r="C879" s="21" t="s">
        <v>614</v>
      </c>
      <c r="D879" s="21" t="s">
        <v>352</v>
      </c>
      <c r="E879" s="21" t="s">
        <v>351</v>
      </c>
      <c r="F879" s="21">
        <v>600</v>
      </c>
      <c r="G879" s="21">
        <v>652</v>
      </c>
      <c r="H879" s="21">
        <v>184372</v>
      </c>
      <c r="I879" s="21" t="s">
        <v>341</v>
      </c>
      <c r="J879" s="21">
        <v>190834</v>
      </c>
      <c r="K879" s="22" t="s">
        <v>342</v>
      </c>
      <c r="L879" s="22" t="str">
        <f>VLOOKUP(C879,'[25]Trips&amp;Operators'!$C$2:$E$10000,3,FALSE)</f>
        <v>YORK</v>
      </c>
      <c r="M879" s="23" t="s">
        <v>348</v>
      </c>
      <c r="N879" s="22"/>
      <c r="O879" s="53" t="str">
        <f t="shared" si="26"/>
        <v>24</v>
      </c>
      <c r="P879" s="51">
        <f t="shared" si="27"/>
        <v>42545</v>
      </c>
    </row>
    <row r="880" spans="1:16" x14ac:dyDescent="0.25">
      <c r="A880" s="20">
        <v>42545.416747685187</v>
      </c>
      <c r="B880" s="21" t="s">
        <v>378</v>
      </c>
      <c r="C880" s="21" t="s">
        <v>1248</v>
      </c>
      <c r="D880" s="21" t="s">
        <v>339</v>
      </c>
      <c r="E880" s="21" t="s">
        <v>351</v>
      </c>
      <c r="F880" s="21">
        <v>450</v>
      </c>
      <c r="G880" s="21">
        <v>433</v>
      </c>
      <c r="H880" s="21">
        <v>17485</v>
      </c>
      <c r="I880" s="21" t="s">
        <v>341</v>
      </c>
      <c r="J880" s="21">
        <v>15167</v>
      </c>
      <c r="K880" s="22" t="s">
        <v>342</v>
      </c>
      <c r="L880" s="22" t="str">
        <f>VLOOKUP(C880,'[25]Trips&amp;Operators'!$C$2:$E$10000,3,FALSE)</f>
        <v>STAMBAUGH</v>
      </c>
      <c r="M880" s="23" t="s">
        <v>348</v>
      </c>
      <c r="N880" s="22"/>
      <c r="O880" s="53" t="str">
        <f t="shared" si="26"/>
        <v>24</v>
      </c>
      <c r="P880" s="51">
        <f t="shared" si="27"/>
        <v>42545</v>
      </c>
    </row>
    <row r="881" spans="1:16" x14ac:dyDescent="0.25">
      <c r="A881" s="20">
        <v>42545.40697916667</v>
      </c>
      <c r="B881" s="21" t="s">
        <v>350</v>
      </c>
      <c r="C881" s="21" t="s">
        <v>1249</v>
      </c>
      <c r="D881" s="21" t="s">
        <v>339</v>
      </c>
      <c r="E881" s="21" t="s">
        <v>351</v>
      </c>
      <c r="F881" s="21">
        <v>550</v>
      </c>
      <c r="G881" s="21">
        <v>643</v>
      </c>
      <c r="H881" s="21">
        <v>219910</v>
      </c>
      <c r="I881" s="21" t="s">
        <v>341</v>
      </c>
      <c r="J881" s="21">
        <v>222090</v>
      </c>
      <c r="K881" s="22" t="s">
        <v>347</v>
      </c>
      <c r="L881" s="22" t="str">
        <f>VLOOKUP(C881,'[25]Trips&amp;Operators'!$C$2:$E$10000,3,FALSE)</f>
        <v>SHOOK</v>
      </c>
      <c r="M881" s="23" t="s">
        <v>348</v>
      </c>
      <c r="N881" s="22"/>
      <c r="O881" s="53" t="str">
        <f t="shared" si="26"/>
        <v>24</v>
      </c>
      <c r="P881" s="51">
        <f t="shared" si="27"/>
        <v>42545</v>
      </c>
    </row>
    <row r="882" spans="1:16" x14ac:dyDescent="0.25">
      <c r="A882" s="20">
        <v>42545.460798611108</v>
      </c>
      <c r="B882" s="21" t="s">
        <v>354</v>
      </c>
      <c r="C882" s="21" t="s">
        <v>615</v>
      </c>
      <c r="D882" s="21" t="s">
        <v>352</v>
      </c>
      <c r="E882" s="21" t="s">
        <v>351</v>
      </c>
      <c r="F882" s="21">
        <v>400</v>
      </c>
      <c r="G882" s="21">
        <v>452</v>
      </c>
      <c r="H882" s="21">
        <v>116760</v>
      </c>
      <c r="I882" s="21" t="s">
        <v>341</v>
      </c>
      <c r="J882" s="21">
        <v>119716</v>
      </c>
      <c r="K882" s="22" t="s">
        <v>342</v>
      </c>
      <c r="L882" s="22" t="str">
        <f>VLOOKUP(C882,'[25]Trips&amp;Operators'!$C$2:$E$10000,3,FALSE)</f>
        <v>BEAM</v>
      </c>
      <c r="M882" s="23" t="s">
        <v>348</v>
      </c>
      <c r="N882" s="22"/>
      <c r="O882" s="53" t="str">
        <f t="shared" si="26"/>
        <v>24</v>
      </c>
      <c r="P882" s="51">
        <f t="shared" si="27"/>
        <v>42545</v>
      </c>
    </row>
    <row r="883" spans="1:16" x14ac:dyDescent="0.25">
      <c r="A883" s="20">
        <v>42545.462766203702</v>
      </c>
      <c r="B883" s="21" t="s">
        <v>364</v>
      </c>
      <c r="C883" s="21" t="s">
        <v>609</v>
      </c>
      <c r="D883" s="21" t="s">
        <v>339</v>
      </c>
      <c r="E883" s="21" t="s">
        <v>351</v>
      </c>
      <c r="F883" s="21">
        <v>300</v>
      </c>
      <c r="G883" s="21">
        <v>261</v>
      </c>
      <c r="H883" s="21">
        <v>19877</v>
      </c>
      <c r="I883" s="21" t="s">
        <v>341</v>
      </c>
      <c r="J883" s="21">
        <v>20338</v>
      </c>
      <c r="K883" s="22" t="s">
        <v>347</v>
      </c>
      <c r="L883" s="22" t="str">
        <f>VLOOKUP(C883,'[25]Trips&amp;Operators'!$C$2:$E$10000,3,FALSE)</f>
        <v>SHOOK</v>
      </c>
      <c r="M883" s="23" t="s">
        <v>348</v>
      </c>
      <c r="N883" s="22"/>
      <c r="O883" s="53" t="str">
        <f t="shared" si="26"/>
        <v>24</v>
      </c>
      <c r="P883" s="51">
        <f t="shared" si="27"/>
        <v>42545</v>
      </c>
    </row>
    <row r="884" spans="1:16" x14ac:dyDescent="0.25">
      <c r="A884" s="20">
        <v>42545.473252314812</v>
      </c>
      <c r="B884" s="21" t="s">
        <v>451</v>
      </c>
      <c r="C884" s="21" t="s">
        <v>1250</v>
      </c>
      <c r="D884" s="21" t="s">
        <v>352</v>
      </c>
      <c r="E884" s="21" t="s">
        <v>351</v>
      </c>
      <c r="F884" s="21">
        <v>300</v>
      </c>
      <c r="G884" s="21">
        <v>351</v>
      </c>
      <c r="H884" s="21">
        <v>20882</v>
      </c>
      <c r="I884" s="21" t="s">
        <v>341</v>
      </c>
      <c r="J884" s="21">
        <v>20338</v>
      </c>
      <c r="K884" s="22" t="s">
        <v>347</v>
      </c>
      <c r="L884" s="22" t="str">
        <f>VLOOKUP(C884,'[25]Trips&amp;Operators'!$C$2:$E$10000,3,FALSE)</f>
        <v>SPECTOR</v>
      </c>
      <c r="M884" s="23" t="s">
        <v>348</v>
      </c>
      <c r="N884" s="22"/>
      <c r="O884" s="53" t="str">
        <f t="shared" si="26"/>
        <v>24</v>
      </c>
      <c r="P884" s="51">
        <f t="shared" si="27"/>
        <v>42545</v>
      </c>
    </row>
    <row r="885" spans="1:16" x14ac:dyDescent="0.25">
      <c r="A885" s="20">
        <v>42545.556250000001</v>
      </c>
      <c r="B885" s="21" t="s">
        <v>362</v>
      </c>
      <c r="C885" s="21" t="s">
        <v>611</v>
      </c>
      <c r="D885" s="21" t="s">
        <v>339</v>
      </c>
      <c r="E885" s="21" t="s">
        <v>351</v>
      </c>
      <c r="F885" s="21">
        <v>300</v>
      </c>
      <c r="G885" s="21">
        <v>249</v>
      </c>
      <c r="H885" s="21">
        <v>19725</v>
      </c>
      <c r="I885" s="21" t="s">
        <v>341</v>
      </c>
      <c r="J885" s="21">
        <v>20338</v>
      </c>
      <c r="K885" s="22" t="s">
        <v>347</v>
      </c>
      <c r="L885" s="22" t="str">
        <f>VLOOKUP(C885,'[25]Trips&amp;Operators'!$C$2:$E$10000,3,FALSE)</f>
        <v>DAVIS</v>
      </c>
      <c r="M885" s="23" t="s">
        <v>348</v>
      </c>
      <c r="N885" s="22"/>
      <c r="O885" s="53" t="str">
        <f t="shared" si="26"/>
        <v>24</v>
      </c>
      <c r="P885" s="51">
        <f t="shared" si="27"/>
        <v>42545</v>
      </c>
    </row>
    <row r="886" spans="1:16" x14ac:dyDescent="0.25">
      <c r="A886" s="33">
        <v>42545.691504629627</v>
      </c>
      <c r="B886" s="4" t="s">
        <v>378</v>
      </c>
      <c r="C886" s="4" t="s">
        <v>1251</v>
      </c>
      <c r="D886" s="4" t="s">
        <v>352</v>
      </c>
      <c r="E886" s="4" t="s">
        <v>351</v>
      </c>
      <c r="F886" s="4">
        <v>600</v>
      </c>
      <c r="G886" s="4">
        <v>650</v>
      </c>
      <c r="H886" s="4">
        <v>184204</v>
      </c>
      <c r="I886" s="4" t="s">
        <v>341</v>
      </c>
      <c r="J886" s="4">
        <v>190834</v>
      </c>
      <c r="K886" s="4" t="s">
        <v>342</v>
      </c>
      <c r="L886" s="22" t="str">
        <f>VLOOKUP(C886,'[25]Trips&amp;Operators'!$C$2:$E$10000,3,FALSE)</f>
        <v>KILLION</v>
      </c>
      <c r="M886" s="23" t="s">
        <v>348</v>
      </c>
      <c r="N886" s="22"/>
      <c r="O886" s="53" t="str">
        <f t="shared" si="26"/>
        <v>24</v>
      </c>
      <c r="P886" s="51">
        <f t="shared" si="27"/>
        <v>42545</v>
      </c>
    </row>
    <row r="887" spans="1:16" x14ac:dyDescent="0.25">
      <c r="A887" s="33">
        <v>42545.959837962961</v>
      </c>
      <c r="B887" s="4" t="s">
        <v>344</v>
      </c>
      <c r="C887" s="4" t="s">
        <v>97</v>
      </c>
      <c r="D887" s="4" t="s">
        <v>352</v>
      </c>
      <c r="E887" s="4" t="s">
        <v>351</v>
      </c>
      <c r="F887" s="4">
        <v>150</v>
      </c>
      <c r="G887" s="4">
        <v>201</v>
      </c>
      <c r="H887" s="4">
        <v>3820</v>
      </c>
      <c r="I887" s="4" t="s">
        <v>341</v>
      </c>
      <c r="J887" s="4">
        <v>0</v>
      </c>
      <c r="K887" s="4" t="s">
        <v>347</v>
      </c>
      <c r="L887" s="22" t="str">
        <f>VLOOKUP(C887,'[25]Trips&amp;Operators'!$C$2:$E$10000,3,FALSE)</f>
        <v>ADANE</v>
      </c>
      <c r="M887" s="23" t="s">
        <v>348</v>
      </c>
      <c r="N887" s="22"/>
      <c r="O887" s="53" t="str">
        <f t="shared" si="26"/>
        <v>24</v>
      </c>
      <c r="P887" s="51">
        <f t="shared" si="27"/>
        <v>42545</v>
      </c>
    </row>
    <row r="888" spans="1:16" x14ac:dyDescent="0.25">
      <c r="A888" s="20">
        <v>42545.281909722224</v>
      </c>
      <c r="B888" s="21" t="s">
        <v>362</v>
      </c>
      <c r="C888" s="21" t="s">
        <v>608</v>
      </c>
      <c r="D888" s="21" t="s">
        <v>339</v>
      </c>
      <c r="E888" s="21" t="s">
        <v>359</v>
      </c>
      <c r="F888" s="21">
        <v>0</v>
      </c>
      <c r="G888" s="21">
        <v>749</v>
      </c>
      <c r="H888" s="21">
        <v>197503</v>
      </c>
      <c r="I888" s="21" t="s">
        <v>360</v>
      </c>
      <c r="J888" s="21">
        <v>198242</v>
      </c>
      <c r="K888" s="22" t="s">
        <v>347</v>
      </c>
      <c r="L888" s="22" t="str">
        <f>VLOOKUP(C888,'[25]Trips&amp;Operators'!$C$2:$E$10000,3,FALSE)</f>
        <v>BEAM</v>
      </c>
      <c r="M888" s="23" t="s">
        <v>343</v>
      </c>
      <c r="N888" s="22" t="s">
        <v>121</v>
      </c>
      <c r="O888" s="53" t="str">
        <f t="shared" si="26"/>
        <v>24</v>
      </c>
      <c r="P888" s="51">
        <f t="shared" si="27"/>
        <v>42545</v>
      </c>
    </row>
    <row r="889" spans="1:16" x14ac:dyDescent="0.25">
      <c r="A889" s="33">
        <v>42545.342905092592</v>
      </c>
      <c r="B889" s="4" t="s">
        <v>362</v>
      </c>
      <c r="C889" s="4" t="s">
        <v>1252</v>
      </c>
      <c r="D889" s="4" t="s">
        <v>339</v>
      </c>
      <c r="E889" s="4" t="s">
        <v>359</v>
      </c>
      <c r="F889" s="4">
        <v>0</v>
      </c>
      <c r="G889" s="4">
        <v>154</v>
      </c>
      <c r="H889" s="4">
        <v>63225</v>
      </c>
      <c r="I889" s="4" t="s">
        <v>360</v>
      </c>
      <c r="J889" s="4">
        <v>63995</v>
      </c>
      <c r="K889" s="4" t="s">
        <v>347</v>
      </c>
      <c r="L889" s="22" t="str">
        <f>VLOOKUP(C889,'[25]Trips&amp;Operators'!$C$2:$E$10000,3,FALSE)</f>
        <v>BEAM</v>
      </c>
      <c r="M889" s="23" t="s">
        <v>343</v>
      </c>
      <c r="N889" s="22" t="s">
        <v>121</v>
      </c>
      <c r="O889" s="53" t="str">
        <f t="shared" si="26"/>
        <v>24</v>
      </c>
      <c r="P889" s="51">
        <f t="shared" si="27"/>
        <v>42545</v>
      </c>
    </row>
    <row r="890" spans="1:16" x14ac:dyDescent="0.25">
      <c r="A890" s="20">
        <v>42545.382916666669</v>
      </c>
      <c r="B890" s="21" t="s">
        <v>354</v>
      </c>
      <c r="C890" s="21" t="s">
        <v>1253</v>
      </c>
      <c r="D890" s="21" t="s">
        <v>339</v>
      </c>
      <c r="E890" s="21" t="s">
        <v>359</v>
      </c>
      <c r="F890" s="21">
        <v>0</v>
      </c>
      <c r="G890" s="21">
        <v>292</v>
      </c>
      <c r="H890" s="21">
        <v>128383</v>
      </c>
      <c r="I890" s="21" t="s">
        <v>360</v>
      </c>
      <c r="J890" s="21">
        <v>127587</v>
      </c>
      <c r="K890" s="22" t="s">
        <v>342</v>
      </c>
      <c r="L890" s="22" t="str">
        <f>VLOOKUP(C890,'[25]Trips&amp;Operators'!$C$2:$E$10000,3,FALSE)</f>
        <v>BEAM</v>
      </c>
      <c r="M890" s="23" t="s">
        <v>348</v>
      </c>
      <c r="N890" s="22" t="s">
        <v>1254</v>
      </c>
      <c r="O890" s="53" t="str">
        <f t="shared" si="26"/>
        <v>24</v>
      </c>
      <c r="P890" s="51">
        <f t="shared" si="27"/>
        <v>42545</v>
      </c>
    </row>
    <row r="891" spans="1:16" x14ac:dyDescent="0.25">
      <c r="A891" s="20">
        <v>42545.389803240738</v>
      </c>
      <c r="B891" s="21" t="s">
        <v>401</v>
      </c>
      <c r="C891" s="21" t="s">
        <v>1255</v>
      </c>
      <c r="D891" s="21" t="s">
        <v>339</v>
      </c>
      <c r="E891" s="21" t="s">
        <v>359</v>
      </c>
      <c r="F891" s="21">
        <v>0</v>
      </c>
      <c r="G891" s="21">
        <v>549</v>
      </c>
      <c r="H891" s="21">
        <v>221255</v>
      </c>
      <c r="I891" s="21" t="s">
        <v>360</v>
      </c>
      <c r="J891" s="21">
        <v>224231</v>
      </c>
      <c r="K891" s="22" t="s">
        <v>347</v>
      </c>
      <c r="L891" s="22" t="str">
        <f>VLOOKUP(C891,'[25]Trips&amp;Operators'!$C$2:$E$10000,3,FALSE)</f>
        <v>MADLOM</v>
      </c>
      <c r="M891" s="23" t="s">
        <v>343</v>
      </c>
      <c r="N891" s="22" t="s">
        <v>121</v>
      </c>
      <c r="O891" s="53" t="str">
        <f t="shared" si="26"/>
        <v>24</v>
      </c>
      <c r="P891" s="51">
        <f t="shared" si="27"/>
        <v>42545</v>
      </c>
    </row>
    <row r="892" spans="1:16" x14ac:dyDescent="0.25">
      <c r="A892" s="20">
        <v>42545.412789351853</v>
      </c>
      <c r="B892" s="21" t="s">
        <v>399</v>
      </c>
      <c r="C892" s="21" t="s">
        <v>792</v>
      </c>
      <c r="D892" s="21" t="s">
        <v>339</v>
      </c>
      <c r="E892" s="21" t="s">
        <v>359</v>
      </c>
      <c r="F892" s="21">
        <v>0</v>
      </c>
      <c r="G892" s="21">
        <v>420</v>
      </c>
      <c r="H892" s="21">
        <v>129665</v>
      </c>
      <c r="I892" s="21" t="s">
        <v>360</v>
      </c>
      <c r="J892" s="21">
        <v>127587</v>
      </c>
      <c r="K892" s="22" t="s">
        <v>342</v>
      </c>
      <c r="L892" s="22" t="str">
        <f>VLOOKUP(C892,'[25]Trips&amp;Operators'!$C$2:$E$10000,3,FALSE)</f>
        <v>YORK</v>
      </c>
      <c r="M892" s="23" t="s">
        <v>348</v>
      </c>
      <c r="N892" s="22" t="s">
        <v>1254</v>
      </c>
      <c r="O892" s="53" t="str">
        <f t="shared" si="26"/>
        <v>24</v>
      </c>
      <c r="P892" s="51">
        <f t="shared" si="27"/>
        <v>42545</v>
      </c>
    </row>
    <row r="893" spans="1:16" x14ac:dyDescent="0.25">
      <c r="A893" s="20">
        <v>42545.457407407404</v>
      </c>
      <c r="B893" s="21" t="s">
        <v>386</v>
      </c>
      <c r="C893" s="21" t="s">
        <v>616</v>
      </c>
      <c r="D893" s="21" t="s">
        <v>339</v>
      </c>
      <c r="E893" s="21" t="s">
        <v>359</v>
      </c>
      <c r="F893" s="21">
        <v>0</v>
      </c>
      <c r="G893" s="21">
        <v>287</v>
      </c>
      <c r="H893" s="21">
        <v>225047</v>
      </c>
      <c r="I893" s="21" t="s">
        <v>360</v>
      </c>
      <c r="J893" s="21">
        <v>224244</v>
      </c>
      <c r="K893" s="22" t="s">
        <v>342</v>
      </c>
      <c r="L893" s="22" t="str">
        <f>VLOOKUP(C893,'[25]Trips&amp;Operators'!$C$2:$E$10000,3,FALSE)</f>
        <v>MALAVE</v>
      </c>
      <c r="M893" s="23" t="s">
        <v>343</v>
      </c>
      <c r="N893" s="22" t="s">
        <v>121</v>
      </c>
      <c r="O893" s="53" t="str">
        <f t="shared" si="26"/>
        <v>24</v>
      </c>
      <c r="P893" s="51">
        <f t="shared" si="27"/>
        <v>42545</v>
      </c>
    </row>
    <row r="894" spans="1:16" x14ac:dyDescent="0.25">
      <c r="A894" s="20">
        <v>42545.475486111114</v>
      </c>
      <c r="B894" s="21" t="s">
        <v>378</v>
      </c>
      <c r="C894" s="21" t="s">
        <v>1256</v>
      </c>
      <c r="D894" s="21" t="s">
        <v>339</v>
      </c>
      <c r="E894" s="21" t="s">
        <v>359</v>
      </c>
      <c r="F894" s="21">
        <v>0</v>
      </c>
      <c r="G894" s="21">
        <v>356</v>
      </c>
      <c r="H894" s="21">
        <v>129116</v>
      </c>
      <c r="I894" s="21" t="s">
        <v>360</v>
      </c>
      <c r="J894" s="21">
        <v>127587</v>
      </c>
      <c r="K894" s="22" t="s">
        <v>342</v>
      </c>
      <c r="L894" s="22" t="str">
        <f>VLOOKUP(C894,'[25]Trips&amp;Operators'!$C$2:$E$10000,3,FALSE)</f>
        <v>KILLION</v>
      </c>
      <c r="M894" s="23" t="s">
        <v>348</v>
      </c>
      <c r="N894" s="22" t="s">
        <v>1254</v>
      </c>
      <c r="O894" s="53" t="str">
        <f t="shared" si="26"/>
        <v>24</v>
      </c>
      <c r="P894" s="51">
        <f t="shared" si="27"/>
        <v>42545</v>
      </c>
    </row>
    <row r="895" spans="1:16" x14ac:dyDescent="0.25">
      <c r="A895" s="33">
        <v>42545.65253472222</v>
      </c>
      <c r="B895" s="4" t="s">
        <v>401</v>
      </c>
      <c r="C895" s="4" t="s">
        <v>1257</v>
      </c>
      <c r="D895" s="4" t="s">
        <v>339</v>
      </c>
      <c r="E895" s="4" t="s">
        <v>359</v>
      </c>
      <c r="F895" s="4">
        <v>0</v>
      </c>
      <c r="G895" s="4">
        <v>709</v>
      </c>
      <c r="H895" s="4">
        <v>167775</v>
      </c>
      <c r="I895" s="4" t="s">
        <v>360</v>
      </c>
      <c r="J895" s="4">
        <v>168003</v>
      </c>
      <c r="K895" s="4" t="s">
        <v>347</v>
      </c>
      <c r="L895" s="22" t="str">
        <f>VLOOKUP(C895,'[25]Trips&amp;Operators'!$C$2:$E$10000,3,FALSE)</f>
        <v>DAVIS</v>
      </c>
      <c r="M895" s="23" t="s">
        <v>343</v>
      </c>
      <c r="N895" s="22" t="s">
        <v>121</v>
      </c>
      <c r="O895" s="53" t="str">
        <f t="shared" si="26"/>
        <v>24</v>
      </c>
      <c r="P895" s="51">
        <f t="shared" si="27"/>
        <v>42545</v>
      </c>
    </row>
    <row r="896" spans="1:16" x14ac:dyDescent="0.25">
      <c r="A896" s="33">
        <v>42545.668020833335</v>
      </c>
      <c r="B896" s="4" t="s">
        <v>399</v>
      </c>
      <c r="C896" s="4" t="s">
        <v>1258</v>
      </c>
      <c r="D896" s="4" t="s">
        <v>339</v>
      </c>
      <c r="E896" s="4" t="s">
        <v>359</v>
      </c>
      <c r="F896" s="4">
        <v>0</v>
      </c>
      <c r="G896" s="4">
        <v>517</v>
      </c>
      <c r="H896" s="4">
        <v>195251</v>
      </c>
      <c r="I896" s="4" t="s">
        <v>360</v>
      </c>
      <c r="J896" s="4">
        <v>191723</v>
      </c>
      <c r="K896" s="4" t="s">
        <v>342</v>
      </c>
      <c r="L896" s="22" t="str">
        <f>VLOOKUP(C896,'[25]Trips&amp;Operators'!$C$2:$E$10000,3,FALSE)</f>
        <v>DAVIS</v>
      </c>
      <c r="M896" s="23" t="s">
        <v>348</v>
      </c>
      <c r="N896" s="22" t="s">
        <v>1259</v>
      </c>
      <c r="O896" s="53" t="str">
        <f t="shared" si="26"/>
        <v>24</v>
      </c>
      <c r="P896" s="51">
        <f t="shared" si="27"/>
        <v>42545</v>
      </c>
    </row>
    <row r="897" spans="1:16" x14ac:dyDescent="0.25">
      <c r="A897" s="33">
        <v>42545.683194444442</v>
      </c>
      <c r="B897" s="4" t="s">
        <v>386</v>
      </c>
      <c r="C897" s="4" t="s">
        <v>1260</v>
      </c>
      <c r="D897" s="4" t="s">
        <v>339</v>
      </c>
      <c r="E897" s="4" t="s">
        <v>359</v>
      </c>
      <c r="F897" s="4">
        <v>0</v>
      </c>
      <c r="G897" s="4">
        <v>438</v>
      </c>
      <c r="H897" s="4">
        <v>130627</v>
      </c>
      <c r="I897" s="4" t="s">
        <v>360</v>
      </c>
      <c r="J897" s="4">
        <v>127587</v>
      </c>
      <c r="K897" s="4" t="s">
        <v>342</v>
      </c>
      <c r="L897" s="22" t="str">
        <f>VLOOKUP(C897,'[25]Trips&amp;Operators'!$C$2:$E$10000,3,FALSE)</f>
        <v>LOCKLEAR</v>
      </c>
      <c r="M897" s="23" t="s">
        <v>348</v>
      </c>
      <c r="N897" s="22" t="s">
        <v>1254</v>
      </c>
      <c r="O897" s="53" t="str">
        <f t="shared" si="26"/>
        <v>24</v>
      </c>
      <c r="P897" s="51">
        <f t="shared" si="27"/>
        <v>42545</v>
      </c>
    </row>
    <row r="898" spans="1:16" x14ac:dyDescent="0.25">
      <c r="A898" s="33">
        <v>42545.668206018519</v>
      </c>
      <c r="B898" s="4" t="s">
        <v>350</v>
      </c>
      <c r="C898" s="4" t="s">
        <v>794</v>
      </c>
      <c r="D898" s="4" t="s">
        <v>339</v>
      </c>
      <c r="E898" s="4" t="s">
        <v>359</v>
      </c>
      <c r="F898" s="4">
        <v>0</v>
      </c>
      <c r="G898" s="4">
        <v>139</v>
      </c>
      <c r="H898" s="4">
        <v>938</v>
      </c>
      <c r="I898" s="4" t="s">
        <v>360</v>
      </c>
      <c r="J898" s="4">
        <v>1692</v>
      </c>
      <c r="K898" s="4" t="s">
        <v>347</v>
      </c>
      <c r="L898" s="22" t="str">
        <f>VLOOKUP(C898,'[25]Trips&amp;Operators'!$C$2:$E$10000,3,FALSE)</f>
        <v>ROCHA</v>
      </c>
      <c r="M898" s="23" t="s">
        <v>348</v>
      </c>
      <c r="N898" s="22" t="s">
        <v>1261</v>
      </c>
      <c r="O898" s="53" t="str">
        <f t="shared" si="26"/>
        <v>24</v>
      </c>
      <c r="P898" s="51">
        <f t="shared" si="27"/>
        <v>42545</v>
      </c>
    </row>
    <row r="899" spans="1:16" x14ac:dyDescent="0.25">
      <c r="A899" s="33">
        <v>42545.799421296295</v>
      </c>
      <c r="B899" s="4" t="s">
        <v>354</v>
      </c>
      <c r="C899" s="4" t="s">
        <v>1262</v>
      </c>
      <c r="D899" s="4" t="s">
        <v>339</v>
      </c>
      <c r="E899" s="4" t="s">
        <v>359</v>
      </c>
      <c r="F899" s="4">
        <v>0</v>
      </c>
      <c r="G899" s="4">
        <v>394</v>
      </c>
      <c r="H899" s="4">
        <v>129392</v>
      </c>
      <c r="I899" s="4" t="s">
        <v>360</v>
      </c>
      <c r="J899" s="4">
        <v>127587</v>
      </c>
      <c r="K899" s="4" t="s">
        <v>342</v>
      </c>
      <c r="L899" s="22" t="str">
        <f>VLOOKUP(C899,'[25]Trips&amp;Operators'!$C$2:$E$10000,3,FALSE)</f>
        <v>CHANDLER</v>
      </c>
      <c r="M899" s="23" t="s">
        <v>348</v>
      </c>
      <c r="N899" s="22" t="s">
        <v>1254</v>
      </c>
      <c r="O899" s="53" t="str">
        <f t="shared" ref="O899:O962" si="28">RIGHT(C899,2)</f>
        <v>24</v>
      </c>
      <c r="P899" s="51">
        <f t="shared" ref="P899:P962" si="29">42522+O899-1</f>
        <v>42545</v>
      </c>
    </row>
    <row r="900" spans="1:16" x14ac:dyDescent="0.25">
      <c r="A900" s="33">
        <v>42545.343078703707</v>
      </c>
      <c r="B900" s="4" t="s">
        <v>338</v>
      </c>
      <c r="C900" s="4" t="s">
        <v>610</v>
      </c>
      <c r="D900" s="4" t="s">
        <v>339</v>
      </c>
      <c r="E900" s="4" t="s">
        <v>365</v>
      </c>
      <c r="F900" s="4">
        <v>0</v>
      </c>
      <c r="G900" s="4">
        <v>598</v>
      </c>
      <c r="H900" s="4">
        <v>220843</v>
      </c>
      <c r="I900" s="4" t="s">
        <v>366</v>
      </c>
      <c r="J900" s="4">
        <v>219875</v>
      </c>
      <c r="K900" s="4" t="s">
        <v>342</v>
      </c>
      <c r="L900" s="22" t="str">
        <f>VLOOKUP(C900,'[25]Trips&amp;Operators'!$C$2:$E$10000,3,FALSE)</f>
        <v>SHOOK</v>
      </c>
      <c r="M900" s="23" t="s">
        <v>343</v>
      </c>
      <c r="N900" s="22" t="s">
        <v>121</v>
      </c>
      <c r="O900" s="53" t="str">
        <f t="shared" si="28"/>
        <v>24</v>
      </c>
      <c r="P900" s="51">
        <f t="shared" si="29"/>
        <v>42545</v>
      </c>
    </row>
    <row r="901" spans="1:16" x14ac:dyDescent="0.25">
      <c r="A901" s="33">
        <v>42545.342974537038</v>
      </c>
      <c r="B901" s="4" t="s">
        <v>451</v>
      </c>
      <c r="C901" s="4" t="s">
        <v>613</v>
      </c>
      <c r="D901" s="4" t="s">
        <v>339</v>
      </c>
      <c r="E901" s="4" t="s">
        <v>365</v>
      </c>
      <c r="F901" s="4">
        <v>0</v>
      </c>
      <c r="G901" s="4">
        <v>304</v>
      </c>
      <c r="H901" s="4">
        <v>155371</v>
      </c>
      <c r="I901" s="4" t="s">
        <v>366</v>
      </c>
      <c r="J901" s="4">
        <v>155600</v>
      </c>
      <c r="K901" s="4" t="s">
        <v>347</v>
      </c>
      <c r="L901" s="22" t="str">
        <f>VLOOKUP(C901,'[25]Trips&amp;Operators'!$C$2:$E$10000,3,FALSE)</f>
        <v>CANFIELD</v>
      </c>
      <c r="M901" s="23" t="s">
        <v>343</v>
      </c>
      <c r="N901" s="22" t="s">
        <v>121</v>
      </c>
      <c r="O901" s="53" t="str">
        <f t="shared" si="28"/>
        <v>24</v>
      </c>
      <c r="P901" s="51">
        <f t="shared" si="29"/>
        <v>42545</v>
      </c>
    </row>
    <row r="902" spans="1:16" x14ac:dyDescent="0.25">
      <c r="A902" s="33">
        <v>42545.831307870372</v>
      </c>
      <c r="B902" s="4" t="s">
        <v>350</v>
      </c>
      <c r="C902" s="4" t="s">
        <v>1263</v>
      </c>
      <c r="D902" s="4" t="s">
        <v>339</v>
      </c>
      <c r="E902" s="4" t="s">
        <v>365</v>
      </c>
      <c r="F902" s="4">
        <v>0</v>
      </c>
      <c r="G902" s="4">
        <v>553</v>
      </c>
      <c r="H902" s="4">
        <v>152843</v>
      </c>
      <c r="I902" s="4" t="s">
        <v>366</v>
      </c>
      <c r="J902" s="4">
        <v>155600</v>
      </c>
      <c r="K902" s="4" t="s">
        <v>347</v>
      </c>
      <c r="L902" s="22" t="str">
        <f>VLOOKUP(C902,'[25]Trips&amp;Operators'!$C$2:$E$10000,3,FALSE)</f>
        <v>MAELZER</v>
      </c>
      <c r="M902" s="23" t="s">
        <v>343</v>
      </c>
      <c r="N902" s="22" t="s">
        <v>121</v>
      </c>
      <c r="O902" s="53" t="str">
        <f t="shared" si="28"/>
        <v>24</v>
      </c>
      <c r="P902" s="51">
        <f t="shared" si="29"/>
        <v>42545</v>
      </c>
    </row>
    <row r="903" spans="1:16" x14ac:dyDescent="0.25">
      <c r="A903" s="20">
        <v>42545.264131944445</v>
      </c>
      <c r="B903" s="21" t="s">
        <v>386</v>
      </c>
      <c r="C903" s="21" t="s">
        <v>1247</v>
      </c>
      <c r="D903" s="21" t="s">
        <v>339</v>
      </c>
      <c r="E903" s="21" t="s">
        <v>367</v>
      </c>
      <c r="F903" s="21">
        <v>0</v>
      </c>
      <c r="G903" s="21">
        <v>89</v>
      </c>
      <c r="H903" s="21">
        <v>345</v>
      </c>
      <c r="I903" s="21" t="s">
        <v>368</v>
      </c>
      <c r="J903" s="21">
        <v>1</v>
      </c>
      <c r="K903" s="22" t="s">
        <v>342</v>
      </c>
      <c r="L903" s="22" t="str">
        <f>VLOOKUP(C903,'[25]Trips&amp;Operators'!$C$2:$E$10000,3,FALSE)</f>
        <v>MALAVE</v>
      </c>
      <c r="M903" s="23" t="s">
        <v>348</v>
      </c>
      <c r="N903" s="22"/>
      <c r="O903" s="53" t="str">
        <f t="shared" si="28"/>
        <v>24</v>
      </c>
      <c r="P903" s="51">
        <f t="shared" si="29"/>
        <v>42545</v>
      </c>
    </row>
    <row r="904" spans="1:16" x14ac:dyDescent="0.25">
      <c r="A904" s="20">
        <v>42545.256967592592</v>
      </c>
      <c r="B904" s="21" t="s">
        <v>350</v>
      </c>
      <c r="C904" s="21" t="s">
        <v>1264</v>
      </c>
      <c r="D904" s="21" t="s">
        <v>339</v>
      </c>
      <c r="E904" s="21" t="s">
        <v>367</v>
      </c>
      <c r="F904" s="21">
        <v>0</v>
      </c>
      <c r="G904" s="21">
        <v>101</v>
      </c>
      <c r="H904" s="21">
        <v>233055</v>
      </c>
      <c r="I904" s="21" t="s">
        <v>368</v>
      </c>
      <c r="J904" s="21">
        <v>233491</v>
      </c>
      <c r="K904" s="22" t="s">
        <v>347</v>
      </c>
      <c r="L904" s="22" t="str">
        <f>VLOOKUP(C904,'[25]Trips&amp;Operators'!$C$2:$E$10000,3,FALSE)</f>
        <v>SHOOK</v>
      </c>
      <c r="M904" s="23" t="s">
        <v>348</v>
      </c>
      <c r="N904" s="22"/>
      <c r="O904" s="53" t="str">
        <f t="shared" si="28"/>
        <v>24</v>
      </c>
      <c r="P904" s="51">
        <f t="shared" si="29"/>
        <v>42545</v>
      </c>
    </row>
    <row r="905" spans="1:16" x14ac:dyDescent="0.25">
      <c r="A905" s="20">
        <v>42545.522581018522</v>
      </c>
      <c r="B905" s="21" t="s">
        <v>353</v>
      </c>
      <c r="C905" s="21" t="s">
        <v>94</v>
      </c>
      <c r="D905" s="21" t="s">
        <v>339</v>
      </c>
      <c r="E905" s="21" t="s">
        <v>367</v>
      </c>
      <c r="F905" s="21">
        <v>0</v>
      </c>
      <c r="G905" s="21">
        <v>112</v>
      </c>
      <c r="H905" s="21">
        <v>467</v>
      </c>
      <c r="I905" s="21" t="s">
        <v>368</v>
      </c>
      <c r="J905" s="21">
        <v>1</v>
      </c>
      <c r="K905" s="22" t="s">
        <v>342</v>
      </c>
      <c r="L905" s="22" t="str">
        <f>VLOOKUP(C905,'[25]Trips&amp;Operators'!$C$2:$E$10000,3,FALSE)</f>
        <v>SHOOK</v>
      </c>
      <c r="M905" s="23" t="s">
        <v>348</v>
      </c>
      <c r="N905" s="22"/>
      <c r="O905" s="53" t="str">
        <f t="shared" si="28"/>
        <v>24</v>
      </c>
      <c r="P905" s="51">
        <f t="shared" si="29"/>
        <v>42545</v>
      </c>
    </row>
    <row r="906" spans="1:16" x14ac:dyDescent="0.25">
      <c r="A906" s="20">
        <v>42545.522974537038</v>
      </c>
      <c r="B906" s="21" t="s">
        <v>353</v>
      </c>
      <c r="C906" s="21" t="s">
        <v>94</v>
      </c>
      <c r="D906" s="21" t="s">
        <v>339</v>
      </c>
      <c r="E906" s="21" t="s">
        <v>367</v>
      </c>
      <c r="F906" s="21">
        <v>0</v>
      </c>
      <c r="G906" s="21">
        <v>51</v>
      </c>
      <c r="H906" s="21">
        <v>231</v>
      </c>
      <c r="I906" s="21" t="s">
        <v>368</v>
      </c>
      <c r="J906" s="21">
        <v>1</v>
      </c>
      <c r="K906" s="22" t="s">
        <v>342</v>
      </c>
      <c r="L906" s="22" t="str">
        <f>VLOOKUP(C906,'[25]Trips&amp;Operators'!$C$2:$E$10000,3,FALSE)</f>
        <v>SHOOK</v>
      </c>
      <c r="M906" s="23" t="s">
        <v>348</v>
      </c>
      <c r="N906" s="22"/>
      <c r="O906" s="53" t="str">
        <f t="shared" si="28"/>
        <v>24</v>
      </c>
      <c r="P906" s="51">
        <f t="shared" si="29"/>
        <v>42545</v>
      </c>
    </row>
    <row r="907" spans="1:16" x14ac:dyDescent="0.25">
      <c r="A907" s="33">
        <v>42545.584224537037</v>
      </c>
      <c r="B907" s="4" t="s">
        <v>395</v>
      </c>
      <c r="C907" s="4" t="s">
        <v>95</v>
      </c>
      <c r="D907" s="4" t="s">
        <v>339</v>
      </c>
      <c r="E907" s="4" t="s">
        <v>367</v>
      </c>
      <c r="F907" s="4">
        <v>0</v>
      </c>
      <c r="G907" s="4">
        <v>55</v>
      </c>
      <c r="H907" s="4">
        <v>198</v>
      </c>
      <c r="I907" s="4" t="s">
        <v>368</v>
      </c>
      <c r="J907" s="4">
        <v>1</v>
      </c>
      <c r="K907" s="4" t="s">
        <v>342</v>
      </c>
      <c r="L907" s="22" t="str">
        <f>VLOOKUP(C907,'[25]Trips&amp;Operators'!$C$2:$E$10000,3,FALSE)</f>
        <v>STEWART</v>
      </c>
      <c r="M907" s="23" t="s">
        <v>348</v>
      </c>
      <c r="N907" s="22"/>
      <c r="O907" s="53" t="str">
        <f t="shared" si="28"/>
        <v>24</v>
      </c>
      <c r="P907" s="51">
        <f t="shared" si="29"/>
        <v>42545</v>
      </c>
    </row>
    <row r="908" spans="1:16" x14ac:dyDescent="0.25">
      <c r="A908" s="33">
        <v>42545.651817129627</v>
      </c>
      <c r="B908" s="4" t="s">
        <v>395</v>
      </c>
      <c r="C908" s="4" t="s">
        <v>96</v>
      </c>
      <c r="D908" s="4" t="s">
        <v>339</v>
      </c>
      <c r="E908" s="4" t="s">
        <v>367</v>
      </c>
      <c r="F908" s="4">
        <v>0</v>
      </c>
      <c r="G908" s="4">
        <v>55</v>
      </c>
      <c r="H908" s="4">
        <v>209</v>
      </c>
      <c r="I908" s="4" t="s">
        <v>368</v>
      </c>
      <c r="J908" s="4">
        <v>1</v>
      </c>
      <c r="K908" s="4" t="s">
        <v>342</v>
      </c>
      <c r="L908" s="22" t="str">
        <f>VLOOKUP(C908,'[25]Trips&amp;Operators'!$C$2:$E$10000,3,FALSE)</f>
        <v>STEWART</v>
      </c>
      <c r="M908" s="23" t="s">
        <v>348</v>
      </c>
      <c r="N908" s="22"/>
      <c r="O908" s="53" t="str">
        <f t="shared" si="28"/>
        <v>24</v>
      </c>
      <c r="P908" s="51">
        <f t="shared" si="29"/>
        <v>42545</v>
      </c>
    </row>
    <row r="909" spans="1:16" x14ac:dyDescent="0.25">
      <c r="A909" s="33">
        <v>42545.700682870367</v>
      </c>
      <c r="B909" s="4" t="s">
        <v>386</v>
      </c>
      <c r="C909" s="4" t="s">
        <v>1260</v>
      </c>
      <c r="D909" s="4" t="s">
        <v>339</v>
      </c>
      <c r="E909" s="4" t="s">
        <v>367</v>
      </c>
      <c r="F909" s="4">
        <v>0</v>
      </c>
      <c r="G909" s="4">
        <v>52</v>
      </c>
      <c r="H909" s="4">
        <v>183</v>
      </c>
      <c r="I909" s="4" t="s">
        <v>368</v>
      </c>
      <c r="J909" s="4">
        <v>1</v>
      </c>
      <c r="K909" s="4" t="s">
        <v>342</v>
      </c>
      <c r="L909" s="22" t="str">
        <f>VLOOKUP(C909,'[25]Trips&amp;Operators'!$C$2:$E$10000,3,FALSE)</f>
        <v>LOCKLEAR</v>
      </c>
      <c r="M909" s="23" t="s">
        <v>348</v>
      </c>
      <c r="N909" s="22"/>
      <c r="O909" s="53" t="str">
        <f t="shared" si="28"/>
        <v>24</v>
      </c>
      <c r="P909" s="51">
        <f t="shared" si="29"/>
        <v>42545</v>
      </c>
    </row>
    <row r="910" spans="1:16" x14ac:dyDescent="0.25">
      <c r="A910" s="33">
        <v>42545.800300925926</v>
      </c>
      <c r="B910" s="4" t="s">
        <v>395</v>
      </c>
      <c r="C910" s="4" t="s">
        <v>1265</v>
      </c>
      <c r="D910" s="4" t="s">
        <v>339</v>
      </c>
      <c r="E910" s="4" t="s">
        <v>367</v>
      </c>
      <c r="F910" s="4">
        <v>0</v>
      </c>
      <c r="G910" s="4">
        <v>49</v>
      </c>
      <c r="H910" s="4">
        <v>165</v>
      </c>
      <c r="I910" s="4" t="s">
        <v>368</v>
      </c>
      <c r="J910" s="4">
        <v>1</v>
      </c>
      <c r="K910" s="4" t="s">
        <v>342</v>
      </c>
      <c r="L910" s="22" t="str">
        <f>VLOOKUP(C910,'[25]Trips&amp;Operators'!$C$2:$E$10000,3,FALSE)</f>
        <v>STEWART</v>
      </c>
      <c r="M910" s="23" t="s">
        <v>348</v>
      </c>
      <c r="N910" s="22"/>
      <c r="O910" s="53" t="str">
        <f t="shared" si="28"/>
        <v>24</v>
      </c>
      <c r="P910" s="51">
        <f t="shared" si="29"/>
        <v>42545</v>
      </c>
    </row>
    <row r="911" spans="1:16" x14ac:dyDescent="0.25">
      <c r="A911" s="20">
        <v>42546.343553240738</v>
      </c>
      <c r="B911" s="21" t="s">
        <v>396</v>
      </c>
      <c r="C911" s="21" t="s">
        <v>801</v>
      </c>
      <c r="D911" s="21" t="s">
        <v>339</v>
      </c>
      <c r="E911" s="21" t="s">
        <v>340</v>
      </c>
      <c r="F911" s="21">
        <v>790</v>
      </c>
      <c r="G911" s="21">
        <v>794</v>
      </c>
      <c r="H911" s="21">
        <v>144642</v>
      </c>
      <c r="I911" s="21" t="s">
        <v>341</v>
      </c>
      <c r="J911" s="21">
        <v>110617</v>
      </c>
      <c r="K911" s="22" t="s">
        <v>347</v>
      </c>
      <c r="L911" s="22" t="str">
        <f>VLOOKUP(C911,'[26]Trips&amp;Operators'!$C$2:$E$10000,3,FALSE)</f>
        <v>MALAVE</v>
      </c>
      <c r="M911" s="23" t="s">
        <v>343</v>
      </c>
      <c r="N911" s="22" t="s">
        <v>56</v>
      </c>
      <c r="O911" s="53" t="str">
        <f t="shared" si="28"/>
        <v>25</v>
      </c>
      <c r="P911" s="51">
        <f t="shared" si="29"/>
        <v>42546</v>
      </c>
    </row>
    <row r="912" spans="1:16" x14ac:dyDescent="0.25">
      <c r="A912" s="33">
        <v>42546.910891203705</v>
      </c>
      <c r="B912" s="4" t="s">
        <v>372</v>
      </c>
      <c r="C912" s="4" t="s">
        <v>1266</v>
      </c>
      <c r="D912" s="4" t="s">
        <v>339</v>
      </c>
      <c r="E912" s="4" t="s">
        <v>340</v>
      </c>
      <c r="F912" s="4">
        <v>790</v>
      </c>
      <c r="G912" s="4">
        <v>802</v>
      </c>
      <c r="H912" s="4">
        <v>145615</v>
      </c>
      <c r="I912" s="4" t="s">
        <v>341</v>
      </c>
      <c r="J912" s="4">
        <v>110617</v>
      </c>
      <c r="K912" s="4" t="s">
        <v>347</v>
      </c>
      <c r="L912" s="22" t="str">
        <f>VLOOKUP(C912,'[26]Trips&amp;Operators'!$C$2:$E$10000,3,FALSE)</f>
        <v>BRUDER</v>
      </c>
      <c r="M912" s="23" t="s">
        <v>343</v>
      </c>
      <c r="N912" s="22" t="s">
        <v>56</v>
      </c>
      <c r="O912" s="53" t="str">
        <f t="shared" si="28"/>
        <v>25</v>
      </c>
      <c r="P912" s="51">
        <f t="shared" si="29"/>
        <v>42546</v>
      </c>
    </row>
    <row r="913" spans="1:16" x14ac:dyDescent="0.25">
      <c r="A913" s="20">
        <v>42546.207083333335</v>
      </c>
      <c r="B913" s="21" t="s">
        <v>396</v>
      </c>
      <c r="C913" s="21" t="s">
        <v>1267</v>
      </c>
      <c r="D913" s="21" t="s">
        <v>339</v>
      </c>
      <c r="E913" s="21" t="s">
        <v>345</v>
      </c>
      <c r="F913" s="21">
        <v>0</v>
      </c>
      <c r="G913" s="21">
        <v>42</v>
      </c>
      <c r="H913" s="21">
        <v>62946</v>
      </c>
      <c r="I913" s="21" t="s">
        <v>346</v>
      </c>
      <c r="J913" s="21">
        <v>63068</v>
      </c>
      <c r="K913" s="22" t="s">
        <v>347</v>
      </c>
      <c r="L913" s="22" t="str">
        <f>VLOOKUP(C913,'[26]Trips&amp;Operators'!$C$2:$E$10000,3,FALSE)</f>
        <v>MALAVE</v>
      </c>
      <c r="M913" s="23" t="s">
        <v>348</v>
      </c>
      <c r="N913" s="22" t="s">
        <v>522</v>
      </c>
      <c r="O913" s="53" t="str">
        <f t="shared" si="28"/>
        <v>25</v>
      </c>
      <c r="P913" s="51">
        <f t="shared" si="29"/>
        <v>42546</v>
      </c>
    </row>
    <row r="914" spans="1:16" x14ac:dyDescent="0.25">
      <c r="A914" s="33">
        <v>42546.415497685186</v>
      </c>
      <c r="B914" s="4" t="s">
        <v>362</v>
      </c>
      <c r="C914" s="4" t="s">
        <v>1268</v>
      </c>
      <c r="D914" s="4" t="s">
        <v>339</v>
      </c>
      <c r="E914" s="4" t="s">
        <v>345</v>
      </c>
      <c r="F914" s="4">
        <v>0</v>
      </c>
      <c r="G914" s="4">
        <v>165</v>
      </c>
      <c r="H914" s="4">
        <v>62286</v>
      </c>
      <c r="I914" s="4" t="s">
        <v>346</v>
      </c>
      <c r="J914" s="4">
        <v>63068</v>
      </c>
      <c r="K914" s="4" t="s">
        <v>347</v>
      </c>
      <c r="L914" s="22" t="str">
        <f>VLOOKUP(C914,'[26]Trips&amp;Operators'!$C$2:$E$10000,3,FALSE)</f>
        <v>SANTIZO</v>
      </c>
      <c r="M914" s="23" t="s">
        <v>348</v>
      </c>
      <c r="N914" s="22" t="s">
        <v>522</v>
      </c>
      <c r="O914" s="53" t="str">
        <f t="shared" si="28"/>
        <v>25</v>
      </c>
      <c r="P914" s="51">
        <f t="shared" si="29"/>
        <v>42546</v>
      </c>
    </row>
    <row r="915" spans="1:16" x14ac:dyDescent="0.25">
      <c r="A915" s="33">
        <v>42546.677002314813</v>
      </c>
      <c r="B915" s="4" t="s">
        <v>386</v>
      </c>
      <c r="C915" s="4" t="s">
        <v>623</v>
      </c>
      <c r="D915" s="4" t="s">
        <v>339</v>
      </c>
      <c r="E915" s="4" t="s">
        <v>345</v>
      </c>
      <c r="F915" s="4">
        <v>0</v>
      </c>
      <c r="G915" s="4">
        <v>85</v>
      </c>
      <c r="H915" s="4">
        <v>62479</v>
      </c>
      <c r="I915" s="4" t="s">
        <v>346</v>
      </c>
      <c r="J915" s="4">
        <v>63068</v>
      </c>
      <c r="K915" s="4" t="s">
        <v>347</v>
      </c>
      <c r="L915" s="22" t="str">
        <f>VLOOKUP(C915,'[26]Trips&amp;Operators'!$C$2:$E$10000,3,FALSE)</f>
        <v>MAYBERRY</v>
      </c>
      <c r="M915" s="23" t="s">
        <v>348</v>
      </c>
      <c r="N915" s="22" t="s">
        <v>522</v>
      </c>
      <c r="O915" s="53" t="str">
        <f t="shared" si="28"/>
        <v>25</v>
      </c>
      <c r="P915" s="51">
        <f t="shared" si="29"/>
        <v>42546</v>
      </c>
    </row>
    <row r="916" spans="1:16" x14ac:dyDescent="0.25">
      <c r="A916" s="33">
        <v>42546.67769675926</v>
      </c>
      <c r="B916" s="4" t="s">
        <v>386</v>
      </c>
      <c r="C916" s="4" t="s">
        <v>623</v>
      </c>
      <c r="D916" s="4" t="s">
        <v>352</v>
      </c>
      <c r="E916" s="4" t="s">
        <v>345</v>
      </c>
      <c r="F916" s="4">
        <v>0</v>
      </c>
      <c r="G916" s="4">
        <v>3</v>
      </c>
      <c r="H916" s="4">
        <v>63117</v>
      </c>
      <c r="I916" s="4" t="s">
        <v>346</v>
      </c>
      <c r="J916" s="4">
        <v>63068</v>
      </c>
      <c r="K916" s="4" t="s">
        <v>347</v>
      </c>
      <c r="L916" s="22" t="str">
        <f>VLOOKUP(C916,'[26]Trips&amp;Operators'!$C$2:$E$10000,3,FALSE)</f>
        <v>MAYBERRY</v>
      </c>
      <c r="M916" s="23" t="s">
        <v>348</v>
      </c>
      <c r="N916" s="22" t="s">
        <v>522</v>
      </c>
      <c r="O916" s="53" t="str">
        <f t="shared" si="28"/>
        <v>25</v>
      </c>
      <c r="P916" s="51">
        <f t="shared" si="29"/>
        <v>42546</v>
      </c>
    </row>
    <row r="917" spans="1:16" x14ac:dyDescent="0.25">
      <c r="A917" s="33">
        <v>42546.683703703704</v>
      </c>
      <c r="B917" s="4" t="s">
        <v>386</v>
      </c>
      <c r="C917" s="4" t="s">
        <v>623</v>
      </c>
      <c r="D917" s="4" t="s">
        <v>339</v>
      </c>
      <c r="E917" s="4" t="s">
        <v>345</v>
      </c>
      <c r="F917" s="4">
        <v>600</v>
      </c>
      <c r="G917" s="4">
        <v>713</v>
      </c>
      <c r="H917" s="4">
        <v>106107</v>
      </c>
      <c r="I917" s="4" t="s">
        <v>346</v>
      </c>
      <c r="J917" s="4">
        <v>108954</v>
      </c>
      <c r="K917" s="4" t="s">
        <v>347</v>
      </c>
      <c r="L917" s="22" t="str">
        <f>VLOOKUP(C917,'[26]Trips&amp;Operators'!$C$2:$E$10000,3,FALSE)</f>
        <v>MAYBERRY</v>
      </c>
      <c r="M917" s="23" t="s">
        <v>348</v>
      </c>
      <c r="N917" s="22" t="s">
        <v>349</v>
      </c>
      <c r="O917" s="53" t="str">
        <f t="shared" si="28"/>
        <v>25</v>
      </c>
      <c r="P917" s="51">
        <f t="shared" si="29"/>
        <v>42546</v>
      </c>
    </row>
    <row r="918" spans="1:16" x14ac:dyDescent="0.25">
      <c r="A918" s="20">
        <v>42546.766782407409</v>
      </c>
      <c r="B918" s="21" t="s">
        <v>390</v>
      </c>
      <c r="C918" s="21" t="s">
        <v>1269</v>
      </c>
      <c r="D918" s="21" t="s">
        <v>352</v>
      </c>
      <c r="E918" s="21" t="s">
        <v>345</v>
      </c>
      <c r="F918" s="21">
        <v>0</v>
      </c>
      <c r="G918" s="21">
        <v>493</v>
      </c>
      <c r="H918" s="21">
        <v>42903</v>
      </c>
      <c r="I918" s="21" t="s">
        <v>346</v>
      </c>
      <c r="J918" s="21">
        <v>42961</v>
      </c>
      <c r="K918" s="22" t="s">
        <v>342</v>
      </c>
      <c r="L918" s="22" t="str">
        <f>VLOOKUP(C918,'[26]Trips&amp;Operators'!$C$2:$E$10000,3,FALSE)</f>
        <v>LOCKLEAR</v>
      </c>
      <c r="M918" s="23" t="s">
        <v>348</v>
      </c>
      <c r="N918" s="22" t="s">
        <v>349</v>
      </c>
      <c r="O918" s="53" t="str">
        <f t="shared" si="28"/>
        <v>25</v>
      </c>
      <c r="P918" s="51">
        <f t="shared" si="29"/>
        <v>42546</v>
      </c>
    </row>
    <row r="919" spans="1:16" x14ac:dyDescent="0.25">
      <c r="A919" s="20">
        <v>42546.864814814813</v>
      </c>
      <c r="B919" s="21" t="s">
        <v>370</v>
      </c>
      <c r="C919" s="21" t="s">
        <v>1270</v>
      </c>
      <c r="D919" s="21" t="s">
        <v>339</v>
      </c>
      <c r="E919" s="21" t="s">
        <v>345</v>
      </c>
      <c r="F919" s="21">
        <v>0</v>
      </c>
      <c r="G919" s="21">
        <v>88</v>
      </c>
      <c r="H919" s="21">
        <v>62418</v>
      </c>
      <c r="I919" s="21" t="s">
        <v>346</v>
      </c>
      <c r="J919" s="21">
        <v>63068</v>
      </c>
      <c r="K919" s="22" t="s">
        <v>347</v>
      </c>
      <c r="L919" s="22" t="str">
        <f>VLOOKUP(C919,'[26]Trips&amp;Operators'!$C$2:$E$10000,3,FALSE)</f>
        <v>CHANDLER</v>
      </c>
      <c r="M919" s="23" t="s">
        <v>348</v>
      </c>
      <c r="N919" s="22" t="s">
        <v>522</v>
      </c>
      <c r="O919" s="53" t="str">
        <f t="shared" si="28"/>
        <v>25</v>
      </c>
      <c r="P919" s="51">
        <f t="shared" si="29"/>
        <v>42546</v>
      </c>
    </row>
    <row r="920" spans="1:16" x14ac:dyDescent="0.25">
      <c r="A920" s="20">
        <v>42546.865486111114</v>
      </c>
      <c r="B920" s="21" t="s">
        <v>370</v>
      </c>
      <c r="C920" s="21" t="s">
        <v>1270</v>
      </c>
      <c r="D920" s="21" t="s">
        <v>352</v>
      </c>
      <c r="E920" s="21" t="s">
        <v>345</v>
      </c>
      <c r="F920" s="21">
        <v>0</v>
      </c>
      <c r="G920" s="21">
        <v>3</v>
      </c>
      <c r="H920" s="21">
        <v>63115</v>
      </c>
      <c r="I920" s="21" t="s">
        <v>346</v>
      </c>
      <c r="J920" s="21">
        <v>63068</v>
      </c>
      <c r="K920" s="22" t="s">
        <v>347</v>
      </c>
      <c r="L920" s="22" t="str">
        <f>VLOOKUP(C920,'[26]Trips&amp;Operators'!$C$2:$E$10000,3,FALSE)</f>
        <v>CHANDLER</v>
      </c>
      <c r="M920" s="23" t="s">
        <v>348</v>
      </c>
      <c r="N920" s="22" t="s">
        <v>522</v>
      </c>
      <c r="O920" s="53" t="str">
        <f t="shared" si="28"/>
        <v>25</v>
      </c>
      <c r="P920" s="51">
        <f t="shared" si="29"/>
        <v>42546</v>
      </c>
    </row>
    <row r="921" spans="1:16" x14ac:dyDescent="0.25">
      <c r="A921" s="20">
        <v>42546.871481481481</v>
      </c>
      <c r="B921" s="21" t="s">
        <v>370</v>
      </c>
      <c r="C921" s="21" t="s">
        <v>1270</v>
      </c>
      <c r="D921" s="21" t="s">
        <v>339</v>
      </c>
      <c r="E921" s="21" t="s">
        <v>345</v>
      </c>
      <c r="F921" s="21">
        <v>270</v>
      </c>
      <c r="G921" s="21">
        <v>351</v>
      </c>
      <c r="H921" s="21">
        <v>127466</v>
      </c>
      <c r="I921" s="21" t="s">
        <v>346</v>
      </c>
      <c r="J921" s="21">
        <v>127562</v>
      </c>
      <c r="K921" s="22" t="s">
        <v>347</v>
      </c>
      <c r="L921" s="22" t="str">
        <f>VLOOKUP(C921,'[26]Trips&amp;Operators'!$C$2:$E$10000,3,FALSE)</f>
        <v>CHANDLER</v>
      </c>
      <c r="M921" s="23" t="s">
        <v>348</v>
      </c>
      <c r="N921" s="22" t="s">
        <v>349</v>
      </c>
      <c r="O921" s="53" t="str">
        <f t="shared" si="28"/>
        <v>25</v>
      </c>
      <c r="P921" s="51">
        <f t="shared" si="29"/>
        <v>42546</v>
      </c>
    </row>
    <row r="922" spans="1:16" x14ac:dyDescent="0.25">
      <c r="A922" s="20">
        <v>42546.369560185187</v>
      </c>
      <c r="B922" s="21" t="s">
        <v>357</v>
      </c>
      <c r="C922" s="21" t="s">
        <v>1271</v>
      </c>
      <c r="D922" s="21" t="s">
        <v>352</v>
      </c>
      <c r="E922" s="21" t="s">
        <v>351</v>
      </c>
      <c r="F922" s="21">
        <v>200</v>
      </c>
      <c r="G922" s="21">
        <v>254</v>
      </c>
      <c r="H922" s="21">
        <v>27525</v>
      </c>
      <c r="I922" s="21" t="s">
        <v>341</v>
      </c>
      <c r="J922" s="21">
        <v>27333</v>
      </c>
      <c r="K922" s="22" t="s">
        <v>347</v>
      </c>
      <c r="L922" s="22" t="str">
        <f>VLOOKUP(C922,'[26]Trips&amp;Operators'!$C$2:$E$10000,3,FALSE)</f>
        <v>CANFIELD</v>
      </c>
      <c r="M922" s="23" t="s">
        <v>348</v>
      </c>
      <c r="N922" s="22"/>
      <c r="O922" s="53" t="str">
        <f t="shared" si="28"/>
        <v>25</v>
      </c>
      <c r="P922" s="51">
        <f t="shared" si="29"/>
        <v>42546</v>
      </c>
    </row>
    <row r="923" spans="1:16" x14ac:dyDescent="0.25">
      <c r="A923" s="33">
        <v>42546.523923611108</v>
      </c>
      <c r="B923" s="4" t="s">
        <v>387</v>
      </c>
      <c r="C923" s="4" t="s">
        <v>1272</v>
      </c>
      <c r="D923" s="4" t="s">
        <v>339</v>
      </c>
      <c r="E923" s="4" t="s">
        <v>351</v>
      </c>
      <c r="F923" s="4">
        <v>400</v>
      </c>
      <c r="G923" s="4">
        <v>524</v>
      </c>
      <c r="H923" s="4">
        <v>16241</v>
      </c>
      <c r="I923" s="4" t="s">
        <v>341</v>
      </c>
      <c r="J923" s="4">
        <v>17867</v>
      </c>
      <c r="K923" s="4" t="s">
        <v>347</v>
      </c>
      <c r="L923" s="22" t="str">
        <f>VLOOKUP(C923,'[26]Trips&amp;Operators'!$C$2:$E$10000,3,FALSE)</f>
        <v>MAYBERRY</v>
      </c>
      <c r="M923" s="23" t="s">
        <v>348</v>
      </c>
      <c r="N923" s="22"/>
      <c r="O923" s="53" t="str">
        <f t="shared" si="28"/>
        <v>25</v>
      </c>
      <c r="P923" s="51">
        <f t="shared" si="29"/>
        <v>42546</v>
      </c>
    </row>
    <row r="924" spans="1:16" x14ac:dyDescent="0.25">
      <c r="A924" s="20">
        <v>42546.660416666666</v>
      </c>
      <c r="B924" s="21" t="s">
        <v>396</v>
      </c>
      <c r="C924" s="21" t="s">
        <v>624</v>
      </c>
      <c r="D924" s="21" t="s">
        <v>339</v>
      </c>
      <c r="E924" s="21" t="s">
        <v>351</v>
      </c>
      <c r="F924" s="21">
        <v>150</v>
      </c>
      <c r="G924" s="21">
        <v>141</v>
      </c>
      <c r="H924" s="21">
        <v>231519</v>
      </c>
      <c r="I924" s="21" t="s">
        <v>341</v>
      </c>
      <c r="J924" s="21">
        <v>232107</v>
      </c>
      <c r="K924" s="22" t="s">
        <v>347</v>
      </c>
      <c r="L924" s="22" t="str">
        <f>VLOOKUP(C924,'[26]Trips&amp;Operators'!$C$2:$E$10000,3,FALSE)</f>
        <v>LOCKLEAR</v>
      </c>
      <c r="M924" s="23" t="s">
        <v>348</v>
      </c>
      <c r="N924" s="22"/>
      <c r="O924" s="53" t="str">
        <f t="shared" si="28"/>
        <v>25</v>
      </c>
      <c r="P924" s="51">
        <f t="shared" si="29"/>
        <v>42546</v>
      </c>
    </row>
    <row r="925" spans="1:16" x14ac:dyDescent="0.25">
      <c r="A925" s="33">
        <v>42546.691122685188</v>
      </c>
      <c r="B925" s="4" t="s">
        <v>381</v>
      </c>
      <c r="C925" s="4" t="s">
        <v>625</v>
      </c>
      <c r="D925" s="4" t="s">
        <v>352</v>
      </c>
      <c r="E925" s="4" t="s">
        <v>351</v>
      </c>
      <c r="F925" s="4">
        <v>600</v>
      </c>
      <c r="G925" s="4">
        <v>651</v>
      </c>
      <c r="H925" s="4">
        <v>184550</v>
      </c>
      <c r="I925" s="4" t="s">
        <v>341</v>
      </c>
      <c r="J925" s="4">
        <v>190834</v>
      </c>
      <c r="K925" s="4" t="s">
        <v>342</v>
      </c>
      <c r="L925" s="22" t="str">
        <f>VLOOKUP(C925,'[26]Trips&amp;Operators'!$C$2:$E$10000,3,FALSE)</f>
        <v>ACKERMAN</v>
      </c>
      <c r="M925" s="23" t="s">
        <v>348</v>
      </c>
      <c r="N925" s="22"/>
      <c r="O925" s="53" t="str">
        <f t="shared" si="28"/>
        <v>25</v>
      </c>
      <c r="P925" s="51">
        <f t="shared" si="29"/>
        <v>42546</v>
      </c>
    </row>
    <row r="926" spans="1:16" x14ac:dyDescent="0.25">
      <c r="A926" s="20">
        <v>42546.797349537039</v>
      </c>
      <c r="B926" s="21" t="s">
        <v>379</v>
      </c>
      <c r="C926" s="21" t="s">
        <v>627</v>
      </c>
      <c r="D926" s="21" t="s">
        <v>352</v>
      </c>
      <c r="E926" s="21" t="s">
        <v>351</v>
      </c>
      <c r="F926" s="21">
        <v>200</v>
      </c>
      <c r="G926" s="21">
        <v>251</v>
      </c>
      <c r="H926" s="21">
        <v>28850</v>
      </c>
      <c r="I926" s="21" t="s">
        <v>341</v>
      </c>
      <c r="J926" s="21">
        <v>27333</v>
      </c>
      <c r="K926" s="22" t="s">
        <v>347</v>
      </c>
      <c r="L926" s="22" t="str">
        <f>VLOOKUP(C926,'[26]Trips&amp;Operators'!$C$2:$E$10000,3,FALSE)</f>
        <v>ADANE</v>
      </c>
      <c r="M926" s="23" t="s">
        <v>348</v>
      </c>
      <c r="N926" s="22"/>
      <c r="O926" s="53" t="str">
        <f t="shared" si="28"/>
        <v>25</v>
      </c>
      <c r="P926" s="51">
        <f t="shared" si="29"/>
        <v>42546</v>
      </c>
    </row>
    <row r="927" spans="1:16" x14ac:dyDescent="0.25">
      <c r="A927" s="33">
        <v>42547.003668981481</v>
      </c>
      <c r="B927" s="4" t="s">
        <v>381</v>
      </c>
      <c r="C927" s="4" t="s">
        <v>619</v>
      </c>
      <c r="D927" s="4" t="s">
        <v>352</v>
      </c>
      <c r="E927" s="4" t="s">
        <v>351</v>
      </c>
      <c r="F927" s="4">
        <v>700</v>
      </c>
      <c r="G927" s="4">
        <v>751</v>
      </c>
      <c r="H927" s="4">
        <v>180940</v>
      </c>
      <c r="I927" s="4" t="s">
        <v>341</v>
      </c>
      <c r="J927" s="4">
        <v>183829</v>
      </c>
      <c r="K927" s="4" t="s">
        <v>342</v>
      </c>
      <c r="L927" s="22" t="str">
        <f>VLOOKUP(C927,'[26]Trips&amp;Operators'!$C$2:$E$10000,3,FALSE)</f>
        <v>ADANE</v>
      </c>
      <c r="M927" s="23" t="s">
        <v>348</v>
      </c>
      <c r="N927" s="22"/>
      <c r="O927" s="53" t="str">
        <f t="shared" si="28"/>
        <v>25</v>
      </c>
      <c r="P927" s="51">
        <f t="shared" si="29"/>
        <v>42546</v>
      </c>
    </row>
    <row r="928" spans="1:16" x14ac:dyDescent="0.25">
      <c r="A928" s="20">
        <v>42546.391655092593</v>
      </c>
      <c r="B928" s="21" t="s">
        <v>390</v>
      </c>
      <c r="C928" s="21" t="s">
        <v>621</v>
      </c>
      <c r="D928" s="21" t="s">
        <v>339</v>
      </c>
      <c r="E928" s="21" t="s">
        <v>359</v>
      </c>
      <c r="F928" s="21">
        <v>0</v>
      </c>
      <c r="G928" s="21">
        <v>396</v>
      </c>
      <c r="H928" s="21">
        <v>129103</v>
      </c>
      <c r="I928" s="21" t="s">
        <v>360</v>
      </c>
      <c r="J928" s="21">
        <v>127587</v>
      </c>
      <c r="K928" s="22" t="s">
        <v>342</v>
      </c>
      <c r="L928" s="22" t="str">
        <f>VLOOKUP(C928,'[26]Trips&amp;Operators'!$C$2:$E$10000,3,FALSE)</f>
        <v>MALAVE</v>
      </c>
      <c r="M928" s="23" t="s">
        <v>348</v>
      </c>
      <c r="N928" s="22" t="s">
        <v>1273</v>
      </c>
      <c r="O928" s="53" t="str">
        <f t="shared" si="28"/>
        <v>25</v>
      </c>
      <c r="P928" s="51">
        <f t="shared" si="29"/>
        <v>42546</v>
      </c>
    </row>
    <row r="929" spans="1:16" x14ac:dyDescent="0.25">
      <c r="A929" s="20">
        <v>42546.427465277775</v>
      </c>
      <c r="B929" s="21" t="s">
        <v>379</v>
      </c>
      <c r="C929" s="21" t="s">
        <v>803</v>
      </c>
      <c r="D929" s="21" t="s">
        <v>352</v>
      </c>
      <c r="E929" s="21" t="s">
        <v>359</v>
      </c>
      <c r="F929" s="21">
        <v>0</v>
      </c>
      <c r="G929" s="21">
        <v>48</v>
      </c>
      <c r="H929" s="21">
        <v>1865</v>
      </c>
      <c r="I929" s="21" t="s">
        <v>360</v>
      </c>
      <c r="J929" s="21">
        <v>1692</v>
      </c>
      <c r="K929" s="22" t="s">
        <v>347</v>
      </c>
      <c r="L929" s="22" t="str">
        <f>VLOOKUP(C929,'[26]Trips&amp;Operators'!$C$2:$E$10000,3,FALSE)</f>
        <v>ACKERMAN</v>
      </c>
      <c r="M929" s="23" t="s">
        <v>348</v>
      </c>
      <c r="N929" s="22" t="s">
        <v>1274</v>
      </c>
      <c r="O929" s="53" t="str">
        <f t="shared" si="28"/>
        <v>25</v>
      </c>
      <c r="P929" s="51">
        <f t="shared" si="29"/>
        <v>42546</v>
      </c>
    </row>
    <row r="930" spans="1:16" x14ac:dyDescent="0.25">
      <c r="A930" s="33">
        <v>42546.538611111115</v>
      </c>
      <c r="B930" s="4" t="s">
        <v>390</v>
      </c>
      <c r="C930" s="4" t="s">
        <v>101</v>
      </c>
      <c r="D930" s="4" t="s">
        <v>339</v>
      </c>
      <c r="E930" s="4" t="s">
        <v>359</v>
      </c>
      <c r="F930" s="4">
        <v>0</v>
      </c>
      <c r="G930" s="4">
        <v>86</v>
      </c>
      <c r="H930" s="4">
        <v>127805</v>
      </c>
      <c r="I930" s="4" t="s">
        <v>360</v>
      </c>
      <c r="J930" s="4">
        <v>127587</v>
      </c>
      <c r="K930" s="4" t="s">
        <v>342</v>
      </c>
      <c r="L930" s="22" t="str">
        <f>VLOOKUP(C930,'[26]Trips&amp;Operators'!$C$2:$E$10000,3,FALSE)</f>
        <v>LOCKLEAR</v>
      </c>
      <c r="M930" s="23" t="s">
        <v>348</v>
      </c>
      <c r="N930" s="22" t="s">
        <v>1273</v>
      </c>
      <c r="O930" s="53" t="str">
        <f t="shared" si="28"/>
        <v>25</v>
      </c>
      <c r="P930" s="51">
        <f t="shared" si="29"/>
        <v>42546</v>
      </c>
    </row>
    <row r="931" spans="1:16" x14ac:dyDescent="0.25">
      <c r="A931" s="20">
        <v>42546.559930555559</v>
      </c>
      <c r="B931" s="21" t="s">
        <v>381</v>
      </c>
      <c r="C931" s="21" t="s">
        <v>622</v>
      </c>
      <c r="D931" s="21" t="s">
        <v>339</v>
      </c>
      <c r="E931" s="21" t="s">
        <v>359</v>
      </c>
      <c r="F931" s="21">
        <v>0</v>
      </c>
      <c r="G931" s="21">
        <v>39</v>
      </c>
      <c r="H931" s="21">
        <v>36746</v>
      </c>
      <c r="I931" s="21" t="s">
        <v>360</v>
      </c>
      <c r="J931" s="21">
        <v>36657</v>
      </c>
      <c r="K931" s="22" t="s">
        <v>342</v>
      </c>
      <c r="L931" s="22" t="str">
        <f>VLOOKUP(C931,'[26]Trips&amp;Operators'!$C$2:$E$10000,3,FALSE)</f>
        <v>ACKERMAN</v>
      </c>
      <c r="M931" s="23" t="s">
        <v>343</v>
      </c>
      <c r="N931" s="22" t="s">
        <v>121</v>
      </c>
      <c r="O931" s="53" t="str">
        <f t="shared" si="28"/>
        <v>25</v>
      </c>
      <c r="P931" s="51">
        <f t="shared" si="29"/>
        <v>42546</v>
      </c>
    </row>
    <row r="932" spans="1:16" x14ac:dyDescent="0.25">
      <c r="A932" s="33">
        <v>42546.706817129627</v>
      </c>
      <c r="B932" s="4" t="s">
        <v>381</v>
      </c>
      <c r="C932" s="4" t="s">
        <v>625</v>
      </c>
      <c r="D932" s="4" t="s">
        <v>339</v>
      </c>
      <c r="E932" s="4" t="s">
        <v>359</v>
      </c>
      <c r="F932" s="4">
        <v>0</v>
      </c>
      <c r="G932" s="4">
        <v>334</v>
      </c>
      <c r="H932" s="4">
        <v>37790</v>
      </c>
      <c r="I932" s="4" t="s">
        <v>360</v>
      </c>
      <c r="J932" s="4">
        <v>36657</v>
      </c>
      <c r="K932" s="4" t="s">
        <v>342</v>
      </c>
      <c r="L932" s="22" t="str">
        <f>VLOOKUP(C932,'[26]Trips&amp;Operators'!$C$2:$E$10000,3,FALSE)</f>
        <v>ACKERMAN</v>
      </c>
      <c r="M932" s="23" t="s">
        <v>343</v>
      </c>
      <c r="N932" s="22" t="s">
        <v>121</v>
      </c>
      <c r="O932" s="53" t="str">
        <f t="shared" si="28"/>
        <v>25</v>
      </c>
      <c r="P932" s="51">
        <f t="shared" si="29"/>
        <v>42546</v>
      </c>
    </row>
    <row r="933" spans="1:16" x14ac:dyDescent="0.25">
      <c r="A933" s="33">
        <v>42546.222719907404</v>
      </c>
      <c r="B933" s="4" t="s">
        <v>388</v>
      </c>
      <c r="C933" s="4" t="s">
        <v>620</v>
      </c>
      <c r="D933" s="4" t="s">
        <v>339</v>
      </c>
      <c r="E933" s="4" t="s">
        <v>365</v>
      </c>
      <c r="F933" s="4">
        <v>0</v>
      </c>
      <c r="G933" s="4">
        <v>471</v>
      </c>
      <c r="H933" s="4">
        <v>158091</v>
      </c>
      <c r="I933" s="4" t="s">
        <v>366</v>
      </c>
      <c r="J933" s="4">
        <v>156300</v>
      </c>
      <c r="K933" s="4" t="s">
        <v>342</v>
      </c>
      <c r="L933" s="22" t="str">
        <f>VLOOKUP(C933,'[26]Trips&amp;Operators'!$C$2:$E$10000,3,FALSE)</f>
        <v>YORK</v>
      </c>
      <c r="M933" s="23" t="s">
        <v>343</v>
      </c>
      <c r="N933" s="22" t="s">
        <v>121</v>
      </c>
      <c r="O933" s="53" t="str">
        <f t="shared" si="28"/>
        <v>25</v>
      </c>
      <c r="P933" s="51">
        <f t="shared" si="29"/>
        <v>42546</v>
      </c>
    </row>
    <row r="934" spans="1:16" x14ac:dyDescent="0.25">
      <c r="A934" s="33">
        <v>42546.539814814816</v>
      </c>
      <c r="B934" s="4" t="s">
        <v>381</v>
      </c>
      <c r="C934" s="4" t="s">
        <v>622</v>
      </c>
      <c r="D934" s="4" t="s">
        <v>352</v>
      </c>
      <c r="E934" s="4" t="s">
        <v>365</v>
      </c>
      <c r="F934" s="4">
        <v>0</v>
      </c>
      <c r="G934" s="4">
        <v>172</v>
      </c>
      <c r="H934" s="4">
        <v>230786</v>
      </c>
      <c r="I934" s="4" t="s">
        <v>366</v>
      </c>
      <c r="J934" s="4">
        <v>231147</v>
      </c>
      <c r="K934" s="4" t="s">
        <v>342</v>
      </c>
      <c r="L934" s="22" t="str">
        <f>VLOOKUP(C934,'[26]Trips&amp;Operators'!$C$2:$E$10000,3,FALSE)</f>
        <v>ACKERMAN</v>
      </c>
      <c r="M934" s="23" t="s">
        <v>343</v>
      </c>
      <c r="N934" s="22" t="s">
        <v>121</v>
      </c>
      <c r="O934" s="53" t="str">
        <f t="shared" si="28"/>
        <v>25</v>
      </c>
      <c r="P934" s="51">
        <f t="shared" si="29"/>
        <v>42546</v>
      </c>
    </row>
    <row r="935" spans="1:16" x14ac:dyDescent="0.25">
      <c r="A935" s="20">
        <v>42546.39916666667</v>
      </c>
      <c r="B935" s="21" t="s">
        <v>354</v>
      </c>
      <c r="C935" s="21" t="s">
        <v>1275</v>
      </c>
      <c r="D935" s="21" t="s">
        <v>339</v>
      </c>
      <c r="E935" s="21" t="s">
        <v>367</v>
      </c>
      <c r="F935" s="21">
        <v>0</v>
      </c>
      <c r="G935" s="21">
        <v>35</v>
      </c>
      <c r="H935" s="21">
        <v>129</v>
      </c>
      <c r="I935" s="21" t="s">
        <v>368</v>
      </c>
      <c r="J935" s="21">
        <v>1</v>
      </c>
      <c r="K935" s="22" t="s">
        <v>342</v>
      </c>
      <c r="L935" s="22" t="str">
        <f>VLOOKUP(C935,'[26]Trips&amp;Operators'!$C$2:$E$10000,3,FALSE)</f>
        <v>SANTIZO</v>
      </c>
      <c r="M935" s="23" t="s">
        <v>348</v>
      </c>
      <c r="N935" s="22"/>
      <c r="O935" s="53" t="str">
        <f t="shared" si="28"/>
        <v>25</v>
      </c>
      <c r="P935" s="51">
        <f t="shared" si="29"/>
        <v>42546</v>
      </c>
    </row>
    <row r="936" spans="1:16" x14ac:dyDescent="0.25">
      <c r="A936" s="20">
        <v>42546.474120370367</v>
      </c>
      <c r="B936" s="21" t="s">
        <v>387</v>
      </c>
      <c r="C936" s="21" t="s">
        <v>1276</v>
      </c>
      <c r="D936" s="21" t="s">
        <v>339</v>
      </c>
      <c r="E936" s="21" t="s">
        <v>367</v>
      </c>
      <c r="F936" s="21">
        <v>0</v>
      </c>
      <c r="G936" s="21">
        <v>52</v>
      </c>
      <c r="H936" s="21">
        <v>233298</v>
      </c>
      <c r="I936" s="21" t="s">
        <v>368</v>
      </c>
      <c r="J936" s="21">
        <v>233491</v>
      </c>
      <c r="K936" s="22" t="s">
        <v>347</v>
      </c>
      <c r="L936" s="22" t="str">
        <f>VLOOKUP(C936,'[26]Trips&amp;Operators'!$C$2:$E$10000,3,FALSE)</f>
        <v>MAYBERRY</v>
      </c>
      <c r="M936" s="23" t="s">
        <v>348</v>
      </c>
      <c r="N936" s="22"/>
      <c r="O936" s="53" t="str">
        <f t="shared" si="28"/>
        <v>25</v>
      </c>
      <c r="P936" s="51">
        <f t="shared" si="29"/>
        <v>42546</v>
      </c>
    </row>
    <row r="937" spans="1:16" x14ac:dyDescent="0.25">
      <c r="A937" s="33">
        <v>42546.524444444447</v>
      </c>
      <c r="B937" s="4" t="s">
        <v>388</v>
      </c>
      <c r="C937" s="4" t="s">
        <v>1277</v>
      </c>
      <c r="D937" s="4" t="s">
        <v>339</v>
      </c>
      <c r="E937" s="4" t="s">
        <v>367</v>
      </c>
      <c r="F937" s="4">
        <v>0</v>
      </c>
      <c r="G937" s="4">
        <v>44</v>
      </c>
      <c r="H937" s="4">
        <v>143</v>
      </c>
      <c r="I937" s="4" t="s">
        <v>368</v>
      </c>
      <c r="J937" s="4">
        <v>1</v>
      </c>
      <c r="K937" s="4" t="s">
        <v>342</v>
      </c>
      <c r="L937" s="22" t="str">
        <f>VLOOKUP(C937,'[26]Trips&amp;Operators'!$C$2:$E$10000,3,FALSE)</f>
        <v>NELSON</v>
      </c>
      <c r="M937" s="23" t="s">
        <v>348</v>
      </c>
      <c r="N937" s="22"/>
      <c r="O937" s="53" t="str">
        <f t="shared" si="28"/>
        <v>25</v>
      </c>
      <c r="P937" s="51">
        <f t="shared" si="29"/>
        <v>42546</v>
      </c>
    </row>
    <row r="938" spans="1:16" x14ac:dyDescent="0.25">
      <c r="A938" s="20">
        <v>42546.620729166665</v>
      </c>
      <c r="B938" s="21" t="s">
        <v>387</v>
      </c>
      <c r="C938" s="21" t="s">
        <v>1278</v>
      </c>
      <c r="D938" s="21" t="s">
        <v>339</v>
      </c>
      <c r="E938" s="21" t="s">
        <v>367</v>
      </c>
      <c r="F938" s="21">
        <v>0</v>
      </c>
      <c r="G938" s="21">
        <v>50</v>
      </c>
      <c r="H938" s="21">
        <v>233302</v>
      </c>
      <c r="I938" s="21" t="s">
        <v>368</v>
      </c>
      <c r="J938" s="21">
        <v>233491</v>
      </c>
      <c r="K938" s="22" t="s">
        <v>347</v>
      </c>
      <c r="L938" s="22" t="str">
        <f>VLOOKUP(C938,'[26]Trips&amp;Operators'!$C$2:$E$10000,3,FALSE)</f>
        <v>MAYBERRY</v>
      </c>
      <c r="M938" s="23" t="s">
        <v>348</v>
      </c>
      <c r="N938" s="22"/>
      <c r="O938" s="53" t="str">
        <f t="shared" si="28"/>
        <v>25</v>
      </c>
      <c r="P938" s="51">
        <f t="shared" si="29"/>
        <v>42546</v>
      </c>
    </row>
    <row r="939" spans="1:16" x14ac:dyDescent="0.25">
      <c r="A939" s="20">
        <v>42546.756041666667</v>
      </c>
      <c r="B939" s="21" t="s">
        <v>344</v>
      </c>
      <c r="C939" s="21" t="s">
        <v>626</v>
      </c>
      <c r="D939" s="21" t="s">
        <v>339</v>
      </c>
      <c r="E939" s="21" t="s">
        <v>367</v>
      </c>
      <c r="F939" s="21">
        <v>0</v>
      </c>
      <c r="G939" s="21">
        <v>91</v>
      </c>
      <c r="H939" s="21">
        <v>233167</v>
      </c>
      <c r="I939" s="21" t="s">
        <v>368</v>
      </c>
      <c r="J939" s="21">
        <v>233491</v>
      </c>
      <c r="K939" s="22" t="s">
        <v>347</v>
      </c>
      <c r="L939" s="22" t="str">
        <f>VLOOKUP(C939,'[26]Trips&amp;Operators'!$C$2:$E$10000,3,FALSE)</f>
        <v>STEWART</v>
      </c>
      <c r="M939" s="23" t="s">
        <v>348</v>
      </c>
      <c r="N939" s="22"/>
      <c r="O939" s="53" t="str">
        <f t="shared" si="28"/>
        <v>25</v>
      </c>
      <c r="P939" s="51">
        <f t="shared" si="29"/>
        <v>42546</v>
      </c>
    </row>
    <row r="940" spans="1:16" x14ac:dyDescent="0.25">
      <c r="A940" s="33">
        <v>42546.964097222219</v>
      </c>
      <c r="B940" s="4" t="s">
        <v>386</v>
      </c>
      <c r="C940" s="4" t="s">
        <v>1280</v>
      </c>
      <c r="D940" s="4" t="s">
        <v>339</v>
      </c>
      <c r="E940" s="4" t="s">
        <v>367</v>
      </c>
      <c r="F940" s="4">
        <v>0</v>
      </c>
      <c r="G940" s="4">
        <v>54</v>
      </c>
      <c r="H940" s="4">
        <v>185</v>
      </c>
      <c r="I940" s="4" t="s">
        <v>368</v>
      </c>
      <c r="J940" s="4">
        <v>1</v>
      </c>
      <c r="K940" s="4" t="s">
        <v>342</v>
      </c>
      <c r="L940" s="22" t="str">
        <f>VLOOKUP(C940,'[26]Trips&amp;Operators'!$C$2:$E$10000,3,FALSE)</f>
        <v>LEVERE</v>
      </c>
      <c r="M940" s="23" t="s">
        <v>348</v>
      </c>
      <c r="N940" s="22"/>
      <c r="O940" s="53" t="str">
        <f t="shared" si="28"/>
        <v>25</v>
      </c>
      <c r="P940" s="51">
        <f t="shared" si="29"/>
        <v>42546</v>
      </c>
    </row>
    <row r="941" spans="1:16" x14ac:dyDescent="0.25">
      <c r="A941" s="33">
        <v>42547.023611111108</v>
      </c>
      <c r="B941" s="4" t="s">
        <v>381</v>
      </c>
      <c r="C941" s="4" t="s">
        <v>619</v>
      </c>
      <c r="D941" s="4" t="s">
        <v>339</v>
      </c>
      <c r="E941" s="4" t="s">
        <v>367</v>
      </c>
      <c r="F941" s="4">
        <v>0</v>
      </c>
      <c r="G941" s="4">
        <v>52</v>
      </c>
      <c r="H941" s="4">
        <v>161</v>
      </c>
      <c r="I941" s="4" t="s">
        <v>368</v>
      </c>
      <c r="J941" s="4">
        <v>1</v>
      </c>
      <c r="K941" s="4" t="s">
        <v>342</v>
      </c>
      <c r="L941" s="22" t="str">
        <f>VLOOKUP(C941,'[26]Trips&amp;Operators'!$C$2:$E$10000,3,FALSE)</f>
        <v>ADANE</v>
      </c>
      <c r="M941" s="23" t="s">
        <v>348</v>
      </c>
      <c r="N941" s="22"/>
      <c r="O941" s="53" t="str">
        <f t="shared" si="28"/>
        <v>25</v>
      </c>
      <c r="P941" s="51">
        <f t="shared" si="29"/>
        <v>42546</v>
      </c>
    </row>
    <row r="942" spans="1:16" x14ac:dyDescent="0.25">
      <c r="A942" s="20">
        <v>42546.758125</v>
      </c>
      <c r="B942" s="21" t="s">
        <v>377</v>
      </c>
      <c r="C942" s="21" t="s">
        <v>1279</v>
      </c>
      <c r="D942" s="21" t="s">
        <v>339</v>
      </c>
      <c r="E942" s="21" t="s">
        <v>543</v>
      </c>
      <c r="F942" s="21">
        <v>690</v>
      </c>
      <c r="G942" s="21">
        <v>732</v>
      </c>
      <c r="H942" s="21">
        <v>47432</v>
      </c>
      <c r="I942" s="21" t="s">
        <v>476</v>
      </c>
      <c r="J942" s="21">
        <v>47866</v>
      </c>
      <c r="K942" s="22" t="s">
        <v>347</v>
      </c>
      <c r="L942" s="22" t="str">
        <f>VLOOKUP(C942,'[26]Trips&amp;Operators'!$C$2:$E$10000,3,FALSE)</f>
        <v>WEBSTER</v>
      </c>
      <c r="M942" s="23" t="s">
        <v>343</v>
      </c>
      <c r="N942" s="22" t="s">
        <v>121</v>
      </c>
      <c r="O942" s="53" t="str">
        <f t="shared" si="28"/>
        <v>25</v>
      </c>
      <c r="P942" s="51">
        <f t="shared" si="29"/>
        <v>42546</v>
      </c>
    </row>
    <row r="943" spans="1:16" x14ac:dyDescent="0.25">
      <c r="A943" s="33">
        <v>42547.643865740742</v>
      </c>
      <c r="B943" s="4" t="s">
        <v>396</v>
      </c>
      <c r="C943" s="4" t="s">
        <v>639</v>
      </c>
      <c r="D943" s="4" t="s">
        <v>339</v>
      </c>
      <c r="E943" s="4" t="s">
        <v>345</v>
      </c>
      <c r="F943" s="4">
        <v>0</v>
      </c>
      <c r="G943" s="4">
        <v>192</v>
      </c>
      <c r="H943" s="4">
        <v>57351</v>
      </c>
      <c r="I943" s="4" t="s">
        <v>346</v>
      </c>
      <c r="J943" s="4">
        <v>58117</v>
      </c>
      <c r="K943" s="4" t="s">
        <v>347</v>
      </c>
      <c r="L943" s="22" t="str">
        <f>VLOOKUP(C943,'[27]Trips&amp;Operators'!$C$2:$E$10000,3,FALSE)</f>
        <v>LOCKLEAR</v>
      </c>
      <c r="M943" s="23" t="s">
        <v>348</v>
      </c>
      <c r="N943" s="22" t="s">
        <v>522</v>
      </c>
      <c r="O943" s="53" t="str">
        <f t="shared" si="28"/>
        <v>26</v>
      </c>
      <c r="P943" s="51">
        <f t="shared" si="29"/>
        <v>42547</v>
      </c>
    </row>
    <row r="944" spans="1:16" x14ac:dyDescent="0.25">
      <c r="A944" s="33">
        <v>42547.281678240739</v>
      </c>
      <c r="B944" s="4" t="s">
        <v>387</v>
      </c>
      <c r="C944" s="4" t="s">
        <v>629</v>
      </c>
      <c r="D944" s="4" t="s">
        <v>339</v>
      </c>
      <c r="E944" s="4" t="s">
        <v>345</v>
      </c>
      <c r="F944" s="4">
        <v>0</v>
      </c>
      <c r="G944" s="4">
        <v>40</v>
      </c>
      <c r="H944" s="4">
        <v>62927</v>
      </c>
      <c r="I944" s="4" t="s">
        <v>346</v>
      </c>
      <c r="J944" s="4">
        <v>63068</v>
      </c>
      <c r="K944" s="4" t="s">
        <v>347</v>
      </c>
      <c r="L944" s="22" t="str">
        <f>VLOOKUP(C944,'[27]Trips&amp;Operators'!$C$2:$E$10000,3,FALSE)</f>
        <v>MALAVE</v>
      </c>
      <c r="M944" s="23" t="s">
        <v>348</v>
      </c>
      <c r="N944" s="22" t="s">
        <v>522</v>
      </c>
      <c r="O944" s="53" t="str">
        <f t="shared" si="28"/>
        <v>26</v>
      </c>
      <c r="P944" s="51">
        <f t="shared" si="29"/>
        <v>42547</v>
      </c>
    </row>
    <row r="945" spans="1:16" x14ac:dyDescent="0.25">
      <c r="A945" s="33">
        <v>42547.437638888892</v>
      </c>
      <c r="B945" s="4" t="s">
        <v>396</v>
      </c>
      <c r="C945" s="4" t="s">
        <v>1281</v>
      </c>
      <c r="D945" s="4" t="s">
        <v>339</v>
      </c>
      <c r="E945" s="4" t="s">
        <v>345</v>
      </c>
      <c r="F945" s="4">
        <v>0</v>
      </c>
      <c r="G945" s="4">
        <v>26</v>
      </c>
      <c r="H945" s="4">
        <v>63003</v>
      </c>
      <c r="I945" s="4" t="s">
        <v>346</v>
      </c>
      <c r="J945" s="4">
        <v>63068</v>
      </c>
      <c r="K945" s="4" t="s">
        <v>347</v>
      </c>
      <c r="L945" s="22" t="str">
        <f>VLOOKUP(C945,'[27]Trips&amp;Operators'!$C$2:$E$10000,3,FALSE)</f>
        <v>MALAVE</v>
      </c>
      <c r="M945" s="23" t="s">
        <v>348</v>
      </c>
      <c r="N945" s="22" t="s">
        <v>522</v>
      </c>
      <c r="O945" s="53" t="str">
        <f t="shared" si="28"/>
        <v>26</v>
      </c>
      <c r="P945" s="51">
        <f t="shared" si="29"/>
        <v>42547</v>
      </c>
    </row>
    <row r="946" spans="1:16" x14ac:dyDescent="0.25">
      <c r="A946" s="20">
        <v>42547.324583333335</v>
      </c>
      <c r="B946" s="21" t="s">
        <v>386</v>
      </c>
      <c r="C946" s="21" t="s">
        <v>1282</v>
      </c>
      <c r="D946" s="21" t="s">
        <v>339</v>
      </c>
      <c r="E946" s="21" t="s">
        <v>345</v>
      </c>
      <c r="F946" s="21">
        <v>0</v>
      </c>
      <c r="G946" s="21">
        <v>189</v>
      </c>
      <c r="H946" s="21">
        <v>110027</v>
      </c>
      <c r="I946" s="21" t="s">
        <v>346</v>
      </c>
      <c r="J946" s="21">
        <v>109135</v>
      </c>
      <c r="K946" s="22" t="s">
        <v>342</v>
      </c>
      <c r="L946" s="22" t="str">
        <f>VLOOKUP(C946,'[27]Trips&amp;Operators'!$C$2:$E$10000,3,FALSE)</f>
        <v>MALAVE</v>
      </c>
      <c r="M946" s="23" t="s">
        <v>348</v>
      </c>
      <c r="N946" s="22" t="s">
        <v>522</v>
      </c>
      <c r="O946" s="53" t="str">
        <f t="shared" si="28"/>
        <v>26</v>
      </c>
      <c r="P946" s="51">
        <f t="shared" si="29"/>
        <v>42547</v>
      </c>
    </row>
    <row r="947" spans="1:16" x14ac:dyDescent="0.25">
      <c r="A947" s="33">
        <v>42547.471307870372</v>
      </c>
      <c r="B947" s="4" t="s">
        <v>390</v>
      </c>
      <c r="C947" s="4" t="s">
        <v>1283</v>
      </c>
      <c r="D947" s="4" t="s">
        <v>339</v>
      </c>
      <c r="E947" s="4" t="s">
        <v>345</v>
      </c>
      <c r="F947" s="4">
        <v>0</v>
      </c>
      <c r="G947" s="4">
        <v>162</v>
      </c>
      <c r="H947" s="4">
        <v>109575</v>
      </c>
      <c r="I947" s="4" t="s">
        <v>346</v>
      </c>
      <c r="J947" s="4">
        <v>109135</v>
      </c>
      <c r="K947" s="4" t="s">
        <v>342</v>
      </c>
      <c r="L947" s="22" t="str">
        <f>VLOOKUP(C947,'[27]Trips&amp;Operators'!$C$2:$E$10000,3,FALSE)</f>
        <v>MALAVE</v>
      </c>
      <c r="M947" s="23" t="s">
        <v>348</v>
      </c>
      <c r="N947" s="22" t="s">
        <v>522</v>
      </c>
      <c r="O947" s="53" t="str">
        <f t="shared" si="28"/>
        <v>26</v>
      </c>
      <c r="P947" s="51">
        <f t="shared" si="29"/>
        <v>42547</v>
      </c>
    </row>
    <row r="948" spans="1:16" x14ac:dyDescent="0.25">
      <c r="A948" s="33">
        <v>42547.38685185185</v>
      </c>
      <c r="B948" s="4" t="s">
        <v>380</v>
      </c>
      <c r="C948" s="4" t="s">
        <v>633</v>
      </c>
      <c r="D948" s="4" t="s">
        <v>339</v>
      </c>
      <c r="E948" s="4" t="s">
        <v>345</v>
      </c>
      <c r="F948" s="4">
        <v>0</v>
      </c>
      <c r="G948" s="4">
        <v>303</v>
      </c>
      <c r="H948" s="4">
        <v>61322</v>
      </c>
      <c r="I948" s="4" t="s">
        <v>346</v>
      </c>
      <c r="J948" s="4">
        <v>63068</v>
      </c>
      <c r="K948" s="4" t="s">
        <v>347</v>
      </c>
      <c r="L948" s="22" t="str">
        <f>VLOOKUP(C948,'[27]Trips&amp;Operators'!$C$2:$E$10000,3,FALSE)</f>
        <v>MAYBERRY</v>
      </c>
      <c r="M948" s="23" t="s">
        <v>348</v>
      </c>
      <c r="N948" s="22" t="s">
        <v>522</v>
      </c>
      <c r="O948" s="53" t="str">
        <f t="shared" si="28"/>
        <v>26</v>
      </c>
      <c r="P948" s="51">
        <f t="shared" si="29"/>
        <v>42547</v>
      </c>
    </row>
    <row r="949" spans="1:16" x14ac:dyDescent="0.25">
      <c r="A949" s="33">
        <v>42547.427604166667</v>
      </c>
      <c r="B949" s="4" t="s">
        <v>378</v>
      </c>
      <c r="C949" s="4" t="s">
        <v>634</v>
      </c>
      <c r="D949" s="4" t="s">
        <v>339</v>
      </c>
      <c r="E949" s="4" t="s">
        <v>345</v>
      </c>
      <c r="F949" s="4">
        <v>0</v>
      </c>
      <c r="G949" s="4">
        <v>299</v>
      </c>
      <c r="H949" s="4">
        <v>110471</v>
      </c>
      <c r="I949" s="4" t="s">
        <v>346</v>
      </c>
      <c r="J949" s="4">
        <v>109135</v>
      </c>
      <c r="K949" s="4" t="s">
        <v>342</v>
      </c>
      <c r="L949" s="22" t="str">
        <f>VLOOKUP(C949,'[27]Trips&amp;Operators'!$C$2:$E$10000,3,FALSE)</f>
        <v>MAYBERRY</v>
      </c>
      <c r="M949" s="23" t="s">
        <v>348</v>
      </c>
      <c r="N949" s="22" t="s">
        <v>522</v>
      </c>
      <c r="O949" s="53" t="str">
        <f t="shared" si="28"/>
        <v>26</v>
      </c>
      <c r="P949" s="51">
        <f t="shared" si="29"/>
        <v>42547</v>
      </c>
    </row>
    <row r="950" spans="1:16" x14ac:dyDescent="0.25">
      <c r="A950" s="33">
        <v>42547.460300925923</v>
      </c>
      <c r="B950" s="4" t="s">
        <v>353</v>
      </c>
      <c r="C950" s="4" t="s">
        <v>1284</v>
      </c>
      <c r="D950" s="4" t="s">
        <v>339</v>
      </c>
      <c r="E950" s="4" t="s">
        <v>345</v>
      </c>
      <c r="F950" s="4">
        <v>0</v>
      </c>
      <c r="G950" s="4">
        <v>159</v>
      </c>
      <c r="H950" s="4">
        <v>109523</v>
      </c>
      <c r="I950" s="4" t="s">
        <v>346</v>
      </c>
      <c r="J950" s="4">
        <v>109135</v>
      </c>
      <c r="K950" s="4" t="s">
        <v>342</v>
      </c>
      <c r="L950" s="22" t="str">
        <f>VLOOKUP(C950,'[27]Trips&amp;Operators'!$C$2:$E$10000,3,FALSE)</f>
        <v>SANTIZO</v>
      </c>
      <c r="M950" s="23" t="s">
        <v>348</v>
      </c>
      <c r="N950" s="22" t="s">
        <v>522</v>
      </c>
      <c r="O950" s="53" t="str">
        <f t="shared" si="28"/>
        <v>26</v>
      </c>
      <c r="P950" s="51">
        <f t="shared" si="29"/>
        <v>42547</v>
      </c>
    </row>
    <row r="951" spans="1:16" x14ac:dyDescent="0.25">
      <c r="A951" s="33">
        <v>42547.643599537034</v>
      </c>
      <c r="B951" s="4" t="s">
        <v>354</v>
      </c>
      <c r="C951" s="4" t="s">
        <v>631</v>
      </c>
      <c r="D951" s="4" t="s">
        <v>339</v>
      </c>
      <c r="E951" s="4" t="s">
        <v>345</v>
      </c>
      <c r="F951" s="4">
        <v>0</v>
      </c>
      <c r="G951" s="4">
        <v>144</v>
      </c>
      <c r="H951" s="4">
        <v>58892</v>
      </c>
      <c r="I951" s="4" t="s">
        <v>346</v>
      </c>
      <c r="J951" s="4">
        <v>58301</v>
      </c>
      <c r="K951" s="4" t="s">
        <v>342</v>
      </c>
      <c r="L951" s="22" t="str">
        <f>VLOOKUP(C951,'[27]Trips&amp;Operators'!$C$2:$E$10000,3,FALSE)</f>
        <v>STEWART</v>
      </c>
      <c r="M951" s="23" t="s">
        <v>348</v>
      </c>
      <c r="N951" s="22" t="s">
        <v>522</v>
      </c>
      <c r="O951" s="53" t="str">
        <f t="shared" si="28"/>
        <v>26</v>
      </c>
      <c r="P951" s="51">
        <f t="shared" si="29"/>
        <v>42547</v>
      </c>
    </row>
    <row r="952" spans="1:16" x14ac:dyDescent="0.25">
      <c r="A952" s="33">
        <v>42547.715787037036</v>
      </c>
      <c r="B952" s="4" t="s">
        <v>362</v>
      </c>
      <c r="C952" s="4" t="s">
        <v>640</v>
      </c>
      <c r="D952" s="4" t="s">
        <v>339</v>
      </c>
      <c r="E952" s="4" t="s">
        <v>345</v>
      </c>
      <c r="F952" s="4">
        <v>0</v>
      </c>
      <c r="G952" s="4">
        <v>75</v>
      </c>
      <c r="H952" s="4">
        <v>64056</v>
      </c>
      <c r="I952" s="4" t="s">
        <v>346</v>
      </c>
      <c r="J952" s="4">
        <v>63309</v>
      </c>
      <c r="K952" s="4" t="s">
        <v>342</v>
      </c>
      <c r="L952" s="22" t="str">
        <f>VLOOKUP(C952,'[27]Trips&amp;Operators'!$C$2:$E$10000,3,FALSE)</f>
        <v>STEWART</v>
      </c>
      <c r="M952" s="23" t="s">
        <v>348</v>
      </c>
      <c r="N952" s="22" t="s">
        <v>522</v>
      </c>
      <c r="O952" s="53" t="str">
        <f t="shared" si="28"/>
        <v>26</v>
      </c>
      <c r="P952" s="51">
        <f t="shared" si="29"/>
        <v>42547</v>
      </c>
    </row>
    <row r="953" spans="1:16" x14ac:dyDescent="0.25">
      <c r="A953" s="33">
        <v>42547.717222222222</v>
      </c>
      <c r="B953" s="4" t="s">
        <v>362</v>
      </c>
      <c r="C953" s="4" t="s">
        <v>640</v>
      </c>
      <c r="D953" s="4" t="s">
        <v>352</v>
      </c>
      <c r="E953" s="4" t="s">
        <v>345</v>
      </c>
      <c r="F953" s="4">
        <v>0</v>
      </c>
      <c r="G953" s="4">
        <v>7</v>
      </c>
      <c r="H953" s="4">
        <v>63290</v>
      </c>
      <c r="I953" s="4" t="s">
        <v>346</v>
      </c>
      <c r="J953" s="4">
        <v>63309</v>
      </c>
      <c r="K953" s="4" t="s">
        <v>342</v>
      </c>
      <c r="L953" s="22" t="str">
        <f>VLOOKUP(C953,'[27]Trips&amp;Operators'!$C$2:$E$10000,3,FALSE)</f>
        <v>STEWART</v>
      </c>
      <c r="M953" s="23" t="s">
        <v>348</v>
      </c>
      <c r="N953" s="22" t="s">
        <v>522</v>
      </c>
      <c r="O953" s="53" t="str">
        <f t="shared" si="28"/>
        <v>26</v>
      </c>
      <c r="P953" s="51">
        <f t="shared" si="29"/>
        <v>42547</v>
      </c>
    </row>
    <row r="954" spans="1:16" x14ac:dyDescent="0.25">
      <c r="A954" s="20">
        <v>42547.311793981484</v>
      </c>
      <c r="B954" s="21" t="s">
        <v>362</v>
      </c>
      <c r="C954" s="21" t="s">
        <v>1285</v>
      </c>
      <c r="D954" s="21" t="s">
        <v>352</v>
      </c>
      <c r="E954" s="21" t="s">
        <v>345</v>
      </c>
      <c r="F954" s="21">
        <v>150</v>
      </c>
      <c r="G954" s="21">
        <v>207</v>
      </c>
      <c r="H954" s="21">
        <v>109189</v>
      </c>
      <c r="I954" s="21" t="s">
        <v>346</v>
      </c>
      <c r="J954" s="21">
        <v>108954</v>
      </c>
      <c r="K954" s="22" t="s">
        <v>347</v>
      </c>
      <c r="L954" s="22" t="str">
        <f>VLOOKUP(C954,'[27]Trips&amp;Operators'!$C$2:$E$10000,3,FALSE)</f>
        <v>CANFIELD</v>
      </c>
      <c r="M954" s="23" t="s">
        <v>348</v>
      </c>
      <c r="N954" s="22" t="s">
        <v>349</v>
      </c>
      <c r="O954" s="53" t="str">
        <f t="shared" si="28"/>
        <v>26</v>
      </c>
      <c r="P954" s="51">
        <f t="shared" si="29"/>
        <v>42547</v>
      </c>
    </row>
    <row r="955" spans="1:16" x14ac:dyDescent="0.25">
      <c r="A955" s="33">
        <v>42547.433842592596</v>
      </c>
      <c r="B955" s="4" t="s">
        <v>396</v>
      </c>
      <c r="C955" s="4" t="s">
        <v>1281</v>
      </c>
      <c r="D955" s="4" t="s">
        <v>352</v>
      </c>
      <c r="E955" s="4" t="s">
        <v>345</v>
      </c>
      <c r="F955" s="4">
        <v>540</v>
      </c>
      <c r="G955" s="4">
        <v>591</v>
      </c>
      <c r="H955" s="4">
        <v>42781</v>
      </c>
      <c r="I955" s="4" t="s">
        <v>346</v>
      </c>
      <c r="J955" s="4">
        <v>42779</v>
      </c>
      <c r="K955" s="4" t="s">
        <v>347</v>
      </c>
      <c r="L955" s="22" t="str">
        <f>VLOOKUP(C955,'[27]Trips&amp;Operators'!$C$2:$E$10000,3,FALSE)</f>
        <v>MALAVE</v>
      </c>
      <c r="M955" s="23" t="s">
        <v>348</v>
      </c>
      <c r="N955" s="22" t="s">
        <v>349</v>
      </c>
      <c r="O955" s="53" t="str">
        <f t="shared" si="28"/>
        <v>26</v>
      </c>
      <c r="P955" s="51">
        <f t="shared" si="29"/>
        <v>42547</v>
      </c>
    </row>
    <row r="956" spans="1:16" x14ac:dyDescent="0.25">
      <c r="A956" s="33">
        <v>42547.479062500002</v>
      </c>
      <c r="B956" s="4" t="s">
        <v>390</v>
      </c>
      <c r="C956" s="4" t="s">
        <v>1283</v>
      </c>
      <c r="D956" s="4" t="s">
        <v>339</v>
      </c>
      <c r="E956" s="4" t="s">
        <v>345</v>
      </c>
      <c r="F956" s="4">
        <v>700</v>
      </c>
      <c r="G956" s="4">
        <v>781</v>
      </c>
      <c r="H956" s="4">
        <v>48514</v>
      </c>
      <c r="I956" s="4" t="s">
        <v>346</v>
      </c>
      <c r="J956" s="4">
        <v>48048</v>
      </c>
      <c r="K956" s="4" t="s">
        <v>342</v>
      </c>
      <c r="L956" s="22" t="str">
        <f>VLOOKUP(C956,'[27]Trips&amp;Operators'!$C$2:$E$10000,3,FALSE)</f>
        <v>MALAVE</v>
      </c>
      <c r="M956" s="23" t="s">
        <v>348</v>
      </c>
      <c r="N956" s="22" t="s">
        <v>349</v>
      </c>
      <c r="O956" s="53" t="str">
        <f t="shared" si="28"/>
        <v>26</v>
      </c>
      <c r="P956" s="51">
        <f t="shared" si="29"/>
        <v>42547</v>
      </c>
    </row>
    <row r="957" spans="1:16" x14ac:dyDescent="0.25">
      <c r="A957" s="20">
        <v>42547.556805555556</v>
      </c>
      <c r="B957" s="21" t="s">
        <v>344</v>
      </c>
      <c r="C957" s="21" t="s">
        <v>637</v>
      </c>
      <c r="D957" s="21" t="s">
        <v>339</v>
      </c>
      <c r="E957" s="21" t="s">
        <v>351</v>
      </c>
      <c r="F957" s="21">
        <v>150</v>
      </c>
      <c r="G957" s="21">
        <v>134</v>
      </c>
      <c r="H957" s="21">
        <v>231784</v>
      </c>
      <c r="I957" s="21" t="s">
        <v>341</v>
      </c>
      <c r="J957" s="21">
        <v>232107</v>
      </c>
      <c r="K957" s="22" t="s">
        <v>347</v>
      </c>
      <c r="L957" s="22" t="str">
        <f>VLOOKUP(C957,'[27]Trips&amp;Operators'!$C$2:$E$10000,3,FALSE)</f>
        <v>WEBSTER</v>
      </c>
      <c r="M957" s="23" t="s">
        <v>348</v>
      </c>
      <c r="N957" s="22"/>
      <c r="O957" s="53" t="str">
        <f t="shared" si="28"/>
        <v>26</v>
      </c>
      <c r="P957" s="51">
        <f t="shared" si="29"/>
        <v>42547</v>
      </c>
    </row>
    <row r="958" spans="1:16" x14ac:dyDescent="0.25">
      <c r="A958" s="20">
        <v>42547.40861111111</v>
      </c>
      <c r="B958" s="21" t="s">
        <v>364</v>
      </c>
      <c r="C958" s="21" t="s">
        <v>807</v>
      </c>
      <c r="D958" s="21" t="s">
        <v>339</v>
      </c>
      <c r="E958" s="21" t="s">
        <v>351</v>
      </c>
      <c r="F958" s="21">
        <v>200</v>
      </c>
      <c r="G958" s="21">
        <v>176</v>
      </c>
      <c r="H958" s="21">
        <v>3717</v>
      </c>
      <c r="I958" s="21" t="s">
        <v>341</v>
      </c>
      <c r="J958" s="21">
        <v>4677</v>
      </c>
      <c r="K958" s="22" t="s">
        <v>347</v>
      </c>
      <c r="L958" s="22" t="str">
        <f>VLOOKUP(C958,'[27]Trips&amp;Operators'!$C$2:$E$10000,3,FALSE)</f>
        <v>SANTIZO</v>
      </c>
      <c r="M958" s="23" t="s">
        <v>348</v>
      </c>
      <c r="N958" s="22"/>
      <c r="O958" s="53" t="str">
        <f t="shared" si="28"/>
        <v>26</v>
      </c>
      <c r="P958" s="51">
        <f t="shared" si="29"/>
        <v>42547</v>
      </c>
    </row>
    <row r="959" spans="1:16" x14ac:dyDescent="0.25">
      <c r="A959" s="33">
        <v>42547.483530092592</v>
      </c>
      <c r="B959" s="4" t="s">
        <v>390</v>
      </c>
      <c r="C959" s="4" t="s">
        <v>1283</v>
      </c>
      <c r="D959" s="4" t="s">
        <v>339</v>
      </c>
      <c r="E959" s="4" t="s">
        <v>351</v>
      </c>
      <c r="F959" s="4">
        <v>300</v>
      </c>
      <c r="G959" s="4">
        <v>519</v>
      </c>
      <c r="H959" s="4">
        <v>24777</v>
      </c>
      <c r="I959" s="4" t="s">
        <v>341</v>
      </c>
      <c r="J959" s="4">
        <v>21848</v>
      </c>
      <c r="K959" s="4" t="s">
        <v>342</v>
      </c>
      <c r="L959" s="22" t="str">
        <f>VLOOKUP(C959,'[27]Trips&amp;Operators'!$C$2:$E$10000,3,FALSE)</f>
        <v>MALAVE</v>
      </c>
      <c r="M959" s="23" t="s">
        <v>348</v>
      </c>
      <c r="N959" s="22"/>
      <c r="O959" s="53" t="str">
        <f t="shared" si="28"/>
        <v>26</v>
      </c>
      <c r="P959" s="51">
        <f t="shared" si="29"/>
        <v>42547</v>
      </c>
    </row>
    <row r="960" spans="1:16" x14ac:dyDescent="0.25">
      <c r="A960" s="20">
        <v>42547.405682870369</v>
      </c>
      <c r="B960" s="21" t="s">
        <v>380</v>
      </c>
      <c r="C960" s="21" t="s">
        <v>633</v>
      </c>
      <c r="D960" s="21" t="s">
        <v>339</v>
      </c>
      <c r="E960" s="21" t="s">
        <v>351</v>
      </c>
      <c r="F960" s="21">
        <v>350</v>
      </c>
      <c r="G960" s="21">
        <v>551</v>
      </c>
      <c r="H960" s="21">
        <v>222121</v>
      </c>
      <c r="I960" s="21" t="s">
        <v>341</v>
      </c>
      <c r="J960" s="21">
        <v>224578</v>
      </c>
      <c r="K960" s="22" t="s">
        <v>347</v>
      </c>
      <c r="L960" s="22" t="str">
        <f>VLOOKUP(C960,'[27]Trips&amp;Operators'!$C$2:$E$10000,3,FALSE)</f>
        <v>MAYBERRY</v>
      </c>
      <c r="M960" s="23" t="s">
        <v>348</v>
      </c>
      <c r="N960" s="22"/>
      <c r="O960" s="53" t="str">
        <f t="shared" si="28"/>
        <v>26</v>
      </c>
      <c r="P960" s="51">
        <f t="shared" si="29"/>
        <v>42547</v>
      </c>
    </row>
    <row r="961" spans="1:16" x14ac:dyDescent="0.25">
      <c r="A961" s="33">
        <v>42547.59615740741</v>
      </c>
      <c r="B961" s="4" t="s">
        <v>380</v>
      </c>
      <c r="C961" s="4" t="s">
        <v>638</v>
      </c>
      <c r="D961" s="4" t="s">
        <v>339</v>
      </c>
      <c r="E961" s="4" t="s">
        <v>351</v>
      </c>
      <c r="F961" s="4">
        <v>450</v>
      </c>
      <c r="G961" s="4">
        <v>505</v>
      </c>
      <c r="H961" s="4">
        <v>10747</v>
      </c>
      <c r="I961" s="4" t="s">
        <v>341</v>
      </c>
      <c r="J961" s="4">
        <v>11201</v>
      </c>
      <c r="K961" s="4" t="s">
        <v>347</v>
      </c>
      <c r="L961" s="22" t="str">
        <f>VLOOKUP(C961,'[27]Trips&amp;Operators'!$C$2:$E$10000,3,FALSE)</f>
        <v>HELVIE</v>
      </c>
      <c r="M961" s="23" t="s">
        <v>348</v>
      </c>
      <c r="N961" s="22"/>
      <c r="O961" s="53" t="str">
        <f t="shared" si="28"/>
        <v>26</v>
      </c>
      <c r="P961" s="51">
        <f t="shared" si="29"/>
        <v>42547</v>
      </c>
    </row>
    <row r="962" spans="1:16" x14ac:dyDescent="0.25">
      <c r="A962" s="33">
        <v>42547.607615740744</v>
      </c>
      <c r="B962" s="4" t="s">
        <v>362</v>
      </c>
      <c r="C962" s="4" t="s">
        <v>1286</v>
      </c>
      <c r="D962" s="4" t="s">
        <v>339</v>
      </c>
      <c r="E962" s="4" t="s">
        <v>351</v>
      </c>
      <c r="F962" s="4">
        <v>450</v>
      </c>
      <c r="G962" s="4">
        <v>464</v>
      </c>
      <c r="H962" s="4">
        <v>189716</v>
      </c>
      <c r="I962" s="4" t="s">
        <v>341</v>
      </c>
      <c r="J962" s="4">
        <v>190834</v>
      </c>
      <c r="K962" s="4" t="s">
        <v>347</v>
      </c>
      <c r="L962" s="22" t="str">
        <f>VLOOKUP(C962,'[27]Trips&amp;Operators'!$C$2:$E$10000,3,FALSE)</f>
        <v>STEWART</v>
      </c>
      <c r="M962" s="23" t="s">
        <v>348</v>
      </c>
      <c r="N962" s="22"/>
      <c r="O962" s="53" t="str">
        <f t="shared" si="28"/>
        <v>26</v>
      </c>
      <c r="P962" s="51">
        <f t="shared" si="29"/>
        <v>42547</v>
      </c>
    </row>
    <row r="963" spans="1:16" x14ac:dyDescent="0.25">
      <c r="A963" s="33">
        <v>42547.704606481479</v>
      </c>
      <c r="B963" s="4" t="s">
        <v>362</v>
      </c>
      <c r="C963" s="4" t="s">
        <v>640</v>
      </c>
      <c r="D963" s="4" t="s">
        <v>339</v>
      </c>
      <c r="E963" s="4" t="s">
        <v>351</v>
      </c>
      <c r="F963" s="4">
        <v>450</v>
      </c>
      <c r="G963" s="4">
        <v>411</v>
      </c>
      <c r="H963" s="4">
        <v>192137</v>
      </c>
      <c r="I963" s="4" t="s">
        <v>341</v>
      </c>
      <c r="J963" s="4">
        <v>191108</v>
      </c>
      <c r="K963" s="4" t="s">
        <v>342</v>
      </c>
      <c r="L963" s="22" t="str">
        <f>VLOOKUP(C963,'[27]Trips&amp;Operators'!$C$2:$E$10000,3,FALSE)</f>
        <v>STEWART</v>
      </c>
      <c r="M963" s="23" t="s">
        <v>348</v>
      </c>
      <c r="N963" s="4"/>
      <c r="O963" s="53" t="str">
        <f t="shared" ref="O963:O1026" si="30">RIGHT(C963,2)</f>
        <v>26</v>
      </c>
      <c r="P963" s="51">
        <f t="shared" ref="P963:P1026" si="31">42522+O963-1</f>
        <v>42547</v>
      </c>
    </row>
    <row r="964" spans="1:16" x14ac:dyDescent="0.25">
      <c r="A964" s="33">
        <v>42547.481944444444</v>
      </c>
      <c r="B964" s="4" t="s">
        <v>344</v>
      </c>
      <c r="C964" s="4" t="s">
        <v>630</v>
      </c>
      <c r="D964" s="4" t="s">
        <v>352</v>
      </c>
      <c r="E964" s="4" t="s">
        <v>351</v>
      </c>
      <c r="F964" s="4">
        <v>700</v>
      </c>
      <c r="G964" s="4">
        <v>750</v>
      </c>
      <c r="H964" s="4">
        <v>180620</v>
      </c>
      <c r="I964" s="4" t="s">
        <v>341</v>
      </c>
      <c r="J964" s="4">
        <v>161962</v>
      </c>
      <c r="K964" s="4" t="s">
        <v>347</v>
      </c>
      <c r="L964" s="22" t="str">
        <f>VLOOKUP(C964,'[27]Trips&amp;Operators'!$C$2:$E$10000,3,FALSE)</f>
        <v>MAYBERRY</v>
      </c>
      <c r="M964" s="23" t="s">
        <v>348</v>
      </c>
      <c r="N964" s="22"/>
      <c r="O964" s="53" t="str">
        <f t="shared" si="30"/>
        <v>26</v>
      </c>
      <c r="P964" s="51">
        <f t="shared" si="31"/>
        <v>42547</v>
      </c>
    </row>
    <row r="965" spans="1:16" x14ac:dyDescent="0.25">
      <c r="A965" s="20">
        <v>42547.306770833333</v>
      </c>
      <c r="B965" s="21" t="s">
        <v>362</v>
      </c>
      <c r="C965" s="21" t="s">
        <v>1285</v>
      </c>
      <c r="D965" s="21" t="s">
        <v>339</v>
      </c>
      <c r="E965" s="21" t="s">
        <v>359</v>
      </c>
      <c r="F965" s="21">
        <v>0</v>
      </c>
      <c r="G965" s="21">
        <v>638</v>
      </c>
      <c r="H965" s="21">
        <v>104869</v>
      </c>
      <c r="I965" s="21" t="s">
        <v>360</v>
      </c>
      <c r="J965" s="21">
        <v>107939</v>
      </c>
      <c r="K965" s="22" t="s">
        <v>347</v>
      </c>
      <c r="L965" s="22" t="str">
        <f>VLOOKUP(C965,'[27]Trips&amp;Operators'!$C$2:$E$10000,3,FALSE)</f>
        <v>CANFIELD</v>
      </c>
      <c r="M965" s="23" t="s">
        <v>343</v>
      </c>
      <c r="N965" s="22" t="s">
        <v>1287</v>
      </c>
      <c r="O965" s="53" t="str">
        <f t="shared" si="30"/>
        <v>26</v>
      </c>
      <c r="P965" s="51">
        <f t="shared" si="31"/>
        <v>42547</v>
      </c>
    </row>
    <row r="966" spans="1:16" x14ac:dyDescent="0.25">
      <c r="A966" s="33">
        <v>42547.537442129629</v>
      </c>
      <c r="B966" s="4" t="s">
        <v>390</v>
      </c>
      <c r="C966" s="4" t="s">
        <v>1288</v>
      </c>
      <c r="D966" s="4" t="s">
        <v>339</v>
      </c>
      <c r="E966" s="4" t="s">
        <v>359</v>
      </c>
      <c r="F966" s="4">
        <v>0</v>
      </c>
      <c r="G966" s="4">
        <v>338</v>
      </c>
      <c r="H966" s="4">
        <v>128735</v>
      </c>
      <c r="I966" s="4" t="s">
        <v>360</v>
      </c>
      <c r="J966" s="4">
        <v>127587</v>
      </c>
      <c r="K966" s="4" t="s">
        <v>342</v>
      </c>
      <c r="L966" s="22" t="str">
        <f>VLOOKUP(C966,'[27]Trips&amp;Operators'!$C$2:$E$10000,3,FALSE)</f>
        <v>LOCKLEAR</v>
      </c>
      <c r="M966" s="23" t="s">
        <v>348</v>
      </c>
      <c r="N966" s="22" t="s">
        <v>1289</v>
      </c>
      <c r="O966" s="53" t="str">
        <f t="shared" si="30"/>
        <v>26</v>
      </c>
      <c r="P966" s="51">
        <f t="shared" si="31"/>
        <v>42547</v>
      </c>
    </row>
    <row r="967" spans="1:16" x14ac:dyDescent="0.25">
      <c r="A967" s="33">
        <v>42547.674722222226</v>
      </c>
      <c r="B967" s="4" t="s">
        <v>353</v>
      </c>
      <c r="C967" s="4" t="s">
        <v>628</v>
      </c>
      <c r="D967" s="4" t="s">
        <v>339</v>
      </c>
      <c r="E967" s="4" t="s">
        <v>359</v>
      </c>
      <c r="F967" s="4">
        <v>0</v>
      </c>
      <c r="G967" s="4">
        <v>116</v>
      </c>
      <c r="H967" s="4">
        <v>127960</v>
      </c>
      <c r="I967" s="4" t="s">
        <v>360</v>
      </c>
      <c r="J967" s="4">
        <v>127587</v>
      </c>
      <c r="K967" s="4" t="s">
        <v>342</v>
      </c>
      <c r="L967" s="22" t="str">
        <f>VLOOKUP(C967,'[27]Trips&amp;Operators'!$C$2:$E$10000,3,FALSE)</f>
        <v>BONDS</v>
      </c>
      <c r="M967" s="23" t="s">
        <v>348</v>
      </c>
      <c r="N967" s="22" t="s">
        <v>1289</v>
      </c>
      <c r="O967" s="53" t="str">
        <f t="shared" si="30"/>
        <v>26</v>
      </c>
      <c r="P967" s="51">
        <f t="shared" si="31"/>
        <v>42547</v>
      </c>
    </row>
    <row r="968" spans="1:16" x14ac:dyDescent="0.25">
      <c r="A968" s="33">
        <v>42547.45894675926</v>
      </c>
      <c r="B968" s="4" t="s">
        <v>401</v>
      </c>
      <c r="C968" s="4" t="s">
        <v>635</v>
      </c>
      <c r="D968" s="4" t="s">
        <v>339</v>
      </c>
      <c r="E968" s="4" t="s">
        <v>359</v>
      </c>
      <c r="F968" s="4">
        <v>0</v>
      </c>
      <c r="G968" s="4">
        <v>762</v>
      </c>
      <c r="H968" s="4">
        <v>199601</v>
      </c>
      <c r="I968" s="4" t="s">
        <v>360</v>
      </c>
      <c r="J968" s="4">
        <v>204300</v>
      </c>
      <c r="K968" s="4" t="s">
        <v>347</v>
      </c>
      <c r="L968" s="22" t="str">
        <f>VLOOKUP(C968,'[27]Trips&amp;Operators'!$C$2:$E$10000,3,FALSE)</f>
        <v>ACKERMAN</v>
      </c>
      <c r="M968" s="23" t="s">
        <v>343</v>
      </c>
      <c r="N968" s="4" t="s">
        <v>1290</v>
      </c>
      <c r="O968" s="53" t="str">
        <f t="shared" si="30"/>
        <v>26</v>
      </c>
      <c r="P968" s="51">
        <f t="shared" si="31"/>
        <v>42547</v>
      </c>
    </row>
    <row r="969" spans="1:16" x14ac:dyDescent="0.25">
      <c r="A969" s="33">
        <v>42547.915011574078</v>
      </c>
      <c r="B969" s="4" t="s">
        <v>401</v>
      </c>
      <c r="C969" s="4" t="s">
        <v>1291</v>
      </c>
      <c r="D969" s="4" t="s">
        <v>339</v>
      </c>
      <c r="E969" s="4" t="s">
        <v>365</v>
      </c>
      <c r="F969" s="4">
        <v>0</v>
      </c>
      <c r="G969" s="4">
        <v>739</v>
      </c>
      <c r="H969" s="4">
        <v>149597</v>
      </c>
      <c r="I969" s="4" t="s">
        <v>366</v>
      </c>
      <c r="J969" s="4">
        <v>155600</v>
      </c>
      <c r="K969" s="4" t="s">
        <v>347</v>
      </c>
      <c r="L969" s="22" t="str">
        <f>VLOOKUP(C969,'[27]Trips&amp;Operators'!$C$2:$E$10000,3,FALSE)</f>
        <v>CHANDLER</v>
      </c>
      <c r="M969" s="23" t="s">
        <v>343</v>
      </c>
      <c r="N969" s="4" t="s">
        <v>1290</v>
      </c>
      <c r="O969" s="53" t="str">
        <f t="shared" si="30"/>
        <v>26</v>
      </c>
      <c r="P969" s="51">
        <f t="shared" si="31"/>
        <v>42547</v>
      </c>
    </row>
    <row r="970" spans="1:16" x14ac:dyDescent="0.25">
      <c r="A970" s="33">
        <v>42547.961261574077</v>
      </c>
      <c r="B970" s="4" t="s">
        <v>388</v>
      </c>
      <c r="C970" s="4" t="s">
        <v>642</v>
      </c>
      <c r="D970" s="4" t="s">
        <v>339</v>
      </c>
      <c r="E970" s="4" t="s">
        <v>365</v>
      </c>
      <c r="F970" s="4">
        <v>0</v>
      </c>
      <c r="G970" s="4">
        <v>141</v>
      </c>
      <c r="H970" s="4">
        <v>231830</v>
      </c>
      <c r="I970" s="4" t="s">
        <v>366</v>
      </c>
      <c r="J970" s="4">
        <v>231147</v>
      </c>
      <c r="K970" s="4" t="s">
        <v>342</v>
      </c>
      <c r="L970" s="22" t="str">
        <f>VLOOKUP(C970,'[27]Trips&amp;Operators'!$C$2:$E$10000,3,FALSE)</f>
        <v>BRUDER</v>
      </c>
      <c r="M970" s="23" t="s">
        <v>343</v>
      </c>
      <c r="N970" s="4" t="s">
        <v>1290</v>
      </c>
      <c r="O970" s="53" t="str">
        <f t="shared" si="30"/>
        <v>26</v>
      </c>
      <c r="P970" s="51">
        <f t="shared" si="31"/>
        <v>42547</v>
      </c>
    </row>
    <row r="971" spans="1:16" x14ac:dyDescent="0.25">
      <c r="A971" s="33">
        <v>42547.241354166668</v>
      </c>
      <c r="B971" s="4" t="s">
        <v>390</v>
      </c>
      <c r="C971" s="4" t="s">
        <v>1292</v>
      </c>
      <c r="D971" s="4" t="s">
        <v>339</v>
      </c>
      <c r="E971" s="4" t="s">
        <v>367</v>
      </c>
      <c r="F971" s="4">
        <v>0</v>
      </c>
      <c r="G971" s="4">
        <v>42</v>
      </c>
      <c r="H971" s="4">
        <v>161</v>
      </c>
      <c r="I971" s="4" t="s">
        <v>368</v>
      </c>
      <c r="J971" s="4">
        <v>1</v>
      </c>
      <c r="K971" s="4" t="s">
        <v>342</v>
      </c>
      <c r="L971" s="22" t="str">
        <f>VLOOKUP(C971,'[27]Trips&amp;Operators'!$C$2:$E$10000,3,FALSE)</f>
        <v>YORK</v>
      </c>
      <c r="M971" s="23" t="s">
        <v>348</v>
      </c>
      <c r="N971" s="22"/>
      <c r="O971" s="53" t="str">
        <f t="shared" si="30"/>
        <v>26</v>
      </c>
      <c r="P971" s="51">
        <f t="shared" si="31"/>
        <v>42547</v>
      </c>
    </row>
    <row r="972" spans="1:16" x14ac:dyDescent="0.25">
      <c r="A972" s="33">
        <v>42547.296134259261</v>
      </c>
      <c r="B972" s="4" t="s">
        <v>378</v>
      </c>
      <c r="C972" s="4" t="s">
        <v>1293</v>
      </c>
      <c r="D972" s="4" t="s">
        <v>339</v>
      </c>
      <c r="E972" s="4" t="s">
        <v>367</v>
      </c>
      <c r="F972" s="4">
        <v>0</v>
      </c>
      <c r="G972" s="4">
        <v>72</v>
      </c>
      <c r="H972" s="4">
        <v>238</v>
      </c>
      <c r="I972" s="4" t="s">
        <v>368</v>
      </c>
      <c r="J972" s="4">
        <v>1</v>
      </c>
      <c r="K972" s="4" t="s">
        <v>342</v>
      </c>
      <c r="L972" s="22" t="str">
        <f>VLOOKUP(C972,'[27]Trips&amp;Operators'!$C$2:$E$10000,3,FALSE)</f>
        <v>MAYBERRY</v>
      </c>
      <c r="M972" s="23" t="s">
        <v>348</v>
      </c>
      <c r="N972" s="22"/>
      <c r="O972" s="53" t="str">
        <f t="shared" si="30"/>
        <v>26</v>
      </c>
      <c r="P972" s="51">
        <f t="shared" si="31"/>
        <v>42547</v>
      </c>
    </row>
    <row r="973" spans="1:16" x14ac:dyDescent="0.25">
      <c r="A973" s="33">
        <v>42547.373472222222</v>
      </c>
      <c r="B973" s="4" t="s">
        <v>378</v>
      </c>
      <c r="C973" s="4" t="s">
        <v>632</v>
      </c>
      <c r="D973" s="4" t="s">
        <v>339</v>
      </c>
      <c r="E973" s="4" t="s">
        <v>367</v>
      </c>
      <c r="F973" s="4">
        <v>0</v>
      </c>
      <c r="G973" s="4">
        <v>61</v>
      </c>
      <c r="H973" s="4">
        <v>229</v>
      </c>
      <c r="I973" s="4" t="s">
        <v>368</v>
      </c>
      <c r="J973" s="4">
        <v>1</v>
      </c>
      <c r="K973" s="4" t="s">
        <v>342</v>
      </c>
      <c r="L973" s="22" t="str">
        <f>VLOOKUP(C973,'[27]Trips&amp;Operators'!$C$2:$E$10000,3,FALSE)</f>
        <v>MAYBERRY</v>
      </c>
      <c r="M973" s="23" t="s">
        <v>348</v>
      </c>
      <c r="N973" s="22"/>
      <c r="O973" s="53" t="str">
        <f t="shared" si="30"/>
        <v>26</v>
      </c>
      <c r="P973" s="51">
        <f t="shared" si="31"/>
        <v>42547</v>
      </c>
    </row>
    <row r="974" spans="1:16" x14ac:dyDescent="0.25">
      <c r="A974" s="20">
        <v>42547.424872685187</v>
      </c>
      <c r="B974" s="21" t="s">
        <v>399</v>
      </c>
      <c r="C974" s="21" t="s">
        <v>1294</v>
      </c>
      <c r="D974" s="21" t="s">
        <v>339</v>
      </c>
      <c r="E974" s="21" t="s">
        <v>367</v>
      </c>
      <c r="F974" s="21">
        <v>0</v>
      </c>
      <c r="G974" s="21">
        <v>40</v>
      </c>
      <c r="H974" s="21">
        <v>136</v>
      </c>
      <c r="I974" s="21" t="s">
        <v>368</v>
      </c>
      <c r="J974" s="21">
        <v>1</v>
      </c>
      <c r="K974" s="22" t="s">
        <v>342</v>
      </c>
      <c r="L974" s="22" t="str">
        <f>VLOOKUP(C974,'[27]Trips&amp;Operators'!$C$2:$E$10000,3,FALSE)</f>
        <v>GEBRETEKLE</v>
      </c>
      <c r="M974" s="23" t="s">
        <v>348</v>
      </c>
      <c r="N974" s="22"/>
      <c r="O974" s="53" t="str">
        <f t="shared" si="30"/>
        <v>26</v>
      </c>
      <c r="P974" s="51">
        <f t="shared" si="31"/>
        <v>42547</v>
      </c>
    </row>
    <row r="975" spans="1:16" x14ac:dyDescent="0.25">
      <c r="A975" s="33">
        <v>42547.475266203706</v>
      </c>
      <c r="B975" s="4" t="s">
        <v>353</v>
      </c>
      <c r="C975" s="4" t="s">
        <v>1284</v>
      </c>
      <c r="D975" s="4" t="s">
        <v>339</v>
      </c>
      <c r="E975" s="4" t="s">
        <v>367</v>
      </c>
      <c r="F975" s="4">
        <v>0</v>
      </c>
      <c r="G975" s="4">
        <v>49</v>
      </c>
      <c r="H975" s="4">
        <v>163</v>
      </c>
      <c r="I975" s="4" t="s">
        <v>368</v>
      </c>
      <c r="J975" s="4">
        <v>1</v>
      </c>
      <c r="K975" s="4" t="s">
        <v>342</v>
      </c>
      <c r="L975" s="22" t="str">
        <f>VLOOKUP(C975,'[27]Trips&amp;Operators'!$C$2:$E$10000,3,FALSE)</f>
        <v>SANTIZO</v>
      </c>
      <c r="M975" s="23" t="s">
        <v>348</v>
      </c>
      <c r="N975" s="22"/>
      <c r="O975" s="53" t="str">
        <f t="shared" si="30"/>
        <v>26</v>
      </c>
      <c r="P975" s="51">
        <f t="shared" si="31"/>
        <v>42547</v>
      </c>
    </row>
    <row r="976" spans="1:16" x14ac:dyDescent="0.25">
      <c r="A976" s="33">
        <v>42547.606828703705</v>
      </c>
      <c r="B976" s="4" t="s">
        <v>388</v>
      </c>
      <c r="C976" s="4" t="s">
        <v>1295</v>
      </c>
      <c r="D976" s="4" t="s">
        <v>339</v>
      </c>
      <c r="E976" s="4" t="s">
        <v>367</v>
      </c>
      <c r="F976" s="4">
        <v>0</v>
      </c>
      <c r="G976" s="4">
        <v>35</v>
      </c>
      <c r="H976" s="4">
        <v>132</v>
      </c>
      <c r="I976" s="4" t="s">
        <v>368</v>
      </c>
      <c r="J976" s="4">
        <v>1</v>
      </c>
      <c r="K976" s="4" t="s">
        <v>342</v>
      </c>
      <c r="L976" s="22" t="str">
        <f>VLOOKUP(C976,'[27]Trips&amp;Operators'!$C$2:$E$10000,3,FALSE)</f>
        <v>RIVERA</v>
      </c>
      <c r="M976" s="23" t="s">
        <v>348</v>
      </c>
      <c r="N976" s="22"/>
      <c r="O976" s="53" t="str">
        <f t="shared" si="30"/>
        <v>26</v>
      </c>
      <c r="P976" s="51">
        <f t="shared" si="31"/>
        <v>42547</v>
      </c>
    </row>
    <row r="977" spans="1:16" x14ac:dyDescent="0.25">
      <c r="A977" s="33">
        <v>42547.694050925929</v>
      </c>
      <c r="B977" s="4" t="s">
        <v>353</v>
      </c>
      <c r="C977" s="4" t="s">
        <v>628</v>
      </c>
      <c r="D977" s="4" t="s">
        <v>339</v>
      </c>
      <c r="E977" s="4" t="s">
        <v>367</v>
      </c>
      <c r="F977" s="4">
        <v>0</v>
      </c>
      <c r="G977" s="4">
        <v>41</v>
      </c>
      <c r="H977" s="4">
        <v>136</v>
      </c>
      <c r="I977" s="4" t="s">
        <v>368</v>
      </c>
      <c r="J977" s="4">
        <v>1</v>
      </c>
      <c r="K977" s="4" t="s">
        <v>342</v>
      </c>
      <c r="L977" s="22" t="str">
        <f>VLOOKUP(C977,'[27]Trips&amp;Operators'!$C$2:$E$10000,3,FALSE)</f>
        <v>BONDS</v>
      </c>
      <c r="M977" s="23" t="s">
        <v>348</v>
      </c>
      <c r="N977" s="4"/>
      <c r="O977" s="53" t="str">
        <f t="shared" si="30"/>
        <v>26</v>
      </c>
      <c r="P977" s="51">
        <f t="shared" si="31"/>
        <v>42547</v>
      </c>
    </row>
    <row r="978" spans="1:16" x14ac:dyDescent="0.25">
      <c r="A978" s="33">
        <v>42547.727013888885</v>
      </c>
      <c r="B978" s="4" t="s">
        <v>362</v>
      </c>
      <c r="C978" s="4" t="s">
        <v>640</v>
      </c>
      <c r="D978" s="4" t="s">
        <v>339</v>
      </c>
      <c r="E978" s="4" t="s">
        <v>367</v>
      </c>
      <c r="F978" s="4">
        <v>0</v>
      </c>
      <c r="G978" s="4">
        <v>59</v>
      </c>
      <c r="H978" s="4">
        <v>216</v>
      </c>
      <c r="I978" s="4" t="s">
        <v>368</v>
      </c>
      <c r="J978" s="4">
        <v>1</v>
      </c>
      <c r="K978" s="4" t="s">
        <v>342</v>
      </c>
      <c r="L978" s="22" t="str">
        <f>VLOOKUP(C978,'[27]Trips&amp;Operators'!$C$2:$E$10000,3,FALSE)</f>
        <v>STEWART</v>
      </c>
      <c r="M978" s="23" t="s">
        <v>348</v>
      </c>
      <c r="N978" s="4"/>
      <c r="O978" s="53" t="str">
        <f t="shared" si="30"/>
        <v>26</v>
      </c>
      <c r="P978" s="51">
        <f t="shared" si="31"/>
        <v>42547</v>
      </c>
    </row>
    <row r="979" spans="1:16" x14ac:dyDescent="0.25">
      <c r="A979" s="33">
        <v>42548.024733796294</v>
      </c>
      <c r="B979" s="4" t="s">
        <v>378</v>
      </c>
      <c r="C979" s="4" t="s">
        <v>1296</v>
      </c>
      <c r="D979" s="4" t="s">
        <v>339</v>
      </c>
      <c r="E979" s="4" t="s">
        <v>367</v>
      </c>
      <c r="F979" s="4">
        <v>0</v>
      </c>
      <c r="G979" s="4">
        <v>40</v>
      </c>
      <c r="H979" s="4">
        <v>139</v>
      </c>
      <c r="I979" s="4" t="s">
        <v>368</v>
      </c>
      <c r="J979" s="4">
        <v>1</v>
      </c>
      <c r="K979" s="4" t="s">
        <v>342</v>
      </c>
      <c r="L979" s="22" t="str">
        <f>VLOOKUP(C979,'[27]Trips&amp;Operators'!$C$2:$E$10000,3,FALSE)</f>
        <v>COOLAHAN</v>
      </c>
      <c r="M979" s="23" t="s">
        <v>348</v>
      </c>
      <c r="N979" s="4"/>
      <c r="O979" s="53" t="str">
        <f t="shared" si="30"/>
        <v>26</v>
      </c>
      <c r="P979" s="51">
        <f t="shared" si="31"/>
        <v>42547</v>
      </c>
    </row>
    <row r="980" spans="1:16" x14ac:dyDescent="0.25">
      <c r="A980" s="20">
        <v>42547.255254629628</v>
      </c>
      <c r="B980" s="21" t="s">
        <v>380</v>
      </c>
      <c r="C980" s="21" t="s">
        <v>1297</v>
      </c>
      <c r="D980" s="21" t="s">
        <v>339</v>
      </c>
      <c r="E980" s="21" t="s">
        <v>367</v>
      </c>
      <c r="F980" s="21">
        <v>0</v>
      </c>
      <c r="G980" s="21">
        <v>59</v>
      </c>
      <c r="H980" s="21">
        <v>233249</v>
      </c>
      <c r="I980" s="21" t="s">
        <v>368</v>
      </c>
      <c r="J980" s="21">
        <v>233491</v>
      </c>
      <c r="K980" s="22" t="s">
        <v>347</v>
      </c>
      <c r="L980" s="22" t="str">
        <f>VLOOKUP(C980,'[27]Trips&amp;Operators'!$C$2:$E$10000,3,FALSE)</f>
        <v>MAYBERRY</v>
      </c>
      <c r="M980" s="23" t="s">
        <v>348</v>
      </c>
      <c r="N980" s="4"/>
      <c r="O980" s="53" t="str">
        <f t="shared" si="30"/>
        <v>26</v>
      </c>
      <c r="P980" s="51">
        <f t="shared" si="31"/>
        <v>42547</v>
      </c>
    </row>
    <row r="981" spans="1:16" x14ac:dyDescent="0.25">
      <c r="A981" s="20">
        <v>42547.331724537034</v>
      </c>
      <c r="B981" s="21" t="s">
        <v>380</v>
      </c>
      <c r="C981" s="21" t="s">
        <v>102</v>
      </c>
      <c r="D981" s="21" t="s">
        <v>339</v>
      </c>
      <c r="E981" s="21" t="s">
        <v>367</v>
      </c>
      <c r="F981" s="21">
        <v>0</v>
      </c>
      <c r="G981" s="21">
        <v>62</v>
      </c>
      <c r="H981" s="21">
        <v>233295</v>
      </c>
      <c r="I981" s="21" t="s">
        <v>368</v>
      </c>
      <c r="J981" s="21">
        <v>233491</v>
      </c>
      <c r="K981" s="22" t="s">
        <v>347</v>
      </c>
      <c r="L981" s="22" t="str">
        <f>VLOOKUP(C981,'[27]Trips&amp;Operators'!$C$2:$E$10000,3,FALSE)</f>
        <v>MAYBERRY</v>
      </c>
      <c r="M981" s="23" t="s">
        <v>348</v>
      </c>
      <c r="N981" s="4"/>
      <c r="O981" s="53" t="str">
        <f t="shared" si="30"/>
        <v>26</v>
      </c>
      <c r="P981" s="51">
        <f t="shared" si="31"/>
        <v>42547</v>
      </c>
    </row>
    <row r="982" spans="1:16" x14ac:dyDescent="0.25">
      <c r="A982" s="20">
        <v>42547.441921296297</v>
      </c>
      <c r="B982" s="21" t="s">
        <v>364</v>
      </c>
      <c r="C982" s="21" t="s">
        <v>807</v>
      </c>
      <c r="D982" s="21" t="s">
        <v>339</v>
      </c>
      <c r="E982" s="21" t="s">
        <v>367</v>
      </c>
      <c r="F982" s="21">
        <v>0</v>
      </c>
      <c r="G982" s="21">
        <v>54</v>
      </c>
      <c r="H982" s="21">
        <v>233276</v>
      </c>
      <c r="I982" s="21" t="s">
        <v>368</v>
      </c>
      <c r="J982" s="21">
        <v>233491</v>
      </c>
      <c r="K982" s="22" t="s">
        <v>347</v>
      </c>
      <c r="L982" s="22" t="str">
        <f>VLOOKUP(C982,'[27]Trips&amp;Operators'!$C$2:$E$10000,3,FALSE)</f>
        <v>SANTIZO</v>
      </c>
      <c r="M982" s="23" t="s">
        <v>348</v>
      </c>
      <c r="N982" s="4"/>
      <c r="O982" s="53" t="str">
        <f t="shared" si="30"/>
        <v>26</v>
      </c>
      <c r="P982" s="51">
        <f t="shared" si="31"/>
        <v>42547</v>
      </c>
    </row>
    <row r="983" spans="1:16" x14ac:dyDescent="0.25">
      <c r="A983" s="33">
        <v>42547.465763888889</v>
      </c>
      <c r="B983" s="4" t="s">
        <v>362</v>
      </c>
      <c r="C983" s="4" t="s">
        <v>1298</v>
      </c>
      <c r="D983" s="4" t="s">
        <v>339</v>
      </c>
      <c r="E983" s="4" t="s">
        <v>367</v>
      </c>
      <c r="F983" s="4">
        <v>0</v>
      </c>
      <c r="G983" s="4">
        <v>87</v>
      </c>
      <c r="H983" s="4">
        <v>233113</v>
      </c>
      <c r="I983" s="4" t="s">
        <v>368</v>
      </c>
      <c r="J983" s="4">
        <v>233491</v>
      </c>
      <c r="K983" s="4" t="s">
        <v>347</v>
      </c>
      <c r="L983" s="22" t="str">
        <f>VLOOKUP(C983,'[27]Trips&amp;Operators'!$C$2:$E$10000,3,FALSE)</f>
        <v>GEBRETEKLE</v>
      </c>
      <c r="M983" s="23" t="s">
        <v>348</v>
      </c>
      <c r="N983" s="4"/>
      <c r="O983" s="53" t="str">
        <f t="shared" si="30"/>
        <v>26</v>
      </c>
      <c r="P983" s="51">
        <f t="shared" si="31"/>
        <v>42547</v>
      </c>
    </row>
    <row r="984" spans="1:16" x14ac:dyDescent="0.25">
      <c r="A984" s="20">
        <v>42547.532430555555</v>
      </c>
      <c r="B984" s="21" t="s">
        <v>401</v>
      </c>
      <c r="C984" s="21" t="s">
        <v>636</v>
      </c>
      <c r="D984" s="21" t="s">
        <v>339</v>
      </c>
      <c r="E984" s="21" t="s">
        <v>367</v>
      </c>
      <c r="F984" s="21">
        <v>0</v>
      </c>
      <c r="G984" s="21">
        <v>79</v>
      </c>
      <c r="H984" s="21">
        <v>233193</v>
      </c>
      <c r="I984" s="21" t="s">
        <v>368</v>
      </c>
      <c r="J984" s="21">
        <v>233491</v>
      </c>
      <c r="K984" s="22" t="s">
        <v>347</v>
      </c>
      <c r="L984" s="22" t="str">
        <f>VLOOKUP(C984,'[27]Trips&amp;Operators'!$C$2:$E$10000,3,FALSE)</f>
        <v>ACKERMAN</v>
      </c>
      <c r="M984" s="23" t="s">
        <v>348</v>
      </c>
      <c r="N984" s="4"/>
      <c r="O984" s="53" t="str">
        <f t="shared" si="30"/>
        <v>26</v>
      </c>
      <c r="P984" s="51">
        <f t="shared" si="31"/>
        <v>42547</v>
      </c>
    </row>
    <row r="985" spans="1:16" x14ac:dyDescent="0.25">
      <c r="A985" s="33">
        <v>42547.612581018519</v>
      </c>
      <c r="B985" s="4" t="s">
        <v>362</v>
      </c>
      <c r="C985" s="4" t="s">
        <v>1286</v>
      </c>
      <c r="D985" s="4" t="s">
        <v>339</v>
      </c>
      <c r="E985" s="4" t="s">
        <v>367</v>
      </c>
      <c r="F985" s="4">
        <v>0</v>
      </c>
      <c r="G985" s="4">
        <v>104</v>
      </c>
      <c r="H985" s="4">
        <v>233069</v>
      </c>
      <c r="I985" s="4" t="s">
        <v>368</v>
      </c>
      <c r="J985" s="4">
        <v>233491</v>
      </c>
      <c r="K985" s="4" t="s">
        <v>347</v>
      </c>
      <c r="L985" s="22" t="str">
        <f>VLOOKUP(C985,'[27]Trips&amp;Operators'!$C$2:$E$10000,3,FALSE)</f>
        <v>STEWART</v>
      </c>
      <c r="M985" s="23" t="s">
        <v>348</v>
      </c>
      <c r="N985" s="4"/>
      <c r="O985" s="53" t="str">
        <f t="shared" si="30"/>
        <v>26</v>
      </c>
      <c r="P985" s="51">
        <f t="shared" si="31"/>
        <v>42547</v>
      </c>
    </row>
    <row r="986" spans="1:16" x14ac:dyDescent="0.25">
      <c r="A986" s="33">
        <v>42547.688692129632</v>
      </c>
      <c r="B986" s="4" t="s">
        <v>362</v>
      </c>
      <c r="C986" s="4" t="s">
        <v>640</v>
      </c>
      <c r="D986" s="4" t="s">
        <v>339</v>
      </c>
      <c r="E986" s="4" t="s">
        <v>367</v>
      </c>
      <c r="F986" s="4">
        <v>0</v>
      </c>
      <c r="G986" s="4">
        <v>90</v>
      </c>
      <c r="H986" s="4">
        <v>233142</v>
      </c>
      <c r="I986" s="4" t="s">
        <v>368</v>
      </c>
      <c r="J986" s="4">
        <v>233491</v>
      </c>
      <c r="K986" s="4" t="s">
        <v>347</v>
      </c>
      <c r="L986" s="22" t="str">
        <f>VLOOKUP(C986,'[27]Trips&amp;Operators'!$C$2:$E$10000,3,FALSE)</f>
        <v>STEWART</v>
      </c>
      <c r="M986" s="23" t="s">
        <v>348</v>
      </c>
      <c r="N986" s="4"/>
      <c r="O986" s="53" t="str">
        <f t="shared" si="30"/>
        <v>26</v>
      </c>
      <c r="P986" s="51">
        <f t="shared" si="31"/>
        <v>42547</v>
      </c>
    </row>
    <row r="987" spans="1:16" x14ac:dyDescent="0.25">
      <c r="A987" s="33">
        <v>42548.533564814818</v>
      </c>
      <c r="B987" s="4" t="s">
        <v>362</v>
      </c>
      <c r="C987" s="4" t="s">
        <v>657</v>
      </c>
      <c r="D987" s="4" t="s">
        <v>339</v>
      </c>
      <c r="E987" s="4" t="s">
        <v>340</v>
      </c>
      <c r="F987" s="4">
        <v>790</v>
      </c>
      <c r="G987" s="4">
        <v>778</v>
      </c>
      <c r="H987" s="4">
        <v>144021</v>
      </c>
      <c r="I987" s="4" t="s">
        <v>341</v>
      </c>
      <c r="J987" s="4">
        <v>110617</v>
      </c>
      <c r="K987" s="4" t="s">
        <v>347</v>
      </c>
      <c r="L987" s="22" t="str">
        <f>VLOOKUP(C987,'[28]Trips&amp;Operators'!$C$2:$E$10000,3,FALSE)</f>
        <v>DAVIS</v>
      </c>
      <c r="M987" s="23" t="s">
        <v>343</v>
      </c>
      <c r="N987" s="22" t="s">
        <v>56</v>
      </c>
      <c r="O987" s="53" t="str">
        <f t="shared" si="30"/>
        <v>27</v>
      </c>
      <c r="P987" s="51">
        <f t="shared" si="31"/>
        <v>42548</v>
      </c>
    </row>
    <row r="988" spans="1:16" x14ac:dyDescent="0.25">
      <c r="A988" s="33">
        <v>42548.591516203705</v>
      </c>
      <c r="B988" s="4" t="s">
        <v>397</v>
      </c>
      <c r="C988" s="4" t="s">
        <v>1299</v>
      </c>
      <c r="D988" s="4" t="s">
        <v>339</v>
      </c>
      <c r="E988" s="4" t="s">
        <v>340</v>
      </c>
      <c r="F988" s="4">
        <v>790</v>
      </c>
      <c r="G988" s="4">
        <v>781</v>
      </c>
      <c r="H988" s="4">
        <v>144823</v>
      </c>
      <c r="I988" s="4" t="s">
        <v>341</v>
      </c>
      <c r="J988" s="4">
        <v>110617</v>
      </c>
      <c r="K988" s="4" t="s">
        <v>347</v>
      </c>
      <c r="L988" s="22" t="str">
        <f>VLOOKUP(C988,'[28]Trips&amp;Operators'!$C$2:$E$10000,3,FALSE)</f>
        <v>HELVIE</v>
      </c>
      <c r="M988" s="4" t="s">
        <v>343</v>
      </c>
      <c r="N988" s="22" t="s">
        <v>56</v>
      </c>
      <c r="O988" s="53" t="str">
        <f t="shared" si="30"/>
        <v>27</v>
      </c>
      <c r="P988" s="51">
        <f t="shared" si="31"/>
        <v>42548</v>
      </c>
    </row>
    <row r="989" spans="1:16" x14ac:dyDescent="0.25">
      <c r="A989" s="33">
        <v>42548.824513888889</v>
      </c>
      <c r="B989" s="4" t="s">
        <v>378</v>
      </c>
      <c r="C989" s="4" t="s">
        <v>1300</v>
      </c>
      <c r="D989" s="4" t="s">
        <v>339</v>
      </c>
      <c r="E989" s="4" t="s">
        <v>340</v>
      </c>
      <c r="F989" s="4">
        <v>790</v>
      </c>
      <c r="G989" s="4">
        <v>193</v>
      </c>
      <c r="H989" s="4">
        <v>30928</v>
      </c>
      <c r="I989" s="4" t="s">
        <v>341</v>
      </c>
      <c r="J989" s="4">
        <v>68497</v>
      </c>
      <c r="K989" s="4" t="s">
        <v>342</v>
      </c>
      <c r="L989" s="22" t="str">
        <f>VLOOKUP(C989,'[28]Trips&amp;Operators'!$C$2:$E$10000,3,FALSE)</f>
        <v>BARTLETT</v>
      </c>
      <c r="M989" s="4" t="s">
        <v>343</v>
      </c>
      <c r="N989" s="22" t="s">
        <v>56</v>
      </c>
      <c r="O989" s="53" t="str">
        <f t="shared" si="30"/>
        <v>27</v>
      </c>
      <c r="P989" s="51">
        <f t="shared" si="31"/>
        <v>42548</v>
      </c>
    </row>
    <row r="990" spans="1:16" x14ac:dyDescent="0.25">
      <c r="A990" s="33">
        <v>42548.311956018515</v>
      </c>
      <c r="B990" s="4" t="s">
        <v>379</v>
      </c>
      <c r="C990" s="4" t="s">
        <v>1301</v>
      </c>
      <c r="D990" s="4" t="s">
        <v>339</v>
      </c>
      <c r="E990" s="4" t="s">
        <v>345</v>
      </c>
      <c r="F990" s="4">
        <v>250</v>
      </c>
      <c r="G990" s="4">
        <v>551</v>
      </c>
      <c r="H990" s="4">
        <v>151894</v>
      </c>
      <c r="I990" s="4" t="s">
        <v>346</v>
      </c>
      <c r="J990" s="4">
        <v>153800</v>
      </c>
      <c r="K990" s="4" t="s">
        <v>347</v>
      </c>
      <c r="L990" s="22" t="str">
        <f>VLOOKUP(C990,'[28]Trips&amp;Operators'!$C$2:$E$10000,3,FALSE)</f>
        <v>CANFIELD</v>
      </c>
      <c r="M990" s="23" t="s">
        <v>348</v>
      </c>
      <c r="N990" s="22" t="s">
        <v>349</v>
      </c>
      <c r="O990" s="53" t="str">
        <f t="shared" si="30"/>
        <v>27</v>
      </c>
      <c r="P990" s="51">
        <f t="shared" si="31"/>
        <v>42548</v>
      </c>
    </row>
    <row r="991" spans="1:16" x14ac:dyDescent="0.25">
      <c r="A991" s="20">
        <v>42548.405138888891</v>
      </c>
      <c r="B991" s="21" t="s">
        <v>390</v>
      </c>
      <c r="C991" s="21" t="s">
        <v>644</v>
      </c>
      <c r="D991" s="21" t="s">
        <v>339</v>
      </c>
      <c r="E991" s="21" t="s">
        <v>345</v>
      </c>
      <c r="F991" s="21">
        <v>0</v>
      </c>
      <c r="G991" s="21">
        <v>70</v>
      </c>
      <c r="H991" s="21">
        <v>62483</v>
      </c>
      <c r="I991" s="21" t="s">
        <v>346</v>
      </c>
      <c r="J991" s="21">
        <v>63068</v>
      </c>
      <c r="K991" s="22" t="s">
        <v>347</v>
      </c>
      <c r="L991" s="22" t="str">
        <f>VLOOKUP(C991,'[28]Trips&amp;Operators'!$C$2:$E$10000,3,FALSE)</f>
        <v>ROCHA</v>
      </c>
      <c r="M991" s="23" t="s">
        <v>348</v>
      </c>
      <c r="N991" s="22" t="s">
        <v>522</v>
      </c>
      <c r="O991" s="53" t="str">
        <f t="shared" si="30"/>
        <v>27</v>
      </c>
      <c r="P991" s="51">
        <f t="shared" si="31"/>
        <v>42548</v>
      </c>
    </row>
    <row r="992" spans="1:16" x14ac:dyDescent="0.25">
      <c r="A992" s="33">
        <v>42548.405821759261</v>
      </c>
      <c r="B992" s="4" t="s">
        <v>390</v>
      </c>
      <c r="C992" s="4" t="s">
        <v>644</v>
      </c>
      <c r="D992" s="4" t="s">
        <v>352</v>
      </c>
      <c r="E992" s="4" t="s">
        <v>345</v>
      </c>
      <c r="F992" s="4">
        <v>0</v>
      </c>
      <c r="G992" s="4">
        <v>7</v>
      </c>
      <c r="H992" s="4">
        <v>63098</v>
      </c>
      <c r="I992" s="4" t="s">
        <v>346</v>
      </c>
      <c r="J992" s="4">
        <v>63068</v>
      </c>
      <c r="K992" s="4" t="s">
        <v>347</v>
      </c>
      <c r="L992" s="22" t="str">
        <f>VLOOKUP(C992,'[28]Trips&amp;Operators'!$C$2:$E$10000,3,FALSE)</f>
        <v>ROCHA</v>
      </c>
      <c r="M992" s="23" t="s">
        <v>348</v>
      </c>
      <c r="N992" s="22" t="s">
        <v>522</v>
      </c>
      <c r="O992" s="53" t="str">
        <f t="shared" si="30"/>
        <v>27</v>
      </c>
      <c r="P992" s="51">
        <f t="shared" si="31"/>
        <v>42548</v>
      </c>
    </row>
    <row r="993" spans="1:16" x14ac:dyDescent="0.25">
      <c r="A993" s="33">
        <v>42548.384652777779</v>
      </c>
      <c r="B993" s="4" t="s">
        <v>397</v>
      </c>
      <c r="C993" s="4" t="s">
        <v>1302</v>
      </c>
      <c r="D993" s="4" t="s">
        <v>339</v>
      </c>
      <c r="E993" s="4" t="s">
        <v>345</v>
      </c>
      <c r="F993" s="4">
        <v>0</v>
      </c>
      <c r="G993" s="4">
        <v>46</v>
      </c>
      <c r="H993" s="4">
        <v>62925</v>
      </c>
      <c r="I993" s="4" t="s">
        <v>346</v>
      </c>
      <c r="J993" s="4">
        <v>63068</v>
      </c>
      <c r="K993" s="4" t="s">
        <v>347</v>
      </c>
      <c r="L993" s="22" t="str">
        <f>VLOOKUP(C993,'[28]Trips&amp;Operators'!$C$2:$E$10000,3,FALSE)</f>
        <v>MALAVE</v>
      </c>
      <c r="M993" s="23" t="s">
        <v>348</v>
      </c>
      <c r="N993" s="22" t="s">
        <v>522</v>
      </c>
      <c r="O993" s="53" t="str">
        <f t="shared" si="30"/>
        <v>27</v>
      </c>
      <c r="P993" s="51">
        <f t="shared" si="31"/>
        <v>42548</v>
      </c>
    </row>
    <row r="994" spans="1:16" x14ac:dyDescent="0.25">
      <c r="A994" s="33">
        <v>42548.475729166668</v>
      </c>
      <c r="B994" s="4" t="s">
        <v>388</v>
      </c>
      <c r="C994" s="4" t="s">
        <v>645</v>
      </c>
      <c r="D994" s="4" t="s">
        <v>339</v>
      </c>
      <c r="E994" s="4" t="s">
        <v>345</v>
      </c>
      <c r="F994" s="4">
        <v>0</v>
      </c>
      <c r="G994" s="4">
        <v>188</v>
      </c>
      <c r="H994" s="4">
        <v>59102</v>
      </c>
      <c r="I994" s="4" t="s">
        <v>346</v>
      </c>
      <c r="J994" s="4">
        <v>58301</v>
      </c>
      <c r="K994" s="4" t="s">
        <v>342</v>
      </c>
      <c r="L994" s="22" t="str">
        <f>VLOOKUP(C994,'[28]Trips&amp;Operators'!$C$2:$E$10000,3,FALSE)</f>
        <v>SPECTOR</v>
      </c>
      <c r="M994" s="23" t="s">
        <v>348</v>
      </c>
      <c r="N994" s="22" t="s">
        <v>522</v>
      </c>
      <c r="O994" s="53" t="str">
        <f t="shared" si="30"/>
        <v>27</v>
      </c>
      <c r="P994" s="51">
        <f t="shared" si="31"/>
        <v>42548</v>
      </c>
    </row>
    <row r="995" spans="1:16" x14ac:dyDescent="0.25">
      <c r="A995" s="33">
        <v>42548.499525462961</v>
      </c>
      <c r="B995" s="4" t="s">
        <v>388</v>
      </c>
      <c r="C995" s="4" t="s">
        <v>645</v>
      </c>
      <c r="D995" s="4" t="s">
        <v>339</v>
      </c>
      <c r="E995" s="4" t="s">
        <v>345</v>
      </c>
      <c r="F995" s="4">
        <v>0</v>
      </c>
      <c r="G995" s="4">
        <v>37</v>
      </c>
      <c r="H995" s="4">
        <v>57636</v>
      </c>
      <c r="I995" s="4" t="s">
        <v>346</v>
      </c>
      <c r="J995" s="4">
        <v>58117</v>
      </c>
      <c r="K995" s="4" t="s">
        <v>347</v>
      </c>
      <c r="L995" s="22" t="str">
        <f>VLOOKUP(C995,'[28]Trips&amp;Operators'!$C$2:$E$10000,3,FALSE)</f>
        <v>SPECTOR</v>
      </c>
      <c r="M995" s="23" t="s">
        <v>348</v>
      </c>
      <c r="N995" s="22" t="s">
        <v>522</v>
      </c>
      <c r="O995" s="53" t="str">
        <f t="shared" si="30"/>
        <v>27</v>
      </c>
      <c r="P995" s="51">
        <f t="shared" si="31"/>
        <v>42548</v>
      </c>
    </row>
    <row r="996" spans="1:16" x14ac:dyDescent="0.25">
      <c r="A996" s="33">
        <v>42548.500856481478</v>
      </c>
      <c r="B996" s="4" t="s">
        <v>388</v>
      </c>
      <c r="C996" s="4" t="s">
        <v>645</v>
      </c>
      <c r="D996" s="4" t="s">
        <v>339</v>
      </c>
      <c r="E996" s="4" t="s">
        <v>345</v>
      </c>
      <c r="F996" s="4">
        <v>0</v>
      </c>
      <c r="G996" s="4">
        <v>18</v>
      </c>
      <c r="H996" s="4">
        <v>57917</v>
      </c>
      <c r="I996" s="4" t="s">
        <v>346</v>
      </c>
      <c r="J996" s="4">
        <v>58117</v>
      </c>
      <c r="K996" s="4" t="s">
        <v>347</v>
      </c>
      <c r="L996" s="22" t="str">
        <f>VLOOKUP(C996,'[28]Trips&amp;Operators'!$C$2:$E$10000,3,FALSE)</f>
        <v>SPECTOR</v>
      </c>
      <c r="M996" s="23" t="s">
        <v>348</v>
      </c>
      <c r="N996" s="22" t="s">
        <v>522</v>
      </c>
      <c r="O996" s="53" t="str">
        <f t="shared" si="30"/>
        <v>27</v>
      </c>
      <c r="P996" s="51">
        <f t="shared" si="31"/>
        <v>42548</v>
      </c>
    </row>
    <row r="997" spans="1:16" x14ac:dyDescent="0.25">
      <c r="A997" s="33">
        <v>42548.501203703701</v>
      </c>
      <c r="B997" s="4" t="s">
        <v>388</v>
      </c>
      <c r="C997" s="4" t="s">
        <v>645</v>
      </c>
      <c r="D997" s="4" t="s">
        <v>339</v>
      </c>
      <c r="E997" s="4" t="s">
        <v>345</v>
      </c>
      <c r="F997" s="4">
        <v>0</v>
      </c>
      <c r="G997" s="4">
        <v>91</v>
      </c>
      <c r="H997" s="4">
        <v>62390</v>
      </c>
      <c r="I997" s="4" t="s">
        <v>346</v>
      </c>
      <c r="J997" s="4">
        <v>63068</v>
      </c>
      <c r="K997" s="4" t="s">
        <v>347</v>
      </c>
      <c r="L997" s="22" t="str">
        <f>VLOOKUP(C997,'[28]Trips&amp;Operators'!$C$2:$E$10000,3,FALSE)</f>
        <v>SPECTOR</v>
      </c>
      <c r="M997" s="23" t="s">
        <v>348</v>
      </c>
      <c r="N997" s="22" t="s">
        <v>522</v>
      </c>
      <c r="O997" s="53" t="str">
        <f t="shared" si="30"/>
        <v>27</v>
      </c>
      <c r="P997" s="51">
        <f t="shared" si="31"/>
        <v>42548</v>
      </c>
    </row>
    <row r="998" spans="1:16" x14ac:dyDescent="0.25">
      <c r="A998" s="33">
        <v>42548.501851851855</v>
      </c>
      <c r="B998" s="4" t="s">
        <v>388</v>
      </c>
      <c r="C998" s="4" t="s">
        <v>645</v>
      </c>
      <c r="D998" s="4" t="s">
        <v>339</v>
      </c>
      <c r="E998" s="4" t="s">
        <v>345</v>
      </c>
      <c r="F998" s="4">
        <v>0</v>
      </c>
      <c r="G998" s="4">
        <v>43</v>
      </c>
      <c r="H998" s="4">
        <v>63035</v>
      </c>
      <c r="I998" s="4" t="s">
        <v>346</v>
      </c>
      <c r="J998" s="4">
        <v>63068</v>
      </c>
      <c r="K998" s="4" t="s">
        <v>347</v>
      </c>
      <c r="L998" s="22" t="str">
        <f>VLOOKUP(C998,'[28]Trips&amp;Operators'!$C$2:$E$10000,3,FALSE)</f>
        <v>SPECTOR</v>
      </c>
      <c r="M998" s="23" t="s">
        <v>348</v>
      </c>
      <c r="N998" s="22" t="s">
        <v>522</v>
      </c>
      <c r="O998" s="53" t="str">
        <f t="shared" si="30"/>
        <v>27</v>
      </c>
      <c r="P998" s="51">
        <f t="shared" si="31"/>
        <v>42548</v>
      </c>
    </row>
    <row r="999" spans="1:16" x14ac:dyDescent="0.25">
      <c r="A999" s="33">
        <v>42548.507789351854</v>
      </c>
      <c r="B999" s="4" t="s">
        <v>388</v>
      </c>
      <c r="C999" s="4" t="s">
        <v>645</v>
      </c>
      <c r="D999" s="4" t="s">
        <v>339</v>
      </c>
      <c r="E999" s="4" t="s">
        <v>345</v>
      </c>
      <c r="F999" s="4">
        <v>620</v>
      </c>
      <c r="G999" s="4">
        <v>775</v>
      </c>
      <c r="H999" s="4">
        <v>105393</v>
      </c>
      <c r="I999" s="4" t="s">
        <v>346</v>
      </c>
      <c r="J999" s="4">
        <v>108954</v>
      </c>
      <c r="K999" s="4" t="s">
        <v>347</v>
      </c>
      <c r="L999" s="22" t="str">
        <f>VLOOKUP(C999,'[28]Trips&amp;Operators'!$C$2:$E$10000,3,FALSE)</f>
        <v>SPECTOR</v>
      </c>
      <c r="M999" s="23" t="s">
        <v>348</v>
      </c>
      <c r="N999" s="22" t="s">
        <v>349</v>
      </c>
      <c r="O999" s="53" t="str">
        <f t="shared" si="30"/>
        <v>27</v>
      </c>
      <c r="P999" s="51">
        <f t="shared" si="31"/>
        <v>42548</v>
      </c>
    </row>
    <row r="1000" spans="1:16" x14ac:dyDescent="0.25">
      <c r="A1000" s="33">
        <v>42548.488888888889</v>
      </c>
      <c r="B1000" s="4" t="s">
        <v>380</v>
      </c>
      <c r="C1000" s="4" t="s">
        <v>1303</v>
      </c>
      <c r="D1000" s="4" t="s">
        <v>339</v>
      </c>
      <c r="E1000" s="4" t="s">
        <v>345</v>
      </c>
      <c r="F1000" s="4">
        <v>0</v>
      </c>
      <c r="G1000" s="4">
        <v>41</v>
      </c>
      <c r="H1000" s="4">
        <v>57868</v>
      </c>
      <c r="I1000" s="4" t="s">
        <v>346</v>
      </c>
      <c r="J1000" s="4">
        <v>58117</v>
      </c>
      <c r="K1000" s="4" t="s">
        <v>347</v>
      </c>
      <c r="L1000" s="22" t="str">
        <f>VLOOKUP(C1000,'[28]Trips&amp;Operators'!$C$2:$E$10000,3,FALSE)</f>
        <v>MOSES</v>
      </c>
      <c r="M1000" s="23" t="s">
        <v>348</v>
      </c>
      <c r="N1000" s="22" t="s">
        <v>522</v>
      </c>
      <c r="O1000" s="53" t="str">
        <f t="shared" si="30"/>
        <v>27</v>
      </c>
      <c r="P1000" s="51">
        <f t="shared" si="31"/>
        <v>42548</v>
      </c>
    </row>
    <row r="1001" spans="1:16" x14ac:dyDescent="0.25">
      <c r="A1001" s="33">
        <v>42548.490578703706</v>
      </c>
      <c r="B1001" s="4" t="s">
        <v>380</v>
      </c>
      <c r="C1001" s="4" t="s">
        <v>1303</v>
      </c>
      <c r="D1001" s="4" t="s">
        <v>339</v>
      </c>
      <c r="E1001" s="4" t="s">
        <v>345</v>
      </c>
      <c r="F1001" s="4">
        <v>0</v>
      </c>
      <c r="G1001" s="4">
        <v>23</v>
      </c>
      <c r="H1001" s="4">
        <v>62956</v>
      </c>
      <c r="I1001" s="4" t="s">
        <v>346</v>
      </c>
      <c r="J1001" s="4">
        <v>63068</v>
      </c>
      <c r="K1001" s="4" t="s">
        <v>347</v>
      </c>
      <c r="L1001" s="22" t="str">
        <f>VLOOKUP(C1001,'[28]Trips&amp;Operators'!$C$2:$E$10000,3,FALSE)</f>
        <v>MOSES</v>
      </c>
      <c r="M1001" s="23" t="s">
        <v>348</v>
      </c>
      <c r="N1001" s="22" t="s">
        <v>522</v>
      </c>
      <c r="O1001" s="53" t="str">
        <f t="shared" si="30"/>
        <v>27</v>
      </c>
      <c r="P1001" s="51">
        <f t="shared" si="31"/>
        <v>42548</v>
      </c>
    </row>
    <row r="1002" spans="1:16" x14ac:dyDescent="0.25">
      <c r="A1002" s="33">
        <v>42548.536168981482</v>
      </c>
      <c r="B1002" s="4" t="s">
        <v>378</v>
      </c>
      <c r="C1002" s="4" t="s">
        <v>1304</v>
      </c>
      <c r="D1002" s="4" t="s">
        <v>339</v>
      </c>
      <c r="E1002" s="4" t="s">
        <v>345</v>
      </c>
      <c r="F1002" s="4">
        <v>0</v>
      </c>
      <c r="G1002" s="4">
        <v>257</v>
      </c>
      <c r="H1002" s="4">
        <v>59442</v>
      </c>
      <c r="I1002" s="4" t="s">
        <v>346</v>
      </c>
      <c r="J1002" s="4">
        <v>58301</v>
      </c>
      <c r="K1002" s="4" t="s">
        <v>342</v>
      </c>
      <c r="L1002" s="22" t="str">
        <f>VLOOKUP(C1002,'[28]Trips&amp;Operators'!$C$2:$E$10000,3,FALSE)</f>
        <v>MOSES</v>
      </c>
      <c r="M1002" s="23" t="s">
        <v>348</v>
      </c>
      <c r="N1002" s="22" t="s">
        <v>522</v>
      </c>
      <c r="O1002" s="53" t="str">
        <f t="shared" si="30"/>
        <v>27</v>
      </c>
      <c r="P1002" s="51">
        <f t="shared" si="31"/>
        <v>42548</v>
      </c>
    </row>
    <row r="1003" spans="1:16" x14ac:dyDescent="0.25">
      <c r="A1003" s="33">
        <v>42548.546574074076</v>
      </c>
      <c r="B1003" s="4" t="s">
        <v>388</v>
      </c>
      <c r="C1003" s="4" t="s">
        <v>1305</v>
      </c>
      <c r="D1003" s="4" t="s">
        <v>339</v>
      </c>
      <c r="E1003" s="4" t="s">
        <v>345</v>
      </c>
      <c r="F1003" s="4">
        <v>0</v>
      </c>
      <c r="G1003" s="4">
        <v>95</v>
      </c>
      <c r="H1003" s="4">
        <v>63744</v>
      </c>
      <c r="I1003" s="4" t="s">
        <v>346</v>
      </c>
      <c r="J1003" s="4">
        <v>63309</v>
      </c>
      <c r="K1003" s="4" t="s">
        <v>342</v>
      </c>
      <c r="L1003" s="22" t="str">
        <f>VLOOKUP(C1003,'[28]Trips&amp;Operators'!$C$2:$E$10000,3,FALSE)</f>
        <v>LOCKLEAR</v>
      </c>
      <c r="M1003" s="23" t="s">
        <v>348</v>
      </c>
      <c r="N1003" s="22" t="s">
        <v>522</v>
      </c>
      <c r="O1003" s="53" t="str">
        <f t="shared" si="30"/>
        <v>27</v>
      </c>
      <c r="P1003" s="51">
        <f t="shared" si="31"/>
        <v>42548</v>
      </c>
    </row>
    <row r="1004" spans="1:16" x14ac:dyDescent="0.25">
      <c r="A1004" s="33">
        <v>42548.557546296295</v>
      </c>
      <c r="B1004" s="4" t="s">
        <v>379</v>
      </c>
      <c r="C1004" s="4" t="s">
        <v>658</v>
      </c>
      <c r="D1004" s="4" t="s">
        <v>339</v>
      </c>
      <c r="E1004" s="4" t="s">
        <v>345</v>
      </c>
      <c r="F1004" s="4">
        <v>0</v>
      </c>
      <c r="G1004" s="4">
        <v>173</v>
      </c>
      <c r="H1004" s="4">
        <v>62267</v>
      </c>
      <c r="I1004" s="4" t="s">
        <v>346</v>
      </c>
      <c r="J1004" s="4">
        <v>63068</v>
      </c>
      <c r="K1004" s="4" t="s">
        <v>347</v>
      </c>
      <c r="L1004" s="22" t="str">
        <f>VLOOKUP(C1004,'[28]Trips&amp;Operators'!$C$2:$E$10000,3,FALSE)</f>
        <v>STAMBAUGH</v>
      </c>
      <c r="M1004" s="23" t="s">
        <v>348</v>
      </c>
      <c r="N1004" s="22" t="s">
        <v>522</v>
      </c>
      <c r="O1004" s="53" t="str">
        <f t="shared" si="30"/>
        <v>27</v>
      </c>
      <c r="P1004" s="51">
        <f t="shared" si="31"/>
        <v>42548</v>
      </c>
    </row>
    <row r="1005" spans="1:16" x14ac:dyDescent="0.25">
      <c r="A1005" s="33">
        <v>42548.600601851853</v>
      </c>
      <c r="B1005" s="4" t="s">
        <v>379</v>
      </c>
      <c r="C1005" s="4" t="s">
        <v>658</v>
      </c>
      <c r="D1005" s="4" t="s">
        <v>339</v>
      </c>
      <c r="E1005" s="4" t="s">
        <v>345</v>
      </c>
      <c r="F1005" s="4">
        <v>0</v>
      </c>
      <c r="G1005" s="4">
        <v>98</v>
      </c>
      <c r="H1005" s="4">
        <v>64051</v>
      </c>
      <c r="I1005" s="4" t="s">
        <v>346</v>
      </c>
      <c r="J1005" s="4">
        <v>63309</v>
      </c>
      <c r="K1005" s="4" t="s">
        <v>342</v>
      </c>
      <c r="L1005" s="22" t="str">
        <f>VLOOKUP(C1005,'[28]Trips&amp;Operators'!$C$2:$E$10000,3,FALSE)</f>
        <v>STAMBAUGH</v>
      </c>
      <c r="M1005" s="23" t="s">
        <v>348</v>
      </c>
      <c r="N1005" s="22" t="s">
        <v>522</v>
      </c>
      <c r="O1005" s="53" t="str">
        <f t="shared" si="30"/>
        <v>27</v>
      </c>
      <c r="P1005" s="51">
        <f t="shared" si="31"/>
        <v>42548</v>
      </c>
    </row>
    <row r="1006" spans="1:16" x14ac:dyDescent="0.25">
      <c r="A1006" s="33">
        <v>42548.601620370369</v>
      </c>
      <c r="B1006" s="4" t="s">
        <v>379</v>
      </c>
      <c r="C1006" s="4" t="s">
        <v>658</v>
      </c>
      <c r="D1006" s="4" t="s">
        <v>352</v>
      </c>
      <c r="E1006" s="4" t="s">
        <v>345</v>
      </c>
      <c r="F1006" s="4">
        <v>0</v>
      </c>
      <c r="G1006" s="4">
        <v>11</v>
      </c>
      <c r="H1006" s="4">
        <v>63287</v>
      </c>
      <c r="I1006" s="4" t="s">
        <v>346</v>
      </c>
      <c r="J1006" s="4">
        <v>63309</v>
      </c>
      <c r="K1006" s="4" t="s">
        <v>342</v>
      </c>
      <c r="L1006" s="22" t="str">
        <f>VLOOKUP(C1006,'[28]Trips&amp;Operators'!$C$2:$E$10000,3,FALSE)</f>
        <v>STAMBAUGH</v>
      </c>
      <c r="M1006" s="23" t="s">
        <v>348</v>
      </c>
      <c r="N1006" s="22" t="s">
        <v>522</v>
      </c>
      <c r="O1006" s="53" t="str">
        <f t="shared" si="30"/>
        <v>27</v>
      </c>
      <c r="P1006" s="51">
        <f t="shared" si="31"/>
        <v>42548</v>
      </c>
    </row>
    <row r="1007" spans="1:16" x14ac:dyDescent="0.25">
      <c r="A1007" s="33">
        <v>42548.601631944446</v>
      </c>
      <c r="B1007" s="4" t="s">
        <v>381</v>
      </c>
      <c r="C1007" s="4" t="s">
        <v>1306</v>
      </c>
      <c r="D1007" s="4" t="s">
        <v>339</v>
      </c>
      <c r="E1007" s="4" t="s">
        <v>345</v>
      </c>
      <c r="F1007" s="4">
        <v>0</v>
      </c>
      <c r="G1007" s="4">
        <v>268</v>
      </c>
      <c r="H1007" s="4">
        <v>59523</v>
      </c>
      <c r="I1007" s="4" t="s">
        <v>346</v>
      </c>
      <c r="J1007" s="4">
        <v>58301</v>
      </c>
      <c r="K1007" s="4" t="s">
        <v>342</v>
      </c>
      <c r="L1007" s="22" t="str">
        <f>VLOOKUP(C1007,'[28]Trips&amp;Operators'!$C$2:$E$10000,3,FALSE)</f>
        <v>STAMBAUGH</v>
      </c>
      <c r="M1007" s="23" t="s">
        <v>348</v>
      </c>
      <c r="N1007" s="22" t="s">
        <v>522</v>
      </c>
      <c r="O1007" s="53" t="str">
        <f t="shared" si="30"/>
        <v>27</v>
      </c>
      <c r="P1007" s="51">
        <f t="shared" si="31"/>
        <v>42548</v>
      </c>
    </row>
    <row r="1008" spans="1:16" x14ac:dyDescent="0.25">
      <c r="A1008" s="33">
        <v>42548.617303240739</v>
      </c>
      <c r="B1008" s="4" t="s">
        <v>396</v>
      </c>
      <c r="C1008" s="4" t="s">
        <v>659</v>
      </c>
      <c r="D1008" s="4" t="s">
        <v>339</v>
      </c>
      <c r="E1008" s="4" t="s">
        <v>345</v>
      </c>
      <c r="F1008" s="4">
        <v>0</v>
      </c>
      <c r="G1008" s="4">
        <v>268</v>
      </c>
      <c r="H1008" s="4">
        <v>61709</v>
      </c>
      <c r="I1008" s="4" t="s">
        <v>346</v>
      </c>
      <c r="J1008" s="4">
        <v>63068</v>
      </c>
      <c r="K1008" s="4" t="s">
        <v>347</v>
      </c>
      <c r="L1008" s="22" t="str">
        <f>VLOOKUP(C1008,'[28]Trips&amp;Operators'!$C$2:$E$10000,3,FALSE)</f>
        <v>DAVIS</v>
      </c>
      <c r="M1008" s="23" t="s">
        <v>348</v>
      </c>
      <c r="N1008" s="22" t="s">
        <v>522</v>
      </c>
      <c r="O1008" s="53" t="str">
        <f t="shared" si="30"/>
        <v>27</v>
      </c>
      <c r="P1008" s="51">
        <f t="shared" si="31"/>
        <v>42548</v>
      </c>
    </row>
    <row r="1009" spans="1:16" x14ac:dyDescent="0.25">
      <c r="A1009" s="33">
        <v>42548.707465277781</v>
      </c>
      <c r="B1009" s="4" t="s">
        <v>380</v>
      </c>
      <c r="C1009" s="4" t="s">
        <v>1307</v>
      </c>
      <c r="D1009" s="4" t="s">
        <v>339</v>
      </c>
      <c r="E1009" s="4" t="s">
        <v>345</v>
      </c>
      <c r="F1009" s="4">
        <v>0</v>
      </c>
      <c r="G1009" s="4">
        <v>106</v>
      </c>
      <c r="H1009" s="4">
        <v>62775</v>
      </c>
      <c r="I1009" s="4" t="s">
        <v>346</v>
      </c>
      <c r="J1009" s="4">
        <v>63068</v>
      </c>
      <c r="K1009" s="4" t="s">
        <v>347</v>
      </c>
      <c r="L1009" s="22" t="str">
        <f>VLOOKUP(C1009,'[28]Trips&amp;Operators'!$C$2:$E$10000,3,FALSE)</f>
        <v>MOSES</v>
      </c>
      <c r="M1009" s="23" t="s">
        <v>348</v>
      </c>
      <c r="N1009" s="22" t="s">
        <v>522</v>
      </c>
      <c r="O1009" s="53" t="str">
        <f t="shared" si="30"/>
        <v>27</v>
      </c>
      <c r="P1009" s="51">
        <f t="shared" si="31"/>
        <v>42548</v>
      </c>
    </row>
    <row r="1010" spans="1:16" x14ac:dyDescent="0.25">
      <c r="A1010" s="33">
        <v>42548.253750000003</v>
      </c>
      <c r="B1010" s="4" t="s">
        <v>397</v>
      </c>
      <c r="C1010" s="4" t="s">
        <v>1308</v>
      </c>
      <c r="D1010" s="4" t="s">
        <v>339</v>
      </c>
      <c r="E1010" s="4" t="s">
        <v>351</v>
      </c>
      <c r="F1010" s="4">
        <v>150</v>
      </c>
      <c r="G1010" s="4">
        <v>379</v>
      </c>
      <c r="H1010" s="4">
        <v>227662</v>
      </c>
      <c r="I1010" s="4" t="s">
        <v>341</v>
      </c>
      <c r="J1010" s="4">
        <v>230436</v>
      </c>
      <c r="K1010" s="4" t="s">
        <v>347</v>
      </c>
      <c r="L1010" s="22" t="str">
        <f>VLOOKUP(C1010,'[28]Trips&amp;Operators'!$C$2:$E$10000,3,FALSE)</f>
        <v>MALAVE</v>
      </c>
      <c r="M1010" s="23" t="s">
        <v>348</v>
      </c>
      <c r="N1010" s="22"/>
      <c r="O1010" s="53" t="str">
        <f t="shared" si="30"/>
        <v>27</v>
      </c>
      <c r="P1010" s="51">
        <f t="shared" si="31"/>
        <v>42548</v>
      </c>
    </row>
    <row r="1011" spans="1:16" x14ac:dyDescent="0.25">
      <c r="A1011" s="20">
        <v>42548.385462962964</v>
      </c>
      <c r="B1011" s="21" t="s">
        <v>390</v>
      </c>
      <c r="C1011" s="21" t="s">
        <v>644</v>
      </c>
      <c r="D1011" s="21" t="s">
        <v>339</v>
      </c>
      <c r="E1011" s="21" t="s">
        <v>351</v>
      </c>
      <c r="F1011" s="21">
        <v>450</v>
      </c>
      <c r="G1011" s="21">
        <v>446</v>
      </c>
      <c r="H1011" s="21">
        <v>17484</v>
      </c>
      <c r="I1011" s="21" t="s">
        <v>341</v>
      </c>
      <c r="J1011" s="21">
        <v>15167</v>
      </c>
      <c r="K1011" s="22" t="s">
        <v>342</v>
      </c>
      <c r="L1011" s="22" t="str">
        <f>VLOOKUP(C1011,'[28]Trips&amp;Operators'!$C$2:$E$10000,3,FALSE)</f>
        <v>ROCHA</v>
      </c>
      <c r="M1011" s="23" t="s">
        <v>348</v>
      </c>
      <c r="N1011" s="22"/>
      <c r="O1011" s="53" t="str">
        <f t="shared" si="30"/>
        <v>27</v>
      </c>
      <c r="P1011" s="51">
        <f t="shared" si="31"/>
        <v>42548</v>
      </c>
    </row>
    <row r="1012" spans="1:16" x14ac:dyDescent="0.25">
      <c r="A1012" s="20">
        <v>42548.401979166665</v>
      </c>
      <c r="B1012" s="21" t="s">
        <v>390</v>
      </c>
      <c r="C1012" s="21" t="s">
        <v>644</v>
      </c>
      <c r="D1012" s="21" t="s">
        <v>339</v>
      </c>
      <c r="E1012" s="21" t="s">
        <v>351</v>
      </c>
      <c r="F1012" s="21">
        <v>300</v>
      </c>
      <c r="G1012" s="21">
        <v>248</v>
      </c>
      <c r="H1012" s="21">
        <v>19710</v>
      </c>
      <c r="I1012" s="21" t="s">
        <v>341</v>
      </c>
      <c r="J1012" s="21">
        <v>20338</v>
      </c>
      <c r="K1012" s="22" t="s">
        <v>347</v>
      </c>
      <c r="L1012" s="22" t="str">
        <f>VLOOKUP(C1012,'[28]Trips&amp;Operators'!$C$2:$E$10000,3,FALSE)</f>
        <v>ROCHA</v>
      </c>
      <c r="M1012" s="23" t="s">
        <v>348</v>
      </c>
      <c r="N1012" s="22"/>
      <c r="O1012" s="53" t="str">
        <f t="shared" si="30"/>
        <v>27</v>
      </c>
      <c r="P1012" s="51">
        <f t="shared" si="31"/>
        <v>42548</v>
      </c>
    </row>
    <row r="1013" spans="1:16" x14ac:dyDescent="0.25">
      <c r="A1013" s="33">
        <v>42548.481064814812</v>
      </c>
      <c r="B1013" s="4" t="s">
        <v>370</v>
      </c>
      <c r="C1013" s="4" t="s">
        <v>1309</v>
      </c>
      <c r="D1013" s="4" t="s">
        <v>339</v>
      </c>
      <c r="E1013" s="4" t="s">
        <v>351</v>
      </c>
      <c r="F1013" s="4">
        <v>450</v>
      </c>
      <c r="G1013" s="4">
        <v>452</v>
      </c>
      <c r="H1013" s="4">
        <v>191691</v>
      </c>
      <c r="I1013" s="4" t="s">
        <v>341</v>
      </c>
      <c r="J1013" s="4">
        <v>191108</v>
      </c>
      <c r="K1013" s="4" t="s">
        <v>342</v>
      </c>
      <c r="L1013" s="22" t="str">
        <f>VLOOKUP(C1013,'[28]Trips&amp;Operators'!$C$2:$E$10000,3,FALSE)</f>
        <v>MAELZER</v>
      </c>
      <c r="M1013" s="23" t="s">
        <v>348</v>
      </c>
      <c r="N1013" s="22"/>
      <c r="O1013" s="53" t="str">
        <f t="shared" si="30"/>
        <v>27</v>
      </c>
      <c r="P1013" s="51">
        <f t="shared" si="31"/>
        <v>42548</v>
      </c>
    </row>
    <row r="1014" spans="1:16" x14ac:dyDescent="0.25">
      <c r="A1014" s="33">
        <v>42548.513842592591</v>
      </c>
      <c r="B1014" s="4" t="s">
        <v>395</v>
      </c>
      <c r="C1014" s="4" t="s">
        <v>1310</v>
      </c>
      <c r="D1014" s="4" t="s">
        <v>339</v>
      </c>
      <c r="E1014" s="4" t="s">
        <v>351</v>
      </c>
      <c r="F1014" s="4">
        <v>450</v>
      </c>
      <c r="G1014" s="4">
        <v>451</v>
      </c>
      <c r="H1014" s="4">
        <v>17478</v>
      </c>
      <c r="I1014" s="4" t="s">
        <v>341</v>
      </c>
      <c r="J1014" s="4">
        <v>15167</v>
      </c>
      <c r="K1014" s="4" t="s">
        <v>342</v>
      </c>
      <c r="L1014" s="22" t="str">
        <f>VLOOKUP(C1014,'[28]Trips&amp;Operators'!$C$2:$E$10000,3,FALSE)</f>
        <v>HELVIE</v>
      </c>
      <c r="M1014" s="23" t="s">
        <v>348</v>
      </c>
      <c r="N1014" s="22"/>
      <c r="O1014" s="53" t="str">
        <f t="shared" si="30"/>
        <v>27</v>
      </c>
      <c r="P1014" s="51">
        <f t="shared" si="31"/>
        <v>42548</v>
      </c>
    </row>
    <row r="1015" spans="1:16" x14ac:dyDescent="0.25">
      <c r="A1015" s="33">
        <v>42548.610925925925</v>
      </c>
      <c r="B1015" s="4" t="s">
        <v>379</v>
      </c>
      <c r="C1015" s="4" t="s">
        <v>658</v>
      </c>
      <c r="D1015" s="4" t="s">
        <v>339</v>
      </c>
      <c r="E1015" s="4" t="s">
        <v>351</v>
      </c>
      <c r="F1015" s="4">
        <v>150</v>
      </c>
      <c r="G1015" s="4">
        <v>193</v>
      </c>
      <c r="H1015" s="4">
        <v>5046</v>
      </c>
      <c r="I1015" s="4" t="s">
        <v>341</v>
      </c>
      <c r="J1015" s="4">
        <v>4677</v>
      </c>
      <c r="K1015" s="4" t="s">
        <v>342</v>
      </c>
      <c r="L1015" s="22" t="str">
        <f>VLOOKUP(C1015,'[28]Trips&amp;Operators'!$C$2:$E$10000,3,FALSE)</f>
        <v>STAMBAUGH</v>
      </c>
      <c r="M1015" s="4" t="s">
        <v>348</v>
      </c>
      <c r="N1015" s="4"/>
      <c r="O1015" s="53" t="str">
        <f t="shared" si="30"/>
        <v>27</v>
      </c>
      <c r="P1015" s="51">
        <f t="shared" si="31"/>
        <v>42548</v>
      </c>
    </row>
    <row r="1016" spans="1:16" x14ac:dyDescent="0.25">
      <c r="A1016" s="33">
        <v>42548.641631944447</v>
      </c>
      <c r="B1016" s="4" t="s">
        <v>380</v>
      </c>
      <c r="C1016" s="4" t="s">
        <v>652</v>
      </c>
      <c r="D1016" s="4" t="s">
        <v>339</v>
      </c>
      <c r="E1016" s="4" t="s">
        <v>351</v>
      </c>
      <c r="F1016" s="4">
        <v>400</v>
      </c>
      <c r="G1016" s="4">
        <v>460</v>
      </c>
      <c r="H1016" s="4">
        <v>115768</v>
      </c>
      <c r="I1016" s="4" t="s">
        <v>341</v>
      </c>
      <c r="J1016" s="4">
        <v>116838</v>
      </c>
      <c r="K1016" s="4" t="s">
        <v>347</v>
      </c>
      <c r="L1016" s="22" t="str">
        <f>VLOOKUP(C1016,'[28]Trips&amp;Operators'!$C$2:$E$10000,3,FALSE)</f>
        <v>MOSES</v>
      </c>
      <c r="M1016" s="4" t="s">
        <v>348</v>
      </c>
      <c r="N1016" s="4"/>
      <c r="O1016" s="53" t="str">
        <f t="shared" si="30"/>
        <v>27</v>
      </c>
      <c r="P1016" s="51">
        <f t="shared" si="31"/>
        <v>42548</v>
      </c>
    </row>
    <row r="1017" spans="1:16" x14ac:dyDescent="0.25">
      <c r="A1017" s="20">
        <v>42548.383831018517</v>
      </c>
      <c r="B1017" s="21" t="s">
        <v>350</v>
      </c>
      <c r="C1017" s="21" t="s">
        <v>810</v>
      </c>
      <c r="D1017" s="21" t="s">
        <v>339</v>
      </c>
      <c r="E1017" s="21" t="s">
        <v>359</v>
      </c>
      <c r="F1017" s="21">
        <v>0</v>
      </c>
      <c r="G1017" s="21">
        <v>707</v>
      </c>
      <c r="H1017" s="21">
        <v>197544</v>
      </c>
      <c r="I1017" s="21" t="s">
        <v>360</v>
      </c>
      <c r="J1017" s="21">
        <v>198242</v>
      </c>
      <c r="K1017" s="22" t="s">
        <v>347</v>
      </c>
      <c r="L1017" s="22" t="str">
        <f>VLOOKUP(C1017,'[28]Trips&amp;Operators'!$C$2:$E$10000,3,FALSE)</f>
        <v>MAELZER</v>
      </c>
      <c r="M1017" s="23" t="s">
        <v>343</v>
      </c>
      <c r="N1017" s="22" t="s">
        <v>590</v>
      </c>
      <c r="O1017" s="53" t="str">
        <f t="shared" si="30"/>
        <v>27</v>
      </c>
      <c r="P1017" s="51">
        <f t="shared" si="31"/>
        <v>42548</v>
      </c>
    </row>
    <row r="1018" spans="1:16" x14ac:dyDescent="0.25">
      <c r="A1018" s="33">
        <v>42548.497986111113</v>
      </c>
      <c r="B1018" s="4" t="s">
        <v>395</v>
      </c>
      <c r="C1018" s="4" t="s">
        <v>1310</v>
      </c>
      <c r="D1018" s="4" t="s">
        <v>339</v>
      </c>
      <c r="E1018" s="4" t="s">
        <v>359</v>
      </c>
      <c r="F1018" s="4">
        <v>0</v>
      </c>
      <c r="G1018" s="4">
        <v>357</v>
      </c>
      <c r="H1018" s="4">
        <v>128975</v>
      </c>
      <c r="I1018" s="4" t="s">
        <v>360</v>
      </c>
      <c r="J1018" s="4">
        <v>127587</v>
      </c>
      <c r="K1018" s="4" t="s">
        <v>342</v>
      </c>
      <c r="L1018" s="22" t="str">
        <f>VLOOKUP(C1018,'[28]Trips&amp;Operators'!$C$2:$E$10000,3,FALSE)</f>
        <v>HELVIE</v>
      </c>
      <c r="M1018" s="23" t="s">
        <v>348</v>
      </c>
      <c r="N1018" s="22" t="s">
        <v>1254</v>
      </c>
      <c r="O1018" s="53" t="str">
        <f t="shared" si="30"/>
        <v>27</v>
      </c>
      <c r="P1018" s="51">
        <f t="shared" si="31"/>
        <v>42548</v>
      </c>
    </row>
    <row r="1019" spans="1:16" x14ac:dyDescent="0.25">
      <c r="A1019" s="33">
        <v>42548.684884259259</v>
      </c>
      <c r="B1019" s="4" t="s">
        <v>388</v>
      </c>
      <c r="C1019" s="4" t="s">
        <v>653</v>
      </c>
      <c r="D1019" s="4" t="s">
        <v>339</v>
      </c>
      <c r="E1019" s="4" t="s">
        <v>359</v>
      </c>
      <c r="F1019" s="4">
        <v>0</v>
      </c>
      <c r="G1019" s="4">
        <v>77</v>
      </c>
      <c r="H1019" s="4">
        <v>128038</v>
      </c>
      <c r="I1019" s="4" t="s">
        <v>360</v>
      </c>
      <c r="J1019" s="4">
        <v>127587</v>
      </c>
      <c r="K1019" s="4" t="s">
        <v>342</v>
      </c>
      <c r="L1019" s="22" t="str">
        <f>VLOOKUP(C1019,'[28]Trips&amp;Operators'!$C$2:$E$10000,3,FALSE)</f>
        <v>LOCKLEAR</v>
      </c>
      <c r="M1019" s="23" t="s">
        <v>348</v>
      </c>
      <c r="N1019" s="22" t="s">
        <v>1254</v>
      </c>
      <c r="O1019" s="53" t="str">
        <f t="shared" si="30"/>
        <v>27</v>
      </c>
      <c r="P1019" s="51">
        <f t="shared" si="31"/>
        <v>42548</v>
      </c>
    </row>
    <row r="1020" spans="1:16" x14ac:dyDescent="0.25">
      <c r="A1020" s="33">
        <v>42548.752118055556</v>
      </c>
      <c r="B1020" s="4" t="s">
        <v>362</v>
      </c>
      <c r="C1020" s="4" t="s">
        <v>648</v>
      </c>
      <c r="D1020" s="4" t="s">
        <v>339</v>
      </c>
      <c r="E1020" s="4" t="s">
        <v>359</v>
      </c>
      <c r="F1020" s="4">
        <v>0</v>
      </c>
      <c r="G1020" s="4">
        <v>775</v>
      </c>
      <c r="H1020" s="4">
        <v>80400</v>
      </c>
      <c r="I1020" s="4" t="s">
        <v>360</v>
      </c>
      <c r="J1020" s="4">
        <v>81738</v>
      </c>
      <c r="K1020" s="4" t="s">
        <v>347</v>
      </c>
      <c r="L1020" s="22" t="str">
        <f>VLOOKUP(C1020,'[28]Trips&amp;Operators'!$C$2:$E$10000,3,FALSE)</f>
        <v>DE LA ROSA</v>
      </c>
      <c r="M1020" s="4" t="s">
        <v>343</v>
      </c>
      <c r="N1020" s="4" t="s">
        <v>67</v>
      </c>
      <c r="O1020" s="53" t="str">
        <f t="shared" si="30"/>
        <v>27</v>
      </c>
      <c r="P1020" s="51">
        <f t="shared" si="31"/>
        <v>42548</v>
      </c>
    </row>
    <row r="1021" spans="1:16" x14ac:dyDescent="0.25">
      <c r="A1021" s="33">
        <v>42548.589872685188</v>
      </c>
      <c r="B1021" s="4" t="s">
        <v>379</v>
      </c>
      <c r="C1021" s="4" t="s">
        <v>658</v>
      </c>
      <c r="D1021" s="4" t="s">
        <v>352</v>
      </c>
      <c r="E1021" s="4" t="s">
        <v>365</v>
      </c>
      <c r="F1021" s="4">
        <v>0</v>
      </c>
      <c r="G1021" s="4">
        <v>346</v>
      </c>
      <c r="H1021" s="4">
        <v>229343</v>
      </c>
      <c r="I1021" s="4" t="s">
        <v>366</v>
      </c>
      <c r="J1021" s="4">
        <v>231650</v>
      </c>
      <c r="K1021" s="4" t="s">
        <v>342</v>
      </c>
      <c r="L1021" s="22" t="str">
        <f>VLOOKUP(C1021,'[28]Trips&amp;Operators'!$C$2:$E$10000,3,FALSE)</f>
        <v>STAMBAUGH</v>
      </c>
      <c r="M1021" s="4" t="s">
        <v>343</v>
      </c>
      <c r="N1021" s="4" t="s">
        <v>67</v>
      </c>
      <c r="O1021" s="53" t="str">
        <f t="shared" si="30"/>
        <v>27</v>
      </c>
      <c r="P1021" s="51">
        <f t="shared" si="31"/>
        <v>42548</v>
      </c>
    </row>
    <row r="1022" spans="1:16" x14ac:dyDescent="0.25">
      <c r="A1022" s="33">
        <v>42548.884548611109</v>
      </c>
      <c r="B1022" s="4" t="s">
        <v>361</v>
      </c>
      <c r="C1022" s="4" t="s">
        <v>815</v>
      </c>
      <c r="D1022" s="4" t="s">
        <v>339</v>
      </c>
      <c r="E1022" s="4" t="s">
        <v>365</v>
      </c>
      <c r="F1022" s="4">
        <v>0</v>
      </c>
      <c r="G1022" s="4">
        <v>645</v>
      </c>
      <c r="H1022" s="4">
        <v>106032</v>
      </c>
      <c r="I1022" s="4" t="s">
        <v>366</v>
      </c>
      <c r="J1022" s="4">
        <v>104776</v>
      </c>
      <c r="K1022" s="4" t="s">
        <v>342</v>
      </c>
      <c r="L1022" s="22" t="str">
        <f>VLOOKUP(C1022,'[28]Trips&amp;Operators'!$C$2:$E$10000,3,FALSE)</f>
        <v>BRUDER</v>
      </c>
      <c r="M1022" s="4" t="s">
        <v>343</v>
      </c>
      <c r="N1022" s="4" t="s">
        <v>67</v>
      </c>
      <c r="O1022" s="53" t="str">
        <f t="shared" si="30"/>
        <v>27</v>
      </c>
      <c r="P1022" s="51">
        <f t="shared" si="31"/>
        <v>42548</v>
      </c>
    </row>
    <row r="1023" spans="1:16" x14ac:dyDescent="0.25">
      <c r="A1023" s="33">
        <v>42548.244803240741</v>
      </c>
      <c r="B1023" s="4" t="s">
        <v>381</v>
      </c>
      <c r="C1023" s="4" t="s">
        <v>650</v>
      </c>
      <c r="D1023" s="4" t="s">
        <v>339</v>
      </c>
      <c r="E1023" s="4" t="s">
        <v>367</v>
      </c>
      <c r="F1023" s="4">
        <v>0</v>
      </c>
      <c r="G1023" s="4">
        <v>112</v>
      </c>
      <c r="H1023" s="4">
        <v>575</v>
      </c>
      <c r="I1023" s="4" t="s">
        <v>368</v>
      </c>
      <c r="J1023" s="4">
        <v>1</v>
      </c>
      <c r="K1023" s="4" t="s">
        <v>342</v>
      </c>
      <c r="L1023" s="22" t="str">
        <f>VLOOKUP(C1023,'[28]Trips&amp;Operators'!$C$2:$E$10000,3,FALSE)</f>
        <v>ROCHA</v>
      </c>
      <c r="M1023" s="23" t="s">
        <v>348</v>
      </c>
      <c r="N1023" s="22"/>
      <c r="O1023" s="53" t="str">
        <f t="shared" si="30"/>
        <v>27</v>
      </c>
      <c r="P1023" s="51">
        <f t="shared" si="31"/>
        <v>42548</v>
      </c>
    </row>
    <row r="1024" spans="1:16" x14ac:dyDescent="0.25">
      <c r="A1024" s="20">
        <v>42548.263310185182</v>
      </c>
      <c r="B1024" s="21" t="s">
        <v>388</v>
      </c>
      <c r="C1024" s="21" t="s">
        <v>643</v>
      </c>
      <c r="D1024" s="21" t="s">
        <v>339</v>
      </c>
      <c r="E1024" s="21" t="s">
        <v>367</v>
      </c>
      <c r="F1024" s="21">
        <v>0</v>
      </c>
      <c r="G1024" s="21">
        <v>62</v>
      </c>
      <c r="H1024" s="21">
        <v>218</v>
      </c>
      <c r="I1024" s="21" t="s">
        <v>368</v>
      </c>
      <c r="J1024" s="21">
        <v>1</v>
      </c>
      <c r="K1024" s="22" t="s">
        <v>342</v>
      </c>
      <c r="L1024" s="22" t="str">
        <f>VLOOKUP(C1024,'[28]Trips&amp;Operators'!$C$2:$E$10000,3,FALSE)</f>
        <v>SPECTOR</v>
      </c>
      <c r="M1024" s="23" t="s">
        <v>348</v>
      </c>
      <c r="N1024" s="22"/>
      <c r="O1024" s="53" t="str">
        <f t="shared" si="30"/>
        <v>27</v>
      </c>
      <c r="P1024" s="51">
        <f t="shared" si="31"/>
        <v>42548</v>
      </c>
    </row>
    <row r="1025" spans="1:16" x14ac:dyDescent="0.25">
      <c r="A1025" s="20">
        <v>42548.234733796293</v>
      </c>
      <c r="B1025" s="21" t="s">
        <v>350</v>
      </c>
      <c r="C1025" s="21" t="s">
        <v>1311</v>
      </c>
      <c r="D1025" s="21" t="s">
        <v>339</v>
      </c>
      <c r="E1025" s="21" t="s">
        <v>367</v>
      </c>
      <c r="F1025" s="21">
        <v>0</v>
      </c>
      <c r="G1025" s="21">
        <v>89</v>
      </c>
      <c r="H1025" s="21">
        <v>233138</v>
      </c>
      <c r="I1025" s="21" t="s">
        <v>368</v>
      </c>
      <c r="J1025" s="21">
        <v>233491</v>
      </c>
      <c r="K1025" s="22" t="s">
        <v>347</v>
      </c>
      <c r="L1025" s="22" t="str">
        <f>VLOOKUP(C1025,'[28]Trips&amp;Operators'!$C$2:$E$10000,3,FALSE)</f>
        <v>MAELZER</v>
      </c>
      <c r="M1025" s="23" t="s">
        <v>348</v>
      </c>
      <c r="N1025" s="22"/>
      <c r="O1025" s="53" t="str">
        <f t="shared" si="30"/>
        <v>27</v>
      </c>
      <c r="P1025" s="51">
        <f t="shared" si="31"/>
        <v>42548</v>
      </c>
    </row>
    <row r="1026" spans="1:16" x14ac:dyDescent="0.25">
      <c r="A1026" s="20">
        <v>42548.235150462962</v>
      </c>
      <c r="B1026" s="21" t="s">
        <v>350</v>
      </c>
      <c r="C1026" s="21" t="s">
        <v>1311</v>
      </c>
      <c r="D1026" s="21" t="s">
        <v>339</v>
      </c>
      <c r="E1026" s="21" t="s">
        <v>367</v>
      </c>
      <c r="F1026" s="21">
        <v>0</v>
      </c>
      <c r="G1026" s="21">
        <v>52</v>
      </c>
      <c r="H1026" s="21">
        <v>233323</v>
      </c>
      <c r="I1026" s="21" t="s">
        <v>368</v>
      </c>
      <c r="J1026" s="21">
        <v>233491</v>
      </c>
      <c r="K1026" s="22" t="s">
        <v>347</v>
      </c>
      <c r="L1026" s="22" t="str">
        <f>VLOOKUP(C1026,'[28]Trips&amp;Operators'!$C$2:$E$10000,3,FALSE)</f>
        <v>MAELZER</v>
      </c>
      <c r="M1026" s="23" t="s">
        <v>348</v>
      </c>
      <c r="N1026" s="22"/>
      <c r="O1026" s="53" t="str">
        <f t="shared" si="30"/>
        <v>27</v>
      </c>
      <c r="P1026" s="51">
        <f t="shared" si="31"/>
        <v>42548</v>
      </c>
    </row>
    <row r="1027" spans="1:16" x14ac:dyDescent="0.25">
      <c r="A1027" s="33">
        <v>42548.294918981483</v>
      </c>
      <c r="B1027" s="4" t="s">
        <v>395</v>
      </c>
      <c r="C1027" s="4" t="s">
        <v>103</v>
      </c>
      <c r="D1027" s="4" t="s">
        <v>339</v>
      </c>
      <c r="E1027" s="4" t="s">
        <v>367</v>
      </c>
      <c r="F1027" s="4">
        <v>0</v>
      </c>
      <c r="G1027" s="4">
        <v>61</v>
      </c>
      <c r="H1027" s="4">
        <v>269</v>
      </c>
      <c r="I1027" s="4" t="s">
        <v>368</v>
      </c>
      <c r="J1027" s="4">
        <v>1</v>
      </c>
      <c r="K1027" s="4" t="s">
        <v>342</v>
      </c>
      <c r="L1027" s="22" t="str">
        <f>VLOOKUP(C1027,'[28]Trips&amp;Operators'!$C$2:$E$10000,3,FALSE)</f>
        <v>MALAVE</v>
      </c>
      <c r="M1027" s="23" t="s">
        <v>348</v>
      </c>
      <c r="N1027" s="22"/>
      <c r="O1027" s="53" t="str">
        <f t="shared" ref="O1027:O1090" si="32">RIGHT(C1027,2)</f>
        <v>27</v>
      </c>
      <c r="P1027" s="51">
        <f t="shared" ref="P1027:P1090" si="33">42522+O1027-1</f>
        <v>42548</v>
      </c>
    </row>
    <row r="1028" spans="1:16" x14ac:dyDescent="0.25">
      <c r="A1028" s="33">
        <v>42548.347361111111</v>
      </c>
      <c r="B1028" s="4" t="s">
        <v>396</v>
      </c>
      <c r="C1028" s="4" t="s">
        <v>1312</v>
      </c>
      <c r="D1028" s="4" t="s">
        <v>339</v>
      </c>
      <c r="E1028" s="4" t="s">
        <v>367</v>
      </c>
      <c r="F1028" s="4">
        <v>0</v>
      </c>
      <c r="G1028" s="4">
        <v>157</v>
      </c>
      <c r="H1028" s="4">
        <v>232871</v>
      </c>
      <c r="I1028" s="4" t="s">
        <v>368</v>
      </c>
      <c r="J1028" s="4">
        <v>233491</v>
      </c>
      <c r="K1028" s="4" t="s">
        <v>347</v>
      </c>
      <c r="L1028" s="22" t="str">
        <f>VLOOKUP(C1028,'[28]Trips&amp;Operators'!$C$2:$E$10000,3,FALSE)</f>
        <v>ROCHA</v>
      </c>
      <c r="M1028" s="23" t="s">
        <v>348</v>
      </c>
      <c r="N1028" s="22"/>
      <c r="O1028" s="53" t="str">
        <f t="shared" si="32"/>
        <v>27</v>
      </c>
      <c r="P1028" s="51">
        <f t="shared" si="33"/>
        <v>42548</v>
      </c>
    </row>
    <row r="1029" spans="1:16" x14ac:dyDescent="0.25">
      <c r="A1029" s="33">
        <v>42548.409918981481</v>
      </c>
      <c r="B1029" s="4" t="s">
        <v>388</v>
      </c>
      <c r="C1029" s="4" t="s">
        <v>646</v>
      </c>
      <c r="D1029" s="4" t="s">
        <v>339</v>
      </c>
      <c r="E1029" s="4" t="s">
        <v>367</v>
      </c>
      <c r="F1029" s="4">
        <v>0</v>
      </c>
      <c r="G1029" s="4">
        <v>51</v>
      </c>
      <c r="H1029" s="4">
        <v>191</v>
      </c>
      <c r="I1029" s="4" t="s">
        <v>368</v>
      </c>
      <c r="J1029" s="4">
        <v>1</v>
      </c>
      <c r="K1029" s="4" t="s">
        <v>342</v>
      </c>
      <c r="L1029" s="22" t="str">
        <f>VLOOKUP(C1029,'[28]Trips&amp;Operators'!$C$2:$E$10000,3,FALSE)</f>
        <v>SPECTOR</v>
      </c>
      <c r="M1029" s="23" t="s">
        <v>348</v>
      </c>
      <c r="N1029" s="22"/>
      <c r="O1029" s="53" t="str">
        <f t="shared" si="32"/>
        <v>27</v>
      </c>
      <c r="P1029" s="51">
        <f t="shared" si="33"/>
        <v>42548</v>
      </c>
    </row>
    <row r="1030" spans="1:16" x14ac:dyDescent="0.25">
      <c r="A1030" s="33">
        <v>42548.442870370367</v>
      </c>
      <c r="B1030" s="4" t="s">
        <v>377</v>
      </c>
      <c r="C1030" s="4" t="s">
        <v>656</v>
      </c>
      <c r="D1030" s="4" t="s">
        <v>339</v>
      </c>
      <c r="E1030" s="4" t="s">
        <v>367</v>
      </c>
      <c r="F1030" s="4">
        <v>0</v>
      </c>
      <c r="G1030" s="4">
        <v>94</v>
      </c>
      <c r="H1030" s="4">
        <v>233127</v>
      </c>
      <c r="I1030" s="4" t="s">
        <v>368</v>
      </c>
      <c r="J1030" s="4">
        <v>233491</v>
      </c>
      <c r="K1030" s="4" t="s">
        <v>347</v>
      </c>
      <c r="L1030" s="22" t="str">
        <f>VLOOKUP(C1030,'[28]Trips&amp;Operators'!$C$2:$E$10000,3,FALSE)</f>
        <v>SPECTOR</v>
      </c>
      <c r="M1030" s="23" t="s">
        <v>348</v>
      </c>
      <c r="N1030" s="22"/>
      <c r="O1030" s="53" t="str">
        <f t="shared" si="32"/>
        <v>27</v>
      </c>
      <c r="P1030" s="51">
        <f t="shared" si="33"/>
        <v>42548</v>
      </c>
    </row>
    <row r="1031" spans="1:16" x14ac:dyDescent="0.25">
      <c r="A1031" s="33">
        <v>42548.526377314818</v>
      </c>
      <c r="B1031" s="4" t="s">
        <v>350</v>
      </c>
      <c r="C1031" s="4" t="s">
        <v>1313</v>
      </c>
      <c r="D1031" s="4" t="s">
        <v>339</v>
      </c>
      <c r="E1031" s="4" t="s">
        <v>367</v>
      </c>
      <c r="F1031" s="4">
        <v>0</v>
      </c>
      <c r="G1031" s="4">
        <v>54</v>
      </c>
      <c r="H1031" s="4">
        <v>233300</v>
      </c>
      <c r="I1031" s="4" t="s">
        <v>368</v>
      </c>
      <c r="J1031" s="4">
        <v>233491</v>
      </c>
      <c r="K1031" s="4" t="s">
        <v>347</v>
      </c>
      <c r="L1031" s="22" t="str">
        <f>VLOOKUP(C1031,'[28]Trips&amp;Operators'!$C$2:$E$10000,3,FALSE)</f>
        <v>ACKERMAN</v>
      </c>
      <c r="M1031" s="23" t="s">
        <v>348</v>
      </c>
      <c r="N1031" s="22"/>
      <c r="O1031" s="53" t="str">
        <f t="shared" si="32"/>
        <v>27</v>
      </c>
      <c r="P1031" s="51">
        <f t="shared" si="33"/>
        <v>42548</v>
      </c>
    </row>
    <row r="1032" spans="1:16" x14ac:dyDescent="0.25">
      <c r="A1032" s="33">
        <v>42548.610925925925</v>
      </c>
      <c r="B1032" s="4" t="s">
        <v>381</v>
      </c>
      <c r="C1032" s="4" t="s">
        <v>1306</v>
      </c>
      <c r="D1032" s="4" t="s">
        <v>339</v>
      </c>
      <c r="E1032" s="4" t="s">
        <v>367</v>
      </c>
      <c r="F1032" s="4">
        <v>0</v>
      </c>
      <c r="G1032" s="4">
        <v>54</v>
      </c>
      <c r="H1032" s="4">
        <v>160</v>
      </c>
      <c r="I1032" s="4" t="s">
        <v>368</v>
      </c>
      <c r="J1032" s="4">
        <v>1</v>
      </c>
      <c r="K1032" s="4" t="s">
        <v>342</v>
      </c>
      <c r="L1032" s="22" t="str">
        <f>VLOOKUP(C1032,'[28]Trips&amp;Operators'!$C$2:$E$10000,3,FALSE)</f>
        <v>STAMBAUGH</v>
      </c>
      <c r="M1032" s="4" t="s">
        <v>348</v>
      </c>
      <c r="N1032" s="4"/>
      <c r="O1032" s="53" t="str">
        <f t="shared" si="32"/>
        <v>27</v>
      </c>
      <c r="P1032" s="51">
        <f t="shared" si="33"/>
        <v>42548</v>
      </c>
    </row>
    <row r="1033" spans="1:16" x14ac:dyDescent="0.25">
      <c r="A1033" s="33">
        <v>42548.599189814813</v>
      </c>
      <c r="B1033" s="4" t="s">
        <v>350</v>
      </c>
      <c r="C1033" s="4" t="s">
        <v>647</v>
      </c>
      <c r="D1033" s="4" t="s">
        <v>339</v>
      </c>
      <c r="E1033" s="4" t="s">
        <v>367</v>
      </c>
      <c r="F1033" s="4">
        <v>0</v>
      </c>
      <c r="G1033" s="4">
        <v>31</v>
      </c>
      <c r="H1033" s="4">
        <v>233378</v>
      </c>
      <c r="I1033" s="4" t="s">
        <v>368</v>
      </c>
      <c r="J1033" s="4">
        <v>233491</v>
      </c>
      <c r="K1033" s="4" t="s">
        <v>347</v>
      </c>
      <c r="L1033" s="22" t="str">
        <f>VLOOKUP(C1033,'[28]Trips&amp;Operators'!$C$2:$E$10000,3,FALSE)</f>
        <v>ACKERMAN</v>
      </c>
      <c r="M1033" s="4" t="s">
        <v>348</v>
      </c>
      <c r="N1033" s="4"/>
      <c r="O1033" s="53" t="str">
        <f t="shared" si="32"/>
        <v>27</v>
      </c>
      <c r="P1033" s="51">
        <f t="shared" si="33"/>
        <v>42548</v>
      </c>
    </row>
    <row r="1034" spans="1:16" x14ac:dyDescent="0.25">
      <c r="A1034" s="33">
        <v>42548.649502314816</v>
      </c>
      <c r="B1034" s="4" t="s">
        <v>370</v>
      </c>
      <c r="C1034" s="4" t="s">
        <v>104</v>
      </c>
      <c r="D1034" s="4" t="s">
        <v>339</v>
      </c>
      <c r="E1034" s="4" t="s">
        <v>367</v>
      </c>
      <c r="F1034" s="4">
        <v>0</v>
      </c>
      <c r="G1034" s="4">
        <v>89</v>
      </c>
      <c r="H1034" s="4">
        <v>367</v>
      </c>
      <c r="I1034" s="4" t="s">
        <v>368</v>
      </c>
      <c r="J1034" s="4">
        <v>1</v>
      </c>
      <c r="K1034" s="4" t="s">
        <v>342</v>
      </c>
      <c r="L1034" s="22" t="str">
        <f>VLOOKUP(C1034,'[28]Trips&amp;Operators'!$C$2:$E$10000,3,FALSE)</f>
        <v>SHOOK</v>
      </c>
      <c r="M1034" s="4" t="s">
        <v>348</v>
      </c>
      <c r="N1034" s="4"/>
      <c r="O1034" s="53" t="str">
        <f t="shared" si="32"/>
        <v>27</v>
      </c>
      <c r="P1034" s="51">
        <f t="shared" si="33"/>
        <v>42548</v>
      </c>
    </row>
    <row r="1035" spans="1:16" x14ac:dyDescent="0.25">
      <c r="A1035" s="33">
        <v>42548.674004629633</v>
      </c>
      <c r="B1035" s="4" t="s">
        <v>390</v>
      </c>
      <c r="C1035" s="4" t="s">
        <v>654</v>
      </c>
      <c r="D1035" s="4" t="s">
        <v>339</v>
      </c>
      <c r="E1035" s="4" t="s">
        <v>367</v>
      </c>
      <c r="F1035" s="4">
        <v>0</v>
      </c>
      <c r="G1035" s="4">
        <v>40</v>
      </c>
      <c r="H1035" s="4">
        <v>127</v>
      </c>
      <c r="I1035" s="4" t="s">
        <v>368</v>
      </c>
      <c r="J1035" s="4">
        <v>1</v>
      </c>
      <c r="K1035" s="4" t="s">
        <v>342</v>
      </c>
      <c r="L1035" s="22" t="str">
        <f>VLOOKUP(C1035,'[28]Trips&amp;Operators'!$C$2:$E$10000,3,FALSE)</f>
        <v>DAVIS</v>
      </c>
      <c r="M1035" s="4" t="s">
        <v>348</v>
      </c>
      <c r="N1035" s="4"/>
      <c r="O1035" s="53" t="str">
        <f t="shared" si="32"/>
        <v>27</v>
      </c>
      <c r="P1035" s="51">
        <f t="shared" si="33"/>
        <v>42548</v>
      </c>
    </row>
    <row r="1036" spans="1:16" x14ac:dyDescent="0.25">
      <c r="A1036" s="33">
        <v>42548.671400462961</v>
      </c>
      <c r="B1036" s="4" t="s">
        <v>350</v>
      </c>
      <c r="C1036" s="4" t="s">
        <v>660</v>
      </c>
      <c r="D1036" s="4" t="s">
        <v>339</v>
      </c>
      <c r="E1036" s="4" t="s">
        <v>367</v>
      </c>
      <c r="F1036" s="4">
        <v>0</v>
      </c>
      <c r="G1036" s="4">
        <v>41</v>
      </c>
      <c r="H1036" s="4">
        <v>233374</v>
      </c>
      <c r="I1036" s="4" t="s">
        <v>368</v>
      </c>
      <c r="J1036" s="4">
        <v>233491</v>
      </c>
      <c r="K1036" s="4" t="s">
        <v>347</v>
      </c>
      <c r="L1036" s="22" t="str">
        <f>VLOOKUP(C1036,'[28]Trips&amp;Operators'!$C$2:$E$10000,3,FALSE)</f>
        <v>ACKERMAN</v>
      </c>
      <c r="M1036" s="4" t="s">
        <v>348</v>
      </c>
      <c r="N1036" s="4"/>
      <c r="O1036" s="53" t="str">
        <f t="shared" si="32"/>
        <v>27</v>
      </c>
      <c r="P1036" s="51">
        <f t="shared" si="33"/>
        <v>42548</v>
      </c>
    </row>
    <row r="1037" spans="1:16" x14ac:dyDescent="0.25">
      <c r="A1037" s="33">
        <v>42548.747465277775</v>
      </c>
      <c r="B1037" s="4" t="s">
        <v>350</v>
      </c>
      <c r="C1037" s="4" t="s">
        <v>1314</v>
      </c>
      <c r="D1037" s="4" t="s">
        <v>339</v>
      </c>
      <c r="E1037" s="4" t="s">
        <v>367</v>
      </c>
      <c r="F1037" s="4">
        <v>0</v>
      </c>
      <c r="G1037" s="4">
        <v>18</v>
      </c>
      <c r="H1037" s="4">
        <v>233443</v>
      </c>
      <c r="I1037" s="4" t="s">
        <v>368</v>
      </c>
      <c r="J1037" s="4">
        <v>233491</v>
      </c>
      <c r="K1037" s="4" t="s">
        <v>347</v>
      </c>
      <c r="L1037" s="22" t="str">
        <f>VLOOKUP(C1037,'[28]Trips&amp;Operators'!$C$2:$E$10000,3,FALSE)</f>
        <v>YOUNG</v>
      </c>
      <c r="M1037" s="4" t="s">
        <v>348</v>
      </c>
      <c r="N1037" s="4"/>
      <c r="O1037" s="53" t="str">
        <f t="shared" si="32"/>
        <v>27</v>
      </c>
      <c r="P1037" s="51">
        <f t="shared" si="33"/>
        <v>42548</v>
      </c>
    </row>
    <row r="1038" spans="1:16" x14ac:dyDescent="0.25">
      <c r="A1038" s="33">
        <v>42548.754733796297</v>
      </c>
      <c r="B1038" s="4" t="s">
        <v>357</v>
      </c>
      <c r="C1038" s="4" t="s">
        <v>1315</v>
      </c>
      <c r="D1038" s="4" t="s">
        <v>339</v>
      </c>
      <c r="E1038" s="4" t="s">
        <v>367</v>
      </c>
      <c r="F1038" s="4">
        <v>0</v>
      </c>
      <c r="G1038" s="4">
        <v>28</v>
      </c>
      <c r="H1038" s="4">
        <v>233400</v>
      </c>
      <c r="I1038" s="4" t="s">
        <v>368</v>
      </c>
      <c r="J1038" s="4">
        <v>233491</v>
      </c>
      <c r="K1038" s="4" t="s">
        <v>347</v>
      </c>
      <c r="L1038" s="22" t="str">
        <f>VLOOKUP(C1038,'[28]Trips&amp;Operators'!$C$2:$E$10000,3,FALSE)</f>
        <v>SHOOK</v>
      </c>
      <c r="M1038" s="4" t="s">
        <v>348</v>
      </c>
      <c r="N1038" s="4"/>
      <c r="O1038" s="53" t="str">
        <f t="shared" si="32"/>
        <v>27</v>
      </c>
      <c r="P1038" s="51">
        <f t="shared" si="33"/>
        <v>42548</v>
      </c>
    </row>
    <row r="1039" spans="1:16" x14ac:dyDescent="0.25">
      <c r="A1039" s="33">
        <v>42548.88616898148</v>
      </c>
      <c r="B1039" s="4" t="s">
        <v>397</v>
      </c>
      <c r="C1039" s="4" t="s">
        <v>1316</v>
      </c>
      <c r="D1039" s="4" t="s">
        <v>339</v>
      </c>
      <c r="E1039" s="4" t="s">
        <v>367</v>
      </c>
      <c r="F1039" s="4">
        <v>0</v>
      </c>
      <c r="G1039" s="4">
        <v>68</v>
      </c>
      <c r="H1039" s="4">
        <v>233232</v>
      </c>
      <c r="I1039" s="4" t="s">
        <v>368</v>
      </c>
      <c r="J1039" s="4">
        <v>233491</v>
      </c>
      <c r="K1039" s="4" t="s">
        <v>347</v>
      </c>
      <c r="L1039" s="22" t="str">
        <f>VLOOKUP(C1039,'[28]Trips&amp;Operators'!$C$2:$E$10000,3,FALSE)</f>
        <v>BARTLETT</v>
      </c>
      <c r="M1039" s="4" t="s">
        <v>348</v>
      </c>
      <c r="N1039" s="4"/>
      <c r="O1039" s="53" t="str">
        <f t="shared" si="32"/>
        <v>27</v>
      </c>
      <c r="P1039" s="51">
        <f t="shared" si="33"/>
        <v>42548</v>
      </c>
    </row>
    <row r="1040" spans="1:16" x14ac:dyDescent="0.25">
      <c r="A1040" s="33">
        <v>42548.903854166667</v>
      </c>
      <c r="B1040" s="4" t="s">
        <v>350</v>
      </c>
      <c r="C1040" s="4" t="s">
        <v>649</v>
      </c>
      <c r="D1040" s="4" t="s">
        <v>339</v>
      </c>
      <c r="E1040" s="4" t="s">
        <v>367</v>
      </c>
      <c r="F1040" s="4">
        <v>0</v>
      </c>
      <c r="G1040" s="4">
        <v>15</v>
      </c>
      <c r="H1040" s="4">
        <v>233460</v>
      </c>
      <c r="I1040" s="4" t="s">
        <v>368</v>
      </c>
      <c r="J1040" s="4">
        <v>233491</v>
      </c>
      <c r="K1040" s="4" t="s">
        <v>347</v>
      </c>
      <c r="L1040" s="22" t="str">
        <f>VLOOKUP(C1040,'[28]Trips&amp;Operators'!$C$2:$E$10000,3,FALSE)</f>
        <v>YOUNG</v>
      </c>
      <c r="M1040" s="4" t="s">
        <v>348</v>
      </c>
      <c r="N1040" s="4"/>
      <c r="O1040" s="53" t="str">
        <f t="shared" si="32"/>
        <v>27</v>
      </c>
      <c r="P1040" s="51">
        <f t="shared" si="33"/>
        <v>42548</v>
      </c>
    </row>
    <row r="1041" spans="1:16" x14ac:dyDescent="0.25">
      <c r="A1041" s="33">
        <v>42549.488842592589</v>
      </c>
      <c r="B1041" s="4" t="s">
        <v>387</v>
      </c>
      <c r="C1041" s="4" t="s">
        <v>672</v>
      </c>
      <c r="D1041" s="4" t="s">
        <v>339</v>
      </c>
      <c r="E1041" s="4" t="s">
        <v>345</v>
      </c>
      <c r="F1041" s="4">
        <v>0</v>
      </c>
      <c r="G1041" s="4">
        <v>81</v>
      </c>
      <c r="H1041" s="4">
        <v>62494</v>
      </c>
      <c r="I1041" s="4" t="s">
        <v>346</v>
      </c>
      <c r="J1041" s="4">
        <v>63068</v>
      </c>
      <c r="K1041" s="4" t="s">
        <v>347</v>
      </c>
      <c r="L1041" s="22" t="str">
        <f>VLOOKUP(C1041,'[29]Trips&amp;Operators'!$C$2:$E$10000,3,FALSE)</f>
        <v>LOCKLEAR</v>
      </c>
      <c r="M1041" s="23" t="s">
        <v>348</v>
      </c>
      <c r="N1041" s="22" t="s">
        <v>522</v>
      </c>
      <c r="O1041" s="53" t="str">
        <f t="shared" si="32"/>
        <v>28</v>
      </c>
      <c r="P1041" s="51">
        <f t="shared" si="33"/>
        <v>42549</v>
      </c>
    </row>
    <row r="1042" spans="1:16" x14ac:dyDescent="0.25">
      <c r="A1042" s="33">
        <v>42549.603136574071</v>
      </c>
      <c r="B1042" s="4" t="s">
        <v>344</v>
      </c>
      <c r="C1042" s="4" t="s">
        <v>106</v>
      </c>
      <c r="D1042" s="4" t="s">
        <v>339</v>
      </c>
      <c r="E1042" s="4" t="s">
        <v>345</v>
      </c>
      <c r="F1042" s="4">
        <v>0</v>
      </c>
      <c r="G1042" s="4">
        <v>199</v>
      </c>
      <c r="H1042" s="4">
        <v>62392</v>
      </c>
      <c r="I1042" s="4" t="s">
        <v>346</v>
      </c>
      <c r="J1042" s="4">
        <v>63068</v>
      </c>
      <c r="K1042" s="4" t="s">
        <v>347</v>
      </c>
      <c r="L1042" s="22" t="str">
        <f>VLOOKUP(C1042,'[29]Trips&amp;Operators'!$C$2:$E$10000,3,FALSE)</f>
        <v>BONDS</v>
      </c>
      <c r="M1042" s="23" t="s">
        <v>348</v>
      </c>
      <c r="N1042" s="22" t="s">
        <v>522</v>
      </c>
      <c r="O1042" s="53" t="str">
        <f t="shared" si="32"/>
        <v>28</v>
      </c>
      <c r="P1042" s="51">
        <f t="shared" si="33"/>
        <v>42549</v>
      </c>
    </row>
    <row r="1043" spans="1:16" x14ac:dyDescent="0.25">
      <c r="A1043" s="33">
        <v>42549.676828703705</v>
      </c>
      <c r="B1043" s="4" t="s">
        <v>344</v>
      </c>
      <c r="C1043" s="4" t="s">
        <v>665</v>
      </c>
      <c r="D1043" s="4" t="s">
        <v>339</v>
      </c>
      <c r="E1043" s="4" t="s">
        <v>345</v>
      </c>
      <c r="F1043" s="4">
        <v>0</v>
      </c>
      <c r="G1043" s="4">
        <v>43</v>
      </c>
      <c r="H1043" s="4">
        <v>62899</v>
      </c>
      <c r="I1043" s="4" t="s">
        <v>346</v>
      </c>
      <c r="J1043" s="4">
        <v>63068</v>
      </c>
      <c r="K1043" s="4" t="s">
        <v>347</v>
      </c>
      <c r="L1043" s="22" t="str">
        <f>VLOOKUP(C1043,'[29]Trips&amp;Operators'!$C$2:$E$10000,3,FALSE)</f>
        <v>BONDS</v>
      </c>
      <c r="M1043" s="23" t="s">
        <v>348</v>
      </c>
      <c r="N1043" s="22" t="s">
        <v>522</v>
      </c>
      <c r="O1043" s="53" t="str">
        <f t="shared" si="32"/>
        <v>28</v>
      </c>
      <c r="P1043" s="51">
        <f t="shared" si="33"/>
        <v>42549</v>
      </c>
    </row>
    <row r="1044" spans="1:16" x14ac:dyDescent="0.25">
      <c r="A1044" s="33">
        <v>42549.724224537036</v>
      </c>
      <c r="B1044" s="4" t="s">
        <v>373</v>
      </c>
      <c r="C1044" s="4" t="s">
        <v>664</v>
      </c>
      <c r="D1044" s="4" t="s">
        <v>339</v>
      </c>
      <c r="E1044" s="4" t="s">
        <v>345</v>
      </c>
      <c r="F1044" s="4">
        <v>0</v>
      </c>
      <c r="G1044" s="4">
        <v>234</v>
      </c>
      <c r="H1044" s="4">
        <v>59341</v>
      </c>
      <c r="I1044" s="4" t="s">
        <v>346</v>
      </c>
      <c r="J1044" s="4">
        <v>58301</v>
      </c>
      <c r="K1044" s="4" t="s">
        <v>342</v>
      </c>
      <c r="L1044" s="22" t="str">
        <f>VLOOKUP(C1044,'[29]Trips&amp;Operators'!$C$2:$E$10000,3,FALSE)</f>
        <v>BONDS</v>
      </c>
      <c r="M1044" s="23" t="s">
        <v>348</v>
      </c>
      <c r="N1044" s="22" t="s">
        <v>522</v>
      </c>
      <c r="O1044" s="53" t="str">
        <f t="shared" si="32"/>
        <v>28</v>
      </c>
      <c r="P1044" s="51">
        <f t="shared" si="33"/>
        <v>42549</v>
      </c>
    </row>
    <row r="1045" spans="1:16" x14ac:dyDescent="0.25">
      <c r="A1045" s="33">
        <v>42549.765104166669</v>
      </c>
      <c r="B1045" s="4" t="s">
        <v>397</v>
      </c>
      <c r="C1045" s="4" t="s">
        <v>1317</v>
      </c>
      <c r="D1045" s="4" t="s">
        <v>339</v>
      </c>
      <c r="E1045" s="4" t="s">
        <v>345</v>
      </c>
      <c r="F1045" s="4">
        <v>0</v>
      </c>
      <c r="G1045" s="4">
        <v>101</v>
      </c>
      <c r="H1045" s="4">
        <v>63987</v>
      </c>
      <c r="I1045" s="4" t="s">
        <v>346</v>
      </c>
      <c r="J1045" s="4">
        <v>63309</v>
      </c>
      <c r="K1045" s="4" t="s">
        <v>342</v>
      </c>
      <c r="L1045" s="22" t="str">
        <f>VLOOKUP(C1045,'[29]Trips&amp;Operators'!$C$2:$E$10000,3,FALSE)</f>
        <v>STRICKLAND</v>
      </c>
      <c r="M1045" s="23" t="s">
        <v>348</v>
      </c>
      <c r="N1045" s="22" t="s">
        <v>522</v>
      </c>
      <c r="O1045" s="53" t="str">
        <f t="shared" si="32"/>
        <v>28</v>
      </c>
      <c r="P1045" s="51">
        <f t="shared" si="33"/>
        <v>42549</v>
      </c>
    </row>
    <row r="1046" spans="1:16" x14ac:dyDescent="0.25">
      <c r="A1046" s="33">
        <v>42549.766099537039</v>
      </c>
      <c r="B1046" s="4" t="s">
        <v>397</v>
      </c>
      <c r="C1046" s="4" t="s">
        <v>1317</v>
      </c>
      <c r="D1046" s="4" t="s">
        <v>352</v>
      </c>
      <c r="E1046" s="4" t="s">
        <v>345</v>
      </c>
      <c r="F1046" s="4">
        <v>0</v>
      </c>
      <c r="G1046" s="4">
        <v>11</v>
      </c>
      <c r="H1046" s="4">
        <v>63287</v>
      </c>
      <c r="I1046" s="4" t="s">
        <v>346</v>
      </c>
      <c r="J1046" s="4">
        <v>63309</v>
      </c>
      <c r="K1046" s="4" t="s">
        <v>342</v>
      </c>
      <c r="L1046" s="22" t="str">
        <f>VLOOKUP(C1046,'[29]Trips&amp;Operators'!$C$2:$E$10000,3,FALSE)</f>
        <v>STRICKLAND</v>
      </c>
      <c r="M1046" s="23" t="s">
        <v>348</v>
      </c>
      <c r="N1046" s="22" t="s">
        <v>522</v>
      </c>
      <c r="O1046" s="53" t="str">
        <f t="shared" si="32"/>
        <v>28</v>
      </c>
      <c r="P1046" s="51">
        <f t="shared" si="33"/>
        <v>42549</v>
      </c>
    </row>
    <row r="1047" spans="1:16" x14ac:dyDescent="0.25">
      <c r="A1047" s="33">
        <v>42549.768194444441</v>
      </c>
      <c r="B1047" s="4" t="s">
        <v>397</v>
      </c>
      <c r="C1047" s="4" t="s">
        <v>1317</v>
      </c>
      <c r="D1047" s="4" t="s">
        <v>352</v>
      </c>
      <c r="E1047" s="4" t="s">
        <v>345</v>
      </c>
      <c r="F1047" s="4">
        <v>0</v>
      </c>
      <c r="G1047" s="4">
        <v>12</v>
      </c>
      <c r="H1047" s="4">
        <v>58263</v>
      </c>
      <c r="I1047" s="4" t="s">
        <v>346</v>
      </c>
      <c r="J1047" s="4">
        <v>58301</v>
      </c>
      <c r="K1047" s="4" t="s">
        <v>342</v>
      </c>
      <c r="L1047" s="22" t="str">
        <f>VLOOKUP(C1047,'[29]Trips&amp;Operators'!$C$2:$E$10000,3,FALSE)</f>
        <v>STRICKLAND</v>
      </c>
      <c r="M1047" s="4" t="s">
        <v>348</v>
      </c>
      <c r="N1047" s="22" t="s">
        <v>522</v>
      </c>
      <c r="O1047" s="53" t="str">
        <f t="shared" si="32"/>
        <v>28</v>
      </c>
      <c r="P1047" s="51">
        <f t="shared" si="33"/>
        <v>42549</v>
      </c>
    </row>
    <row r="1048" spans="1:16" x14ac:dyDescent="0.25">
      <c r="A1048" s="33">
        <v>42549.790034722224</v>
      </c>
      <c r="B1048" s="4" t="s">
        <v>390</v>
      </c>
      <c r="C1048" s="4" t="s">
        <v>677</v>
      </c>
      <c r="D1048" s="4" t="s">
        <v>339</v>
      </c>
      <c r="E1048" s="4" t="s">
        <v>345</v>
      </c>
      <c r="F1048" s="4">
        <v>0</v>
      </c>
      <c r="G1048" s="4">
        <v>38</v>
      </c>
      <c r="H1048" s="4">
        <v>58478</v>
      </c>
      <c r="I1048" s="4" t="s">
        <v>346</v>
      </c>
      <c r="J1048" s="4">
        <v>58301</v>
      </c>
      <c r="K1048" s="4" t="s">
        <v>342</v>
      </c>
      <c r="L1048" s="22" t="str">
        <f>VLOOKUP(C1048,'[29]Trips&amp;Operators'!$C$2:$E$10000,3,FALSE)</f>
        <v>YOUNG</v>
      </c>
      <c r="M1048" s="4" t="s">
        <v>348</v>
      </c>
      <c r="N1048" s="22" t="s">
        <v>522</v>
      </c>
      <c r="O1048" s="53" t="str">
        <f t="shared" si="32"/>
        <v>28</v>
      </c>
      <c r="P1048" s="51">
        <f t="shared" si="33"/>
        <v>42549</v>
      </c>
    </row>
    <row r="1049" spans="1:16" x14ac:dyDescent="0.25">
      <c r="A1049" s="33">
        <v>42549.945057870369</v>
      </c>
      <c r="B1049" s="4" t="s">
        <v>357</v>
      </c>
      <c r="C1049" s="4" t="s">
        <v>1318</v>
      </c>
      <c r="D1049" s="4" t="s">
        <v>339</v>
      </c>
      <c r="E1049" s="4" t="s">
        <v>345</v>
      </c>
      <c r="F1049" s="4">
        <v>240</v>
      </c>
      <c r="G1049" s="4">
        <v>351</v>
      </c>
      <c r="H1049" s="4">
        <v>42168</v>
      </c>
      <c r="I1049" s="4" t="s">
        <v>346</v>
      </c>
      <c r="J1049" s="4">
        <v>42779</v>
      </c>
      <c r="K1049" s="4" t="s">
        <v>347</v>
      </c>
      <c r="L1049" s="22" t="str">
        <f>VLOOKUP(C1049,'[29]Trips&amp;Operators'!$C$2:$E$10000,3,FALSE)</f>
        <v>BARTLETT</v>
      </c>
      <c r="M1049" s="4" t="s">
        <v>348</v>
      </c>
      <c r="N1049" s="4"/>
      <c r="O1049" s="53" t="str">
        <f t="shared" si="32"/>
        <v>28</v>
      </c>
      <c r="P1049" s="51">
        <f t="shared" si="33"/>
        <v>42549</v>
      </c>
    </row>
    <row r="1050" spans="1:16" x14ac:dyDescent="0.25">
      <c r="A1050" s="33">
        <v>42549.418865740743</v>
      </c>
      <c r="B1050" s="4" t="s">
        <v>377</v>
      </c>
      <c r="C1050" s="4" t="s">
        <v>1319</v>
      </c>
      <c r="D1050" s="4" t="s">
        <v>339</v>
      </c>
      <c r="E1050" s="4" t="s">
        <v>351</v>
      </c>
      <c r="F1050" s="4">
        <v>350</v>
      </c>
      <c r="G1050" s="4">
        <v>407</v>
      </c>
      <c r="H1050" s="4">
        <v>223923</v>
      </c>
      <c r="I1050" s="4" t="s">
        <v>341</v>
      </c>
      <c r="J1050" s="4">
        <v>224578</v>
      </c>
      <c r="K1050" s="4" t="s">
        <v>347</v>
      </c>
      <c r="L1050" s="22" t="str">
        <f>VLOOKUP(C1050,'[29]Trips&amp;Operators'!$C$2:$E$10000,3,FALSE)</f>
        <v>ROCHA</v>
      </c>
      <c r="M1050" s="4" t="s">
        <v>348</v>
      </c>
      <c r="N1050" s="22"/>
      <c r="O1050" s="53" t="str">
        <f t="shared" si="32"/>
        <v>28</v>
      </c>
      <c r="P1050" s="51">
        <f t="shared" si="33"/>
        <v>42549</v>
      </c>
    </row>
    <row r="1051" spans="1:16" x14ac:dyDescent="0.25">
      <c r="A1051" s="33">
        <v>42549.562303240738</v>
      </c>
      <c r="B1051" s="4" t="s">
        <v>353</v>
      </c>
      <c r="C1051" s="4" t="s">
        <v>1320</v>
      </c>
      <c r="D1051" s="4" t="s">
        <v>339</v>
      </c>
      <c r="E1051" s="4" t="s">
        <v>351</v>
      </c>
      <c r="F1051" s="4">
        <v>450</v>
      </c>
      <c r="G1051" s="4">
        <v>438</v>
      </c>
      <c r="H1051" s="4">
        <v>17531</v>
      </c>
      <c r="I1051" s="4" t="s">
        <v>341</v>
      </c>
      <c r="J1051" s="4">
        <v>15167</v>
      </c>
      <c r="K1051" s="4" t="s">
        <v>342</v>
      </c>
      <c r="L1051" s="22" t="str">
        <f>VLOOKUP(C1051,'[29]Trips&amp;Operators'!$C$2:$E$10000,3,FALSE)</f>
        <v>STAMBAUGH</v>
      </c>
      <c r="M1051" s="4" t="s">
        <v>348</v>
      </c>
      <c r="N1051" s="22"/>
      <c r="O1051" s="53" t="str">
        <f t="shared" si="32"/>
        <v>28</v>
      </c>
      <c r="P1051" s="51">
        <f t="shared" si="33"/>
        <v>42549</v>
      </c>
    </row>
    <row r="1052" spans="1:16" x14ac:dyDescent="0.25">
      <c r="A1052" s="33">
        <v>42549.564826388887</v>
      </c>
      <c r="B1052" s="4" t="s">
        <v>370</v>
      </c>
      <c r="C1052" s="4" t="s">
        <v>675</v>
      </c>
      <c r="D1052" s="4" t="s">
        <v>339</v>
      </c>
      <c r="E1052" s="4" t="s">
        <v>351</v>
      </c>
      <c r="F1052" s="4">
        <v>450</v>
      </c>
      <c r="G1052" s="4">
        <v>453</v>
      </c>
      <c r="H1052" s="4">
        <v>191261</v>
      </c>
      <c r="I1052" s="4" t="s">
        <v>341</v>
      </c>
      <c r="J1052" s="4">
        <v>191108</v>
      </c>
      <c r="K1052" s="4" t="s">
        <v>342</v>
      </c>
      <c r="L1052" s="22" t="str">
        <f>VLOOKUP(C1052,'[29]Trips&amp;Operators'!$C$2:$E$10000,3,FALSE)</f>
        <v>BONDS</v>
      </c>
      <c r="M1052" s="4" t="s">
        <v>348</v>
      </c>
      <c r="N1052" s="22"/>
      <c r="O1052" s="53" t="str">
        <f t="shared" si="32"/>
        <v>28</v>
      </c>
      <c r="P1052" s="51">
        <f t="shared" si="33"/>
        <v>42549</v>
      </c>
    </row>
    <row r="1053" spans="1:16" x14ac:dyDescent="0.25">
      <c r="A1053" s="33">
        <v>42549.66443287037</v>
      </c>
      <c r="B1053" s="4" t="s">
        <v>396</v>
      </c>
      <c r="C1053" s="4" t="s">
        <v>663</v>
      </c>
      <c r="D1053" s="4" t="s">
        <v>339</v>
      </c>
      <c r="E1053" s="4" t="s">
        <v>351</v>
      </c>
      <c r="F1053" s="4">
        <v>200</v>
      </c>
      <c r="G1053" s="4">
        <v>237</v>
      </c>
      <c r="H1053" s="4">
        <v>26937</v>
      </c>
      <c r="I1053" s="4" t="s">
        <v>341</v>
      </c>
      <c r="J1053" s="4">
        <v>27333</v>
      </c>
      <c r="K1053" s="4" t="s">
        <v>347</v>
      </c>
      <c r="L1053" s="22" t="str">
        <f>VLOOKUP(C1053,'[29]Trips&amp;Operators'!$C$2:$E$10000,3,FALSE)</f>
        <v>YOUNG</v>
      </c>
      <c r="M1053" s="4" t="s">
        <v>348</v>
      </c>
      <c r="N1053" s="22"/>
      <c r="O1053" s="53" t="str">
        <f t="shared" si="32"/>
        <v>28</v>
      </c>
      <c r="P1053" s="51">
        <f t="shared" si="33"/>
        <v>42549</v>
      </c>
    </row>
    <row r="1054" spans="1:16" x14ac:dyDescent="0.25">
      <c r="A1054" s="33">
        <v>42549.670648148145</v>
      </c>
      <c r="B1054" s="4" t="s">
        <v>344</v>
      </c>
      <c r="C1054" s="4" t="s">
        <v>665</v>
      </c>
      <c r="D1054" s="4" t="s">
        <v>339</v>
      </c>
      <c r="E1054" s="4" t="s">
        <v>351</v>
      </c>
      <c r="F1054" s="4">
        <v>300</v>
      </c>
      <c r="G1054" s="4">
        <v>270</v>
      </c>
      <c r="H1054" s="4">
        <v>20008</v>
      </c>
      <c r="I1054" s="4" t="s">
        <v>341</v>
      </c>
      <c r="J1054" s="4">
        <v>20338</v>
      </c>
      <c r="K1054" s="4" t="s">
        <v>347</v>
      </c>
      <c r="L1054" s="22" t="str">
        <f>VLOOKUP(C1054,'[29]Trips&amp;Operators'!$C$2:$E$10000,3,FALSE)</f>
        <v>BONDS</v>
      </c>
      <c r="M1054" s="4" t="s">
        <v>348</v>
      </c>
      <c r="N1054" s="22"/>
      <c r="O1054" s="53" t="str">
        <f t="shared" si="32"/>
        <v>28</v>
      </c>
      <c r="P1054" s="51">
        <f t="shared" si="33"/>
        <v>42549</v>
      </c>
    </row>
    <row r="1055" spans="1:16" x14ac:dyDescent="0.25">
      <c r="A1055" s="33">
        <v>42549.78597222222</v>
      </c>
      <c r="B1055" s="4" t="s">
        <v>377</v>
      </c>
      <c r="C1055" s="4" t="s">
        <v>1321</v>
      </c>
      <c r="D1055" s="4" t="s">
        <v>352</v>
      </c>
      <c r="E1055" s="4" t="s">
        <v>351</v>
      </c>
      <c r="F1055" s="4">
        <v>350</v>
      </c>
      <c r="G1055" s="4">
        <v>400</v>
      </c>
      <c r="H1055" s="4">
        <v>228178</v>
      </c>
      <c r="I1055" s="4" t="s">
        <v>341</v>
      </c>
      <c r="J1055" s="4">
        <v>224578</v>
      </c>
      <c r="K1055" s="4" t="s">
        <v>347</v>
      </c>
      <c r="L1055" s="22" t="str">
        <f>VLOOKUP(C1055,'[29]Trips&amp;Operators'!$C$2:$E$10000,3,FALSE)</f>
        <v>ADANE</v>
      </c>
      <c r="M1055" s="4" t="s">
        <v>348</v>
      </c>
      <c r="N1055" s="4"/>
      <c r="O1055" s="53" t="str">
        <f t="shared" si="32"/>
        <v>28</v>
      </c>
      <c r="P1055" s="51">
        <f t="shared" si="33"/>
        <v>42549</v>
      </c>
    </row>
    <row r="1056" spans="1:16" x14ac:dyDescent="0.25">
      <c r="A1056" s="33">
        <v>42549.826562499999</v>
      </c>
      <c r="B1056" s="4" t="s">
        <v>388</v>
      </c>
      <c r="C1056" s="4" t="s">
        <v>59</v>
      </c>
      <c r="D1056" s="4" t="s">
        <v>339</v>
      </c>
      <c r="E1056" s="4" t="s">
        <v>351</v>
      </c>
      <c r="F1056" s="4">
        <v>450</v>
      </c>
      <c r="G1056" s="4">
        <v>447</v>
      </c>
      <c r="H1056" s="4">
        <v>17687</v>
      </c>
      <c r="I1056" s="4" t="s">
        <v>341</v>
      </c>
      <c r="J1056" s="4">
        <v>15167</v>
      </c>
      <c r="K1056" s="4" t="s">
        <v>342</v>
      </c>
      <c r="L1056" s="22" t="str">
        <f>VLOOKUP(C1056,'[29]Trips&amp;Operators'!$C$2:$E$10000,3,FALSE)</f>
        <v>ADANE</v>
      </c>
      <c r="M1056" s="4" t="s">
        <v>348</v>
      </c>
      <c r="N1056" s="4"/>
      <c r="O1056" s="53" t="str">
        <f t="shared" si="32"/>
        <v>28</v>
      </c>
      <c r="P1056" s="51">
        <f t="shared" si="33"/>
        <v>42549</v>
      </c>
    </row>
    <row r="1057" spans="1:16" x14ac:dyDescent="0.25">
      <c r="A1057" s="33">
        <v>42549.455023148148</v>
      </c>
      <c r="B1057" s="4" t="s">
        <v>386</v>
      </c>
      <c r="C1057" s="4" t="s">
        <v>1322</v>
      </c>
      <c r="D1057" s="4" t="s">
        <v>339</v>
      </c>
      <c r="E1057" s="4" t="s">
        <v>359</v>
      </c>
      <c r="F1057" s="4">
        <v>0</v>
      </c>
      <c r="G1057" s="4">
        <v>395</v>
      </c>
      <c r="H1057" s="4">
        <v>130234</v>
      </c>
      <c r="I1057" s="4" t="s">
        <v>360</v>
      </c>
      <c r="J1057" s="4">
        <v>127587</v>
      </c>
      <c r="K1057" s="4" t="s">
        <v>342</v>
      </c>
      <c r="L1057" s="22" t="str">
        <f>VLOOKUP(C1057,'[29]Trips&amp;Operators'!$C$2:$E$10000,3,FALSE)</f>
        <v>MAELZER</v>
      </c>
      <c r="M1057" s="4" t="s">
        <v>348</v>
      </c>
      <c r="N1057" s="22" t="s">
        <v>1323</v>
      </c>
      <c r="O1057" s="53" t="str">
        <f t="shared" si="32"/>
        <v>28</v>
      </c>
      <c r="P1057" s="51">
        <f t="shared" si="33"/>
        <v>42549</v>
      </c>
    </row>
    <row r="1058" spans="1:16" x14ac:dyDescent="0.25">
      <c r="A1058" s="33">
        <v>42549.757557870369</v>
      </c>
      <c r="B1058" s="4" t="s">
        <v>397</v>
      </c>
      <c r="C1058" s="4" t="s">
        <v>1317</v>
      </c>
      <c r="D1058" s="4" t="s">
        <v>339</v>
      </c>
      <c r="E1058" s="4" t="s">
        <v>359</v>
      </c>
      <c r="F1058" s="4">
        <v>0</v>
      </c>
      <c r="G1058" s="4">
        <v>98</v>
      </c>
      <c r="H1058" s="4">
        <v>128328</v>
      </c>
      <c r="I1058" s="4" t="s">
        <v>360</v>
      </c>
      <c r="J1058" s="4">
        <v>127587</v>
      </c>
      <c r="K1058" s="4" t="s">
        <v>342</v>
      </c>
      <c r="L1058" s="22" t="str">
        <f>VLOOKUP(C1058,'[29]Trips&amp;Operators'!$C$2:$E$10000,3,FALSE)</f>
        <v>STRICKLAND</v>
      </c>
      <c r="M1058" s="4" t="s">
        <v>348</v>
      </c>
      <c r="N1058" s="22" t="s">
        <v>1323</v>
      </c>
      <c r="O1058" s="53" t="str">
        <f t="shared" si="32"/>
        <v>28</v>
      </c>
      <c r="P1058" s="51">
        <f t="shared" si="33"/>
        <v>42549</v>
      </c>
    </row>
    <row r="1059" spans="1:16" x14ac:dyDescent="0.25">
      <c r="A1059" s="33">
        <v>42549.935497685183</v>
      </c>
      <c r="B1059" s="4" t="s">
        <v>373</v>
      </c>
      <c r="C1059" s="4" t="s">
        <v>678</v>
      </c>
      <c r="D1059" s="4" t="s">
        <v>339</v>
      </c>
      <c r="E1059" s="4" t="s">
        <v>359</v>
      </c>
      <c r="F1059" s="4">
        <v>0</v>
      </c>
      <c r="G1059" s="4">
        <v>145</v>
      </c>
      <c r="H1059" s="4">
        <v>231855</v>
      </c>
      <c r="I1059" s="4" t="s">
        <v>360</v>
      </c>
      <c r="J1059" s="4">
        <v>231147</v>
      </c>
      <c r="K1059" s="4" t="s">
        <v>342</v>
      </c>
      <c r="L1059" s="22" t="str">
        <f>VLOOKUP(C1059,'[29]Trips&amp;Operators'!$C$2:$E$10000,3,FALSE)</f>
        <v>MOSES</v>
      </c>
      <c r="M1059" s="4" t="s">
        <v>343</v>
      </c>
      <c r="N1059" s="4" t="s">
        <v>1324</v>
      </c>
      <c r="O1059" s="53" t="str">
        <f t="shared" si="32"/>
        <v>28</v>
      </c>
      <c r="P1059" s="51">
        <f t="shared" si="33"/>
        <v>42549</v>
      </c>
    </row>
    <row r="1060" spans="1:16" x14ac:dyDescent="0.25">
      <c r="A1060" s="33">
        <v>42549.487696759257</v>
      </c>
      <c r="B1060" s="4" t="s">
        <v>370</v>
      </c>
      <c r="C1060" s="4" t="s">
        <v>673</v>
      </c>
      <c r="D1060" s="4" t="s">
        <v>339</v>
      </c>
      <c r="E1060" s="4" t="s">
        <v>365</v>
      </c>
      <c r="F1060" s="4">
        <v>0</v>
      </c>
      <c r="G1060" s="4">
        <v>147</v>
      </c>
      <c r="H1060" s="4">
        <v>231583</v>
      </c>
      <c r="I1060" s="4" t="s">
        <v>366</v>
      </c>
      <c r="J1060" s="4">
        <v>231147</v>
      </c>
      <c r="K1060" s="4" t="s">
        <v>342</v>
      </c>
      <c r="L1060" s="22" t="str">
        <f>VLOOKUP(C1060,'[29]Trips&amp;Operators'!$C$2:$E$10000,3,FALSE)</f>
        <v>BONDS</v>
      </c>
      <c r="M1060" s="23" t="s">
        <v>343</v>
      </c>
      <c r="N1060" s="4" t="s">
        <v>1324</v>
      </c>
      <c r="O1060" s="53" t="str">
        <f t="shared" si="32"/>
        <v>28</v>
      </c>
      <c r="P1060" s="51">
        <f t="shared" si="33"/>
        <v>42549</v>
      </c>
    </row>
    <row r="1061" spans="1:16" x14ac:dyDescent="0.25">
      <c r="A1061" s="33">
        <v>42549.286493055559</v>
      </c>
      <c r="B1061" s="4" t="s">
        <v>399</v>
      </c>
      <c r="C1061" s="4" t="s">
        <v>671</v>
      </c>
      <c r="D1061" s="4" t="s">
        <v>339</v>
      </c>
      <c r="E1061" s="4" t="s">
        <v>367</v>
      </c>
      <c r="F1061" s="4">
        <v>0</v>
      </c>
      <c r="G1061" s="4">
        <v>66</v>
      </c>
      <c r="H1061" s="4">
        <v>254</v>
      </c>
      <c r="I1061" s="4" t="s">
        <v>368</v>
      </c>
      <c r="J1061" s="4">
        <v>1</v>
      </c>
      <c r="K1061" s="4" t="s">
        <v>342</v>
      </c>
      <c r="L1061" s="22" t="str">
        <f>VLOOKUP(C1061,'[29]Trips&amp;Operators'!$C$2:$E$10000,3,FALSE)</f>
        <v>KILLION</v>
      </c>
      <c r="M1061" s="23" t="s">
        <v>348</v>
      </c>
      <c r="N1061" s="22"/>
      <c r="O1061" s="53" t="str">
        <f t="shared" si="32"/>
        <v>28</v>
      </c>
      <c r="P1061" s="51">
        <f t="shared" si="33"/>
        <v>42549</v>
      </c>
    </row>
    <row r="1062" spans="1:16" x14ac:dyDescent="0.25">
      <c r="A1062" s="33">
        <v>42549.346261574072</v>
      </c>
      <c r="B1062" s="4" t="s">
        <v>353</v>
      </c>
      <c r="C1062" s="4" t="s">
        <v>1325</v>
      </c>
      <c r="D1062" s="4" t="s">
        <v>339</v>
      </c>
      <c r="E1062" s="4" t="s">
        <v>367</v>
      </c>
      <c r="F1062" s="4">
        <v>0</v>
      </c>
      <c r="G1062" s="4">
        <v>32</v>
      </c>
      <c r="H1062" s="4">
        <v>110</v>
      </c>
      <c r="I1062" s="4" t="s">
        <v>368</v>
      </c>
      <c r="J1062" s="4">
        <v>1</v>
      </c>
      <c r="K1062" s="4" t="s">
        <v>342</v>
      </c>
      <c r="L1062" s="22" t="str">
        <f>VLOOKUP(C1062,'[29]Trips&amp;Operators'!$C$2:$E$10000,3,FALSE)</f>
        <v>GEBRETEKLE</v>
      </c>
      <c r="M1062" s="23" t="s">
        <v>348</v>
      </c>
      <c r="N1062" s="22"/>
      <c r="O1062" s="53" t="str">
        <f t="shared" si="32"/>
        <v>28</v>
      </c>
      <c r="P1062" s="51">
        <f t="shared" si="33"/>
        <v>42549</v>
      </c>
    </row>
    <row r="1063" spans="1:16" x14ac:dyDescent="0.25">
      <c r="A1063" s="20">
        <v>42549.56763888889</v>
      </c>
      <c r="B1063" s="21" t="s">
        <v>377</v>
      </c>
      <c r="C1063" s="21" t="s">
        <v>1326</v>
      </c>
      <c r="D1063" s="21" t="s">
        <v>339</v>
      </c>
      <c r="E1063" s="21" t="s">
        <v>367</v>
      </c>
      <c r="F1063" s="21">
        <v>0</v>
      </c>
      <c r="G1063" s="21">
        <v>30</v>
      </c>
      <c r="H1063" s="21">
        <v>233385</v>
      </c>
      <c r="I1063" s="21" t="s">
        <v>368</v>
      </c>
      <c r="J1063" s="21">
        <v>233491</v>
      </c>
      <c r="K1063" s="22" t="s">
        <v>347</v>
      </c>
      <c r="L1063" s="22" t="str">
        <f>VLOOKUP(C1063,'[29]Trips&amp;Operators'!$C$2:$E$10000,3,FALSE)</f>
        <v>SHOOK</v>
      </c>
      <c r="M1063" s="23" t="s">
        <v>348</v>
      </c>
      <c r="N1063" s="22"/>
      <c r="O1063" s="53" t="str">
        <f t="shared" si="32"/>
        <v>28</v>
      </c>
      <c r="P1063" s="51">
        <f t="shared" si="33"/>
        <v>42549</v>
      </c>
    </row>
    <row r="1064" spans="1:16" x14ac:dyDescent="0.25">
      <c r="A1064" s="20">
        <v>42549.71802083333</v>
      </c>
      <c r="B1064" s="21" t="s">
        <v>353</v>
      </c>
      <c r="C1064" s="21" t="s">
        <v>670</v>
      </c>
      <c r="D1064" s="21" t="s">
        <v>339</v>
      </c>
      <c r="E1064" s="21" t="s">
        <v>367</v>
      </c>
      <c r="F1064" s="21">
        <v>0</v>
      </c>
      <c r="G1064" s="21">
        <v>36</v>
      </c>
      <c r="H1064" s="21">
        <v>127</v>
      </c>
      <c r="I1064" s="21" t="s">
        <v>368</v>
      </c>
      <c r="J1064" s="21">
        <v>1</v>
      </c>
      <c r="K1064" s="22" t="s">
        <v>342</v>
      </c>
      <c r="L1064" s="22" t="str">
        <f>VLOOKUP(C1064,'[29]Trips&amp;Operators'!$C$2:$E$10000,3,FALSE)</f>
        <v>STAMBAUGH</v>
      </c>
      <c r="M1064" s="23" t="s">
        <v>348</v>
      </c>
      <c r="N1064" s="22"/>
      <c r="O1064" s="53" t="str">
        <f t="shared" si="32"/>
        <v>28</v>
      </c>
      <c r="P1064" s="51">
        <f t="shared" si="33"/>
        <v>42549</v>
      </c>
    </row>
    <row r="1065" spans="1:16" x14ac:dyDescent="0.25">
      <c r="A1065" s="33">
        <v>42549.746365740742</v>
      </c>
      <c r="B1065" s="4" t="s">
        <v>355</v>
      </c>
      <c r="C1065" s="4" t="s">
        <v>1327</v>
      </c>
      <c r="D1065" s="4" t="s">
        <v>339</v>
      </c>
      <c r="E1065" s="4" t="s">
        <v>367</v>
      </c>
      <c r="F1065" s="4">
        <v>0</v>
      </c>
      <c r="G1065" s="4">
        <v>61</v>
      </c>
      <c r="H1065" s="4">
        <v>201</v>
      </c>
      <c r="I1065" s="4" t="s">
        <v>368</v>
      </c>
      <c r="J1065" s="4">
        <v>1</v>
      </c>
      <c r="K1065" s="4" t="s">
        <v>342</v>
      </c>
      <c r="L1065" s="22" t="str">
        <f>VLOOKUP(C1065,'[29]Trips&amp;Operators'!$C$2:$E$10000,3,FALSE)</f>
        <v>REBOLETTI</v>
      </c>
      <c r="M1065" s="23" t="s">
        <v>348</v>
      </c>
      <c r="N1065" s="22"/>
      <c r="O1065" s="53" t="str">
        <f t="shared" si="32"/>
        <v>28</v>
      </c>
      <c r="P1065" s="51">
        <f t="shared" si="33"/>
        <v>42549</v>
      </c>
    </row>
    <row r="1066" spans="1:16" x14ac:dyDescent="0.25">
      <c r="A1066" s="33">
        <v>42549.270567129628</v>
      </c>
      <c r="B1066" s="4" t="s">
        <v>350</v>
      </c>
      <c r="C1066" s="4" t="s">
        <v>1328</v>
      </c>
      <c r="D1066" s="4" t="s">
        <v>339</v>
      </c>
      <c r="E1066" s="4" t="s">
        <v>351</v>
      </c>
      <c r="F1066" s="4">
        <v>300</v>
      </c>
      <c r="G1066" s="4">
        <v>316</v>
      </c>
      <c r="H1066" s="4">
        <v>19994</v>
      </c>
      <c r="I1066" s="4" t="s">
        <v>341</v>
      </c>
      <c r="J1066" s="4">
        <v>21314</v>
      </c>
      <c r="K1066" s="4" t="s">
        <v>347</v>
      </c>
      <c r="L1066" s="22" t="str">
        <f>VLOOKUP(C1066,'[29]Trips&amp;Operators'!$C$2:$E$10000,3,FALSE)</f>
        <v>YORK</v>
      </c>
      <c r="M1066" s="4" t="s">
        <v>348</v>
      </c>
      <c r="N1066" s="22"/>
      <c r="O1066" s="53" t="str">
        <f t="shared" si="32"/>
        <v>28</v>
      </c>
      <c r="P1066" s="51">
        <f t="shared" si="33"/>
        <v>42549</v>
      </c>
    </row>
    <row r="1067" spans="1:16" x14ac:dyDescent="0.25">
      <c r="A1067" s="33">
        <v>42549.351400462961</v>
      </c>
      <c r="B1067" s="4" t="s">
        <v>350</v>
      </c>
      <c r="C1067" s="4" t="s">
        <v>1329</v>
      </c>
      <c r="D1067" s="4" t="s">
        <v>339</v>
      </c>
      <c r="E1067" s="4" t="s">
        <v>351</v>
      </c>
      <c r="F1067" s="4">
        <v>300</v>
      </c>
      <c r="G1067" s="4">
        <v>350</v>
      </c>
      <c r="H1067" s="4">
        <v>19541</v>
      </c>
      <c r="I1067" s="4" t="s">
        <v>341</v>
      </c>
      <c r="J1067" s="4">
        <v>21314</v>
      </c>
      <c r="K1067" s="4" t="s">
        <v>347</v>
      </c>
      <c r="L1067" s="22" t="str">
        <f>VLOOKUP(C1067,'[29]Trips&amp;Operators'!$C$2:$E$10000,3,FALSE)</f>
        <v>ACKERMAN</v>
      </c>
      <c r="M1067" s="4" t="s">
        <v>348</v>
      </c>
      <c r="N1067" s="22"/>
      <c r="O1067" s="53" t="str">
        <f t="shared" si="32"/>
        <v>28</v>
      </c>
      <c r="P1067" s="51">
        <f t="shared" si="33"/>
        <v>42549</v>
      </c>
    </row>
    <row r="1068" spans="1:16" x14ac:dyDescent="0.25">
      <c r="A1068" s="33">
        <v>42549.562245370369</v>
      </c>
      <c r="B1068" s="4" t="s">
        <v>350</v>
      </c>
      <c r="C1068" s="4" t="s">
        <v>1330</v>
      </c>
      <c r="D1068" s="4" t="s">
        <v>339</v>
      </c>
      <c r="E1068" s="4" t="s">
        <v>351</v>
      </c>
      <c r="F1068" s="4">
        <v>400</v>
      </c>
      <c r="G1068" s="4">
        <v>474</v>
      </c>
      <c r="H1068" s="4">
        <v>46324</v>
      </c>
      <c r="I1068" s="4" t="s">
        <v>341</v>
      </c>
      <c r="J1068" s="4">
        <v>47808</v>
      </c>
      <c r="K1068" s="4" t="s">
        <v>347</v>
      </c>
      <c r="L1068" s="22" t="str">
        <f>VLOOKUP(C1068,'[29]Trips&amp;Operators'!$C$2:$E$10000,3,FALSE)</f>
        <v>YORK</v>
      </c>
      <c r="M1068" s="4" t="s">
        <v>348</v>
      </c>
      <c r="N1068" s="22"/>
      <c r="O1068" s="53" t="str">
        <f t="shared" si="32"/>
        <v>28</v>
      </c>
      <c r="P1068" s="51">
        <f t="shared" si="33"/>
        <v>42549</v>
      </c>
    </row>
    <row r="1069" spans="1:16" x14ac:dyDescent="0.25">
      <c r="A1069" s="33">
        <v>42549.601435185185</v>
      </c>
      <c r="B1069" s="4" t="s">
        <v>350</v>
      </c>
      <c r="C1069" s="4" t="s">
        <v>1331</v>
      </c>
      <c r="D1069" s="4" t="s">
        <v>339</v>
      </c>
      <c r="E1069" s="4" t="s">
        <v>351</v>
      </c>
      <c r="F1069" s="4">
        <v>300</v>
      </c>
      <c r="G1069" s="4">
        <v>291</v>
      </c>
      <c r="H1069" s="4">
        <v>20354</v>
      </c>
      <c r="I1069" s="4" t="s">
        <v>341</v>
      </c>
      <c r="J1069" s="4">
        <v>21314</v>
      </c>
      <c r="K1069" s="4" t="s">
        <v>347</v>
      </c>
      <c r="L1069" s="22" t="str">
        <f>VLOOKUP(C1069,'[29]Trips&amp;Operators'!$C$2:$E$10000,3,FALSE)</f>
        <v>LYNN</v>
      </c>
      <c r="M1069" s="4" t="s">
        <v>348</v>
      </c>
      <c r="N1069" s="22"/>
      <c r="O1069" s="53" t="str">
        <f t="shared" si="32"/>
        <v>28</v>
      </c>
      <c r="P1069" s="51">
        <f t="shared" si="33"/>
        <v>42549</v>
      </c>
    </row>
    <row r="1070" spans="1:16" x14ac:dyDescent="0.25">
      <c r="A1070" s="33">
        <v>42549.676157407404</v>
      </c>
      <c r="B1070" s="4" t="s">
        <v>361</v>
      </c>
      <c r="C1070" s="4" t="s">
        <v>1332</v>
      </c>
      <c r="D1070" s="4" t="s">
        <v>352</v>
      </c>
      <c r="E1070" s="4" t="s">
        <v>351</v>
      </c>
      <c r="F1070" s="4">
        <v>150</v>
      </c>
      <c r="G1070" s="4">
        <v>201</v>
      </c>
      <c r="H1070" s="4">
        <v>56690</v>
      </c>
      <c r="I1070" s="4" t="s">
        <v>341</v>
      </c>
      <c r="J1070" s="4">
        <v>59050</v>
      </c>
      <c r="K1070" s="4" t="s">
        <v>342</v>
      </c>
      <c r="L1070" s="22" t="str">
        <f>VLOOKUP(C1070,'[29]Trips&amp;Operators'!$C$2:$E$10000,3,FALSE)</f>
        <v>DE LA ROSA</v>
      </c>
      <c r="M1070" s="4" t="s">
        <v>348</v>
      </c>
      <c r="N1070" s="22"/>
      <c r="O1070" s="53" t="str">
        <f t="shared" si="32"/>
        <v>28</v>
      </c>
      <c r="P1070" s="51">
        <f t="shared" si="33"/>
        <v>42549</v>
      </c>
    </row>
    <row r="1071" spans="1:16" x14ac:dyDescent="0.25">
      <c r="A1071" s="33">
        <v>42549.705833333333</v>
      </c>
      <c r="B1071" s="4" t="s">
        <v>451</v>
      </c>
      <c r="C1071" s="4" t="s">
        <v>1333</v>
      </c>
      <c r="D1071" s="4" t="s">
        <v>339</v>
      </c>
      <c r="E1071" s="4" t="s">
        <v>351</v>
      </c>
      <c r="F1071" s="4">
        <v>300</v>
      </c>
      <c r="G1071" s="4">
        <v>332</v>
      </c>
      <c r="H1071" s="4">
        <v>19957</v>
      </c>
      <c r="I1071" s="4" t="s">
        <v>341</v>
      </c>
      <c r="J1071" s="4">
        <v>21314</v>
      </c>
      <c r="K1071" s="4" t="s">
        <v>347</v>
      </c>
      <c r="L1071" s="22" t="str">
        <f>VLOOKUP(C1071,'[29]Trips&amp;Operators'!$C$2:$E$10000,3,FALSE)</f>
        <v>ALONZO</v>
      </c>
      <c r="M1071" s="4" t="s">
        <v>348</v>
      </c>
      <c r="N1071" s="22"/>
      <c r="O1071" s="53" t="str">
        <f t="shared" si="32"/>
        <v>28</v>
      </c>
      <c r="P1071" s="51">
        <f t="shared" si="33"/>
        <v>42549</v>
      </c>
    </row>
    <row r="1072" spans="1:16" x14ac:dyDescent="0.25">
      <c r="A1072" s="33">
        <v>42549.723009259258</v>
      </c>
      <c r="B1072" s="4" t="s">
        <v>361</v>
      </c>
      <c r="C1072" s="4" t="s">
        <v>1334</v>
      </c>
      <c r="D1072" s="4" t="s">
        <v>339</v>
      </c>
      <c r="E1072" s="4" t="s">
        <v>351</v>
      </c>
      <c r="F1072" s="4">
        <v>200</v>
      </c>
      <c r="G1072" s="4">
        <v>288</v>
      </c>
      <c r="H1072" s="4">
        <v>7335</v>
      </c>
      <c r="I1072" s="4" t="s">
        <v>341</v>
      </c>
      <c r="J1072" s="4">
        <v>5990</v>
      </c>
      <c r="K1072" s="4" t="s">
        <v>342</v>
      </c>
      <c r="L1072" s="22" t="str">
        <f>VLOOKUP(C1072,'[29]Trips&amp;Operators'!$C$2:$E$10000,3,FALSE)</f>
        <v>ALONZO</v>
      </c>
      <c r="M1072" s="4" t="s">
        <v>348</v>
      </c>
      <c r="N1072" s="22"/>
      <c r="O1072" s="53" t="str">
        <f t="shared" si="32"/>
        <v>28</v>
      </c>
      <c r="P1072" s="51">
        <f t="shared" si="33"/>
        <v>42549</v>
      </c>
    </row>
    <row r="1073" spans="1:16" x14ac:dyDescent="0.25">
      <c r="A1073" s="33">
        <v>42549.809803240743</v>
      </c>
      <c r="B1073" s="4" t="s">
        <v>350</v>
      </c>
      <c r="C1073" s="4" t="s">
        <v>1335</v>
      </c>
      <c r="D1073" s="4" t="s">
        <v>339</v>
      </c>
      <c r="E1073" s="4" t="s">
        <v>351</v>
      </c>
      <c r="F1073" s="4">
        <v>300</v>
      </c>
      <c r="G1073" s="4">
        <v>321</v>
      </c>
      <c r="H1073" s="4">
        <v>20032</v>
      </c>
      <c r="I1073" s="4" t="s">
        <v>341</v>
      </c>
      <c r="J1073" s="4">
        <v>21299</v>
      </c>
      <c r="K1073" s="4" t="s">
        <v>347</v>
      </c>
      <c r="L1073" s="22" t="str">
        <f>VLOOKUP(C1073,'[29]Trips&amp;Operators'!$C$2:$E$10000,3,FALSE)</f>
        <v>LYNN</v>
      </c>
      <c r="M1073" s="4" t="s">
        <v>348</v>
      </c>
      <c r="N1073" s="4"/>
      <c r="O1073" s="53" t="str">
        <f t="shared" si="32"/>
        <v>28</v>
      </c>
      <c r="P1073" s="51">
        <f t="shared" si="33"/>
        <v>42549</v>
      </c>
    </row>
    <row r="1074" spans="1:16" x14ac:dyDescent="0.25">
      <c r="A1074" s="33">
        <v>42549.937106481484</v>
      </c>
      <c r="B1074" s="4" t="s">
        <v>350</v>
      </c>
      <c r="C1074" s="4" t="s">
        <v>1336</v>
      </c>
      <c r="D1074" s="4" t="s">
        <v>339</v>
      </c>
      <c r="E1074" s="4" t="s">
        <v>351</v>
      </c>
      <c r="F1074" s="4">
        <v>300</v>
      </c>
      <c r="G1074" s="4">
        <v>381</v>
      </c>
      <c r="H1074" s="4">
        <v>27989</v>
      </c>
      <c r="I1074" s="4" t="s">
        <v>341</v>
      </c>
      <c r="J1074" s="4">
        <v>29784</v>
      </c>
      <c r="K1074" s="4" t="s">
        <v>347</v>
      </c>
      <c r="L1074" s="22" t="str">
        <f>VLOOKUP(C1074,'[29]Trips&amp;Operators'!$C$2:$E$10000,3,FALSE)</f>
        <v>LYNN</v>
      </c>
      <c r="M1074" s="4" t="s">
        <v>348</v>
      </c>
      <c r="N1074" s="4"/>
      <c r="O1074" s="53" t="str">
        <f t="shared" si="32"/>
        <v>28</v>
      </c>
      <c r="P1074" s="51">
        <f t="shared" si="33"/>
        <v>42549</v>
      </c>
    </row>
    <row r="1075" spans="1:16" x14ac:dyDescent="0.25">
      <c r="A1075" s="33">
        <v>42549.735486111109</v>
      </c>
      <c r="B1075" s="4" t="s">
        <v>338</v>
      </c>
      <c r="C1075" s="4" t="s">
        <v>1337</v>
      </c>
      <c r="D1075" s="4" t="s">
        <v>352</v>
      </c>
      <c r="E1075" s="4" t="s">
        <v>359</v>
      </c>
      <c r="F1075" s="4">
        <v>0</v>
      </c>
      <c r="G1075" s="4">
        <v>48</v>
      </c>
      <c r="H1075" s="4">
        <v>58381</v>
      </c>
      <c r="I1075" s="4" t="s">
        <v>360</v>
      </c>
      <c r="J1075" s="4">
        <v>58472</v>
      </c>
      <c r="K1075" s="4" t="s">
        <v>342</v>
      </c>
      <c r="L1075" s="22" t="str">
        <f>VLOOKUP(C1075,'[29]Trips&amp;Operators'!$C$2:$E$10000,3,FALSE)</f>
        <v>STORY</v>
      </c>
      <c r="M1075" s="23" t="s">
        <v>343</v>
      </c>
      <c r="N1075" s="23" t="s">
        <v>121</v>
      </c>
      <c r="O1075" s="53" t="str">
        <f t="shared" si="32"/>
        <v>28</v>
      </c>
      <c r="P1075" s="51">
        <f t="shared" si="33"/>
        <v>42549</v>
      </c>
    </row>
    <row r="1076" spans="1:16" x14ac:dyDescent="0.25">
      <c r="A1076" s="33">
        <v>42549.736226851855</v>
      </c>
      <c r="B1076" s="4" t="s">
        <v>338</v>
      </c>
      <c r="C1076" s="4" t="s">
        <v>1337</v>
      </c>
      <c r="D1076" s="4" t="s">
        <v>352</v>
      </c>
      <c r="E1076" s="4" t="s">
        <v>359</v>
      </c>
      <c r="F1076" s="4">
        <v>0</v>
      </c>
      <c r="G1076" s="4">
        <v>8</v>
      </c>
      <c r="H1076" s="4">
        <v>58320</v>
      </c>
      <c r="I1076" s="4" t="s">
        <v>360</v>
      </c>
      <c r="J1076" s="4">
        <v>58472</v>
      </c>
      <c r="K1076" s="4" t="s">
        <v>342</v>
      </c>
      <c r="L1076" s="22" t="str">
        <f>VLOOKUP(C1076,'[29]Trips&amp;Operators'!$C$2:$E$10000,3,FALSE)</f>
        <v>STORY</v>
      </c>
      <c r="M1076" s="23" t="s">
        <v>343</v>
      </c>
      <c r="N1076" s="23" t="s">
        <v>121</v>
      </c>
      <c r="O1076" s="53" t="str">
        <f t="shared" si="32"/>
        <v>28</v>
      </c>
      <c r="P1076" s="51">
        <f t="shared" si="33"/>
        <v>42549</v>
      </c>
    </row>
    <row r="1077" spans="1:16" x14ac:dyDescent="0.25">
      <c r="A1077" s="33">
        <v>42549.309201388889</v>
      </c>
      <c r="B1077" s="4" t="s">
        <v>361</v>
      </c>
      <c r="C1077" s="4" t="s">
        <v>1338</v>
      </c>
      <c r="D1077" s="4" t="s">
        <v>339</v>
      </c>
      <c r="E1077" s="4" t="s">
        <v>367</v>
      </c>
      <c r="F1077" s="4">
        <v>0</v>
      </c>
      <c r="G1077" s="4">
        <v>45</v>
      </c>
      <c r="H1077" s="4">
        <v>958</v>
      </c>
      <c r="I1077" s="4" t="s">
        <v>368</v>
      </c>
      <c r="J1077" s="4">
        <v>826</v>
      </c>
      <c r="K1077" s="4" t="s">
        <v>342</v>
      </c>
      <c r="L1077" s="22" t="str">
        <f>VLOOKUP(C1077,'[29]Trips&amp;Operators'!$C$2:$E$10000,3,FALSE)</f>
        <v>HELVIE</v>
      </c>
      <c r="M1077" s="23" t="s">
        <v>348</v>
      </c>
      <c r="N1077" s="22"/>
      <c r="O1077" s="53" t="str">
        <f t="shared" si="32"/>
        <v>28</v>
      </c>
      <c r="P1077" s="51">
        <f t="shared" si="33"/>
        <v>42549</v>
      </c>
    </row>
    <row r="1078" spans="1:16" x14ac:dyDescent="0.25">
      <c r="A1078" s="33">
        <v>42549.351284722223</v>
      </c>
      <c r="B1078" s="4" t="s">
        <v>361</v>
      </c>
      <c r="C1078" s="4" t="s">
        <v>1339</v>
      </c>
      <c r="D1078" s="4" t="s">
        <v>339</v>
      </c>
      <c r="E1078" s="4" t="s">
        <v>367</v>
      </c>
      <c r="F1078" s="4">
        <v>0</v>
      </c>
      <c r="G1078" s="4">
        <v>34</v>
      </c>
      <c r="H1078" s="4">
        <v>921</v>
      </c>
      <c r="I1078" s="4" t="s">
        <v>368</v>
      </c>
      <c r="J1078" s="4">
        <v>826</v>
      </c>
      <c r="K1078" s="4" t="s">
        <v>342</v>
      </c>
      <c r="L1078" s="22" t="str">
        <f>VLOOKUP(C1078,'[29]Trips&amp;Operators'!$C$2:$E$10000,3,FALSE)</f>
        <v>HELVIE</v>
      </c>
      <c r="M1078" s="23" t="s">
        <v>348</v>
      </c>
      <c r="N1078" s="22"/>
      <c r="O1078" s="53" t="str">
        <f t="shared" si="32"/>
        <v>28</v>
      </c>
      <c r="P1078" s="51">
        <f t="shared" si="33"/>
        <v>42549</v>
      </c>
    </row>
    <row r="1079" spans="1:16" x14ac:dyDescent="0.25">
      <c r="A1079" s="33">
        <v>42549.359212962961</v>
      </c>
      <c r="B1079" s="4" t="s">
        <v>350</v>
      </c>
      <c r="C1079" s="4" t="s">
        <v>1329</v>
      </c>
      <c r="D1079" s="4" t="s">
        <v>339</v>
      </c>
      <c r="E1079" s="4" t="s">
        <v>367</v>
      </c>
      <c r="F1079" s="4">
        <v>0</v>
      </c>
      <c r="G1079" s="4">
        <v>75</v>
      </c>
      <c r="H1079" s="4">
        <v>58771</v>
      </c>
      <c r="I1079" s="4" t="s">
        <v>368</v>
      </c>
      <c r="J1079" s="4">
        <v>59048</v>
      </c>
      <c r="K1079" s="4" t="s">
        <v>347</v>
      </c>
      <c r="L1079" s="22" t="str">
        <f>VLOOKUP(C1079,'[29]Trips&amp;Operators'!$C$2:$E$10000,3,FALSE)</f>
        <v>ACKERMAN</v>
      </c>
      <c r="M1079" s="23" t="s">
        <v>348</v>
      </c>
      <c r="N1079" s="22"/>
      <c r="O1079" s="53" t="str">
        <f t="shared" si="32"/>
        <v>28</v>
      </c>
      <c r="P1079" s="51">
        <f t="shared" si="33"/>
        <v>42549</v>
      </c>
    </row>
    <row r="1080" spans="1:16" x14ac:dyDescent="0.25">
      <c r="A1080" s="33">
        <v>42549.690578703703</v>
      </c>
      <c r="B1080" s="4" t="s">
        <v>350</v>
      </c>
      <c r="C1080" s="4" t="s">
        <v>1340</v>
      </c>
      <c r="D1080" s="4" t="s">
        <v>339</v>
      </c>
      <c r="E1080" s="4" t="s">
        <v>367</v>
      </c>
      <c r="F1080" s="4">
        <v>0</v>
      </c>
      <c r="G1080" s="4">
        <v>96</v>
      </c>
      <c r="H1080" s="4">
        <v>58640</v>
      </c>
      <c r="I1080" s="4" t="s">
        <v>368</v>
      </c>
      <c r="J1080" s="4">
        <v>59048</v>
      </c>
      <c r="K1080" s="4" t="s">
        <v>347</v>
      </c>
      <c r="L1080" s="22" t="str">
        <f>VLOOKUP(C1080,'[29]Trips&amp;Operators'!$C$2:$E$10000,3,FALSE)</f>
        <v>LYNN</v>
      </c>
      <c r="M1080" s="23" t="s">
        <v>348</v>
      </c>
      <c r="N1080" s="22"/>
      <c r="O1080" s="53" t="str">
        <f t="shared" si="32"/>
        <v>28</v>
      </c>
      <c r="P1080" s="51">
        <f t="shared" si="33"/>
        <v>42549</v>
      </c>
    </row>
    <row r="1081" spans="1:16" x14ac:dyDescent="0.25">
      <c r="A1081" s="33">
        <v>42549.725868055553</v>
      </c>
      <c r="B1081" s="4" t="s">
        <v>361</v>
      </c>
      <c r="C1081" s="4" t="s">
        <v>1334</v>
      </c>
      <c r="D1081" s="4" t="s">
        <v>339</v>
      </c>
      <c r="E1081" s="4" t="s">
        <v>367</v>
      </c>
      <c r="F1081" s="4">
        <v>0</v>
      </c>
      <c r="G1081" s="4">
        <v>42</v>
      </c>
      <c r="H1081" s="4">
        <v>722</v>
      </c>
      <c r="I1081" s="4" t="s">
        <v>368</v>
      </c>
      <c r="J1081" s="4">
        <v>575</v>
      </c>
      <c r="K1081" s="4" t="s">
        <v>342</v>
      </c>
      <c r="L1081" s="22" t="str">
        <f>VLOOKUP(C1081,'[29]Trips&amp;Operators'!$C$2:$E$10000,3,FALSE)</f>
        <v>ALONZO</v>
      </c>
      <c r="M1081" s="23" t="s">
        <v>348</v>
      </c>
      <c r="N1081" s="22"/>
      <c r="O1081" s="53" t="str">
        <f t="shared" si="32"/>
        <v>28</v>
      </c>
      <c r="P1081" s="51">
        <f t="shared" si="33"/>
        <v>42549</v>
      </c>
    </row>
    <row r="1082" spans="1:16" x14ac:dyDescent="0.25">
      <c r="A1082" s="33">
        <v>42549.732488425929</v>
      </c>
      <c r="B1082" s="4" t="s">
        <v>350</v>
      </c>
      <c r="C1082" s="4" t="s">
        <v>1341</v>
      </c>
      <c r="D1082" s="4" t="s">
        <v>339</v>
      </c>
      <c r="E1082" s="4" t="s">
        <v>367</v>
      </c>
      <c r="F1082" s="4">
        <v>0</v>
      </c>
      <c r="G1082" s="4">
        <v>55</v>
      </c>
      <c r="H1082" s="4">
        <v>58864</v>
      </c>
      <c r="I1082" s="4" t="s">
        <v>368</v>
      </c>
      <c r="J1082" s="4">
        <v>59048</v>
      </c>
      <c r="K1082" s="4" t="s">
        <v>347</v>
      </c>
      <c r="L1082" s="22" t="str">
        <f>VLOOKUP(C1082,'[29]Trips&amp;Operators'!$C$2:$E$10000,3,FALSE)</f>
        <v>LYNN</v>
      </c>
      <c r="M1082" s="23" t="s">
        <v>348</v>
      </c>
      <c r="N1082" s="22"/>
      <c r="O1082" s="53" t="str">
        <f t="shared" si="32"/>
        <v>28</v>
      </c>
      <c r="P1082" s="51">
        <f t="shared" si="33"/>
        <v>42549</v>
      </c>
    </row>
    <row r="1083" spans="1:16" x14ac:dyDescent="0.25">
      <c r="A1083" s="33">
        <v>42549.789050925923</v>
      </c>
      <c r="B1083" s="4" t="s">
        <v>338</v>
      </c>
      <c r="C1083" s="4" t="s">
        <v>1342</v>
      </c>
      <c r="D1083" s="4" t="s">
        <v>339</v>
      </c>
      <c r="E1083" s="4" t="s">
        <v>367</v>
      </c>
      <c r="F1083" s="4">
        <v>0</v>
      </c>
      <c r="G1083" s="4">
        <v>18</v>
      </c>
      <c r="H1083" s="4">
        <v>594</v>
      </c>
      <c r="I1083" s="4" t="s">
        <v>368</v>
      </c>
      <c r="J1083" s="4">
        <v>575</v>
      </c>
      <c r="K1083" s="4" t="s">
        <v>342</v>
      </c>
      <c r="L1083" s="22" t="str">
        <f>VLOOKUP(C1083,'[29]Trips&amp;Operators'!$C$2:$E$10000,3,FALSE)</f>
        <v>STORY</v>
      </c>
      <c r="M1083" s="23" t="s">
        <v>348</v>
      </c>
      <c r="N1083" s="4"/>
      <c r="O1083" s="53" t="str">
        <f t="shared" si="32"/>
        <v>28</v>
      </c>
      <c r="P1083" s="51">
        <f t="shared" si="33"/>
        <v>42549</v>
      </c>
    </row>
    <row r="1084" spans="1:16" x14ac:dyDescent="0.25">
      <c r="A1084" s="33">
        <v>42549.829942129632</v>
      </c>
      <c r="B1084" s="4" t="s">
        <v>338</v>
      </c>
      <c r="C1084" s="4" t="s">
        <v>1343</v>
      </c>
      <c r="D1084" s="4" t="s">
        <v>339</v>
      </c>
      <c r="E1084" s="4" t="s">
        <v>367</v>
      </c>
      <c r="F1084" s="4">
        <v>0</v>
      </c>
      <c r="G1084" s="4">
        <v>63</v>
      </c>
      <c r="H1084" s="4">
        <v>722</v>
      </c>
      <c r="I1084" s="4" t="s">
        <v>368</v>
      </c>
      <c r="J1084" s="4">
        <v>575</v>
      </c>
      <c r="K1084" s="4" t="s">
        <v>342</v>
      </c>
      <c r="L1084" s="22" t="str">
        <f>VLOOKUP(C1084,'[29]Trips&amp;Operators'!$C$2:$E$10000,3,FALSE)</f>
        <v>STORY</v>
      </c>
      <c r="M1084" s="23" t="s">
        <v>348</v>
      </c>
      <c r="N1084" s="4"/>
      <c r="O1084" s="53" t="str">
        <f t="shared" si="32"/>
        <v>28</v>
      </c>
      <c r="P1084" s="51">
        <f t="shared" si="33"/>
        <v>42549</v>
      </c>
    </row>
    <row r="1085" spans="1:16" x14ac:dyDescent="0.25">
      <c r="A1085" s="33">
        <v>42550.212754629632</v>
      </c>
      <c r="B1085" s="4" t="s">
        <v>395</v>
      </c>
      <c r="C1085" s="4" t="s">
        <v>1344</v>
      </c>
      <c r="D1085" s="4" t="s">
        <v>339</v>
      </c>
      <c r="E1085" s="4" t="s">
        <v>345</v>
      </c>
      <c r="F1085" s="4">
        <v>150</v>
      </c>
      <c r="G1085" s="4">
        <v>149</v>
      </c>
      <c r="H1085" s="4">
        <v>63711</v>
      </c>
      <c r="I1085" s="4" t="s">
        <v>346</v>
      </c>
      <c r="J1085" s="4">
        <v>63309</v>
      </c>
      <c r="K1085" s="4" t="s">
        <v>342</v>
      </c>
      <c r="L1085" s="22" t="str">
        <f>VLOOKUP(C1085,'[30]Trips&amp;Operators'!$C$2:$E$10000,3,FALSE)</f>
        <v>STARKS</v>
      </c>
      <c r="M1085" s="4" t="s">
        <v>348</v>
      </c>
      <c r="N1085" s="22" t="s">
        <v>522</v>
      </c>
      <c r="O1085" s="53" t="str">
        <f t="shared" si="32"/>
        <v>29</v>
      </c>
      <c r="P1085" s="51">
        <f t="shared" si="33"/>
        <v>42550</v>
      </c>
    </row>
    <row r="1086" spans="1:16" x14ac:dyDescent="0.25">
      <c r="A1086" s="20">
        <v>42550.419930555552</v>
      </c>
      <c r="B1086" s="21" t="s">
        <v>372</v>
      </c>
      <c r="C1086" s="21" t="s">
        <v>1345</v>
      </c>
      <c r="D1086" s="21" t="s">
        <v>339</v>
      </c>
      <c r="E1086" s="21" t="s">
        <v>345</v>
      </c>
      <c r="F1086" s="21">
        <v>0</v>
      </c>
      <c r="G1086" s="21">
        <v>270</v>
      </c>
      <c r="H1086" s="21">
        <v>18500</v>
      </c>
      <c r="I1086" s="21" t="s">
        <v>346</v>
      </c>
      <c r="J1086" s="21">
        <v>18602</v>
      </c>
      <c r="K1086" s="22" t="s">
        <v>347</v>
      </c>
      <c r="L1086" s="22" t="str">
        <f>VLOOKUP(C1086,'[30]Trips&amp;Operators'!$C$2:$E$10000,3,FALSE)</f>
        <v>ACKERMAN</v>
      </c>
      <c r="M1086" s="23" t="s">
        <v>343</v>
      </c>
      <c r="N1086" s="22" t="s">
        <v>67</v>
      </c>
      <c r="O1086" s="53" t="str">
        <f t="shared" si="32"/>
        <v>29</v>
      </c>
      <c r="P1086" s="51">
        <f t="shared" si="33"/>
        <v>42550</v>
      </c>
    </row>
    <row r="1087" spans="1:16" x14ac:dyDescent="0.25">
      <c r="A1087" s="33">
        <v>42550.56659722222</v>
      </c>
      <c r="B1087" s="4" t="s">
        <v>371</v>
      </c>
      <c r="C1087" s="4" t="s">
        <v>1346</v>
      </c>
      <c r="D1087" s="4" t="s">
        <v>339</v>
      </c>
      <c r="E1087" s="4" t="s">
        <v>345</v>
      </c>
      <c r="F1087" s="4">
        <v>60</v>
      </c>
      <c r="G1087" s="4">
        <v>125</v>
      </c>
      <c r="H1087" s="4">
        <v>63828</v>
      </c>
      <c r="I1087" s="4" t="s">
        <v>346</v>
      </c>
      <c r="J1087" s="4">
        <v>63309</v>
      </c>
      <c r="K1087" s="4" t="s">
        <v>342</v>
      </c>
      <c r="L1087" s="22" t="str">
        <f>VLOOKUP(C1087,'[30]Trips&amp;Operators'!$C$2:$E$10000,3,FALSE)</f>
        <v>STEWART</v>
      </c>
      <c r="M1087" s="23" t="s">
        <v>348</v>
      </c>
      <c r="N1087" s="22" t="s">
        <v>522</v>
      </c>
      <c r="O1087" s="53" t="str">
        <f t="shared" si="32"/>
        <v>29</v>
      </c>
      <c r="P1087" s="51">
        <f t="shared" si="33"/>
        <v>42550</v>
      </c>
    </row>
    <row r="1088" spans="1:16" x14ac:dyDescent="0.25">
      <c r="A1088" s="33">
        <v>42550.61042824074</v>
      </c>
      <c r="B1088" s="4" t="s">
        <v>361</v>
      </c>
      <c r="C1088" s="4" t="s">
        <v>688</v>
      </c>
      <c r="D1088" s="4" t="s">
        <v>339</v>
      </c>
      <c r="E1088" s="4" t="s">
        <v>345</v>
      </c>
      <c r="F1088" s="4">
        <v>0</v>
      </c>
      <c r="G1088" s="4">
        <v>25</v>
      </c>
      <c r="H1088" s="4">
        <v>53353</v>
      </c>
      <c r="I1088" s="4" t="s">
        <v>346</v>
      </c>
      <c r="J1088" s="4">
        <v>53277</v>
      </c>
      <c r="K1088" s="4" t="s">
        <v>342</v>
      </c>
      <c r="L1088" s="22" t="str">
        <f>VLOOKUP(C1088,'[30]Trips&amp;Operators'!$C$2:$E$10000,3,FALSE)</f>
        <v>BONDS</v>
      </c>
      <c r="M1088" s="23" t="s">
        <v>348</v>
      </c>
      <c r="N1088" s="22" t="s">
        <v>522</v>
      </c>
      <c r="O1088" s="53" t="str">
        <f t="shared" si="32"/>
        <v>29</v>
      </c>
      <c r="P1088" s="51">
        <f t="shared" si="33"/>
        <v>42550</v>
      </c>
    </row>
    <row r="1089" spans="1:16" x14ac:dyDescent="0.25">
      <c r="A1089" s="33">
        <v>42550.70789351852</v>
      </c>
      <c r="B1089" s="4" t="s">
        <v>451</v>
      </c>
      <c r="C1089" s="4" t="s">
        <v>108</v>
      </c>
      <c r="D1089" s="4" t="s">
        <v>339</v>
      </c>
      <c r="E1089" s="4" t="s">
        <v>345</v>
      </c>
      <c r="F1089" s="4">
        <v>0</v>
      </c>
      <c r="G1089" s="4">
        <v>54</v>
      </c>
      <c r="H1089" s="4">
        <v>62874</v>
      </c>
      <c r="I1089" s="4" t="s">
        <v>346</v>
      </c>
      <c r="J1089" s="4">
        <v>63068</v>
      </c>
      <c r="K1089" s="4" t="s">
        <v>347</v>
      </c>
      <c r="L1089" s="22" t="str">
        <f>VLOOKUP(C1089,'[30]Trips&amp;Operators'!$C$2:$E$10000,3,FALSE)</f>
        <v>BONDS</v>
      </c>
      <c r="M1089" s="4" t="s">
        <v>348</v>
      </c>
      <c r="N1089" s="4" t="s">
        <v>522</v>
      </c>
      <c r="O1089" s="53" t="str">
        <f t="shared" si="32"/>
        <v>29</v>
      </c>
      <c r="P1089" s="51">
        <f t="shared" si="33"/>
        <v>42550</v>
      </c>
    </row>
    <row r="1090" spans="1:16" x14ac:dyDescent="0.25">
      <c r="A1090" s="33">
        <v>42550.908310185187</v>
      </c>
      <c r="B1090" s="4" t="s">
        <v>372</v>
      </c>
      <c r="C1090" s="4" t="s">
        <v>690</v>
      </c>
      <c r="D1090" s="4" t="s">
        <v>339</v>
      </c>
      <c r="E1090" s="4" t="s">
        <v>345</v>
      </c>
      <c r="F1090" s="4">
        <v>150</v>
      </c>
      <c r="G1090" s="4">
        <v>242</v>
      </c>
      <c r="H1090" s="4">
        <v>62436</v>
      </c>
      <c r="I1090" s="4" t="s">
        <v>346</v>
      </c>
      <c r="J1090" s="4">
        <v>63068</v>
      </c>
      <c r="K1090" s="4" t="s">
        <v>347</v>
      </c>
      <c r="L1090" s="22" t="str">
        <f>VLOOKUP(C1090,'[30]Trips&amp;Operators'!$C$2:$E$10000,3,FALSE)</f>
        <v>MOSES</v>
      </c>
      <c r="M1090" s="4" t="s">
        <v>348</v>
      </c>
      <c r="N1090" s="4" t="s">
        <v>522</v>
      </c>
      <c r="O1090" s="53" t="str">
        <f t="shared" si="32"/>
        <v>29</v>
      </c>
      <c r="P1090" s="51">
        <f t="shared" si="33"/>
        <v>42550</v>
      </c>
    </row>
    <row r="1091" spans="1:16" x14ac:dyDescent="0.25">
      <c r="A1091" s="33">
        <v>42550.183680555558</v>
      </c>
      <c r="B1091" s="4" t="s">
        <v>396</v>
      </c>
      <c r="C1091" s="4" t="s">
        <v>1347</v>
      </c>
      <c r="D1091" s="4" t="s">
        <v>339</v>
      </c>
      <c r="E1091" s="4" t="s">
        <v>351</v>
      </c>
      <c r="F1091" s="4">
        <v>600</v>
      </c>
      <c r="G1091" s="4">
        <v>679</v>
      </c>
      <c r="H1091" s="4">
        <v>182024</v>
      </c>
      <c r="I1091" s="4" t="s">
        <v>341</v>
      </c>
      <c r="J1091" s="4">
        <v>183829</v>
      </c>
      <c r="K1091" s="4" t="s">
        <v>347</v>
      </c>
      <c r="L1091" s="22" t="str">
        <f>VLOOKUP(C1091,'[30]Trips&amp;Operators'!$C$2:$E$10000,3,FALSE)</f>
        <v>STARKS</v>
      </c>
      <c r="M1091" s="23" t="s">
        <v>348</v>
      </c>
      <c r="N1091" s="22"/>
      <c r="O1091" s="53" t="str">
        <f t="shared" ref="O1091:O1154" si="34">RIGHT(C1091,2)</f>
        <v>29</v>
      </c>
      <c r="P1091" s="51">
        <f t="shared" ref="P1091:P1154" si="35">42522+O1091-1</f>
        <v>42550</v>
      </c>
    </row>
    <row r="1092" spans="1:16" x14ac:dyDescent="0.25">
      <c r="A1092" s="33">
        <v>42550.192766203705</v>
      </c>
      <c r="B1092" s="4" t="s">
        <v>451</v>
      </c>
      <c r="C1092" s="4" t="s">
        <v>1348</v>
      </c>
      <c r="D1092" s="4" t="s">
        <v>339</v>
      </c>
      <c r="E1092" s="4" t="s">
        <v>351</v>
      </c>
      <c r="F1092" s="4">
        <v>200</v>
      </c>
      <c r="G1092" s="4">
        <v>225</v>
      </c>
      <c r="H1092" s="4">
        <v>27133</v>
      </c>
      <c r="I1092" s="4" t="s">
        <v>341</v>
      </c>
      <c r="J1092" s="4">
        <v>27333</v>
      </c>
      <c r="K1092" s="4" t="s">
        <v>347</v>
      </c>
      <c r="L1092" s="22" t="str">
        <f>VLOOKUP(C1092,'[30]Trips&amp;Operators'!$C$2:$E$10000,3,FALSE)</f>
        <v>KILLION</v>
      </c>
      <c r="M1092" s="4" t="s">
        <v>348</v>
      </c>
      <c r="N1092" s="22"/>
      <c r="O1092" s="53" t="str">
        <f t="shared" si="34"/>
        <v>29</v>
      </c>
      <c r="P1092" s="51">
        <f t="shared" si="35"/>
        <v>42550</v>
      </c>
    </row>
    <row r="1093" spans="1:16" x14ac:dyDescent="0.25">
      <c r="A1093" s="33">
        <v>42550.342407407406</v>
      </c>
      <c r="B1093" s="4" t="s">
        <v>399</v>
      </c>
      <c r="C1093" s="4" t="s">
        <v>821</v>
      </c>
      <c r="D1093" s="4" t="s">
        <v>339</v>
      </c>
      <c r="E1093" s="4" t="s">
        <v>351</v>
      </c>
      <c r="F1093" s="4">
        <v>300</v>
      </c>
      <c r="G1093" s="4">
        <v>374</v>
      </c>
      <c r="H1093" s="4">
        <v>23064</v>
      </c>
      <c r="I1093" s="4" t="s">
        <v>341</v>
      </c>
      <c r="J1093" s="4">
        <v>21848</v>
      </c>
      <c r="K1093" s="4" t="s">
        <v>342</v>
      </c>
      <c r="L1093" s="22" t="str">
        <f>VLOOKUP(C1093,'[30]Trips&amp;Operators'!$C$2:$E$10000,3,FALSE)</f>
        <v>SANTIZO</v>
      </c>
      <c r="M1093" s="23" t="s">
        <v>348</v>
      </c>
      <c r="N1093" s="22"/>
      <c r="O1093" s="53" t="str">
        <f t="shared" si="34"/>
        <v>29</v>
      </c>
      <c r="P1093" s="51">
        <f t="shared" si="35"/>
        <v>42550</v>
      </c>
    </row>
    <row r="1094" spans="1:16" x14ac:dyDescent="0.25">
      <c r="A1094" s="33">
        <v>42550.358344907407</v>
      </c>
      <c r="B1094" s="4" t="s">
        <v>401</v>
      </c>
      <c r="C1094" s="4" t="s">
        <v>1349</v>
      </c>
      <c r="D1094" s="4" t="s">
        <v>339</v>
      </c>
      <c r="E1094" s="4" t="s">
        <v>351</v>
      </c>
      <c r="F1094" s="4">
        <v>300</v>
      </c>
      <c r="G1094" s="4">
        <v>290</v>
      </c>
      <c r="H1094" s="4">
        <v>20221</v>
      </c>
      <c r="I1094" s="4" t="s">
        <v>341</v>
      </c>
      <c r="J1094" s="4">
        <v>20338</v>
      </c>
      <c r="K1094" s="4" t="s">
        <v>347</v>
      </c>
      <c r="L1094" s="22" t="str">
        <f>VLOOKUP(C1094,'[30]Trips&amp;Operators'!$C$2:$E$10000,3,FALSE)</f>
        <v>SANTIZO</v>
      </c>
      <c r="M1094" s="23" t="s">
        <v>348</v>
      </c>
      <c r="N1094" s="22"/>
      <c r="O1094" s="53" t="str">
        <f t="shared" si="34"/>
        <v>29</v>
      </c>
      <c r="P1094" s="51">
        <f t="shared" si="35"/>
        <v>42550</v>
      </c>
    </row>
    <row r="1095" spans="1:16" x14ac:dyDescent="0.25">
      <c r="A1095" s="33">
        <v>42550.417233796295</v>
      </c>
      <c r="B1095" s="4" t="s">
        <v>399</v>
      </c>
      <c r="C1095" s="4" t="s">
        <v>1350</v>
      </c>
      <c r="D1095" s="4" t="s">
        <v>339</v>
      </c>
      <c r="E1095" s="4" t="s">
        <v>351</v>
      </c>
      <c r="F1095" s="4">
        <v>150</v>
      </c>
      <c r="G1095" s="4">
        <v>199</v>
      </c>
      <c r="H1095" s="4">
        <v>5124</v>
      </c>
      <c r="I1095" s="4" t="s">
        <v>341</v>
      </c>
      <c r="J1095" s="4">
        <v>4677</v>
      </c>
      <c r="K1095" s="4" t="s">
        <v>342</v>
      </c>
      <c r="L1095" s="22" t="str">
        <f>VLOOKUP(C1095,'[30]Trips&amp;Operators'!$C$2:$E$10000,3,FALSE)</f>
        <v>SANTIZO</v>
      </c>
      <c r="M1095" s="23" t="s">
        <v>348</v>
      </c>
      <c r="N1095" s="22"/>
      <c r="O1095" s="53" t="str">
        <f t="shared" si="34"/>
        <v>29</v>
      </c>
      <c r="P1095" s="51">
        <f t="shared" si="35"/>
        <v>42550</v>
      </c>
    </row>
    <row r="1096" spans="1:16" x14ac:dyDescent="0.25">
      <c r="A1096" s="33">
        <v>42550.431458333333</v>
      </c>
      <c r="B1096" s="4" t="s">
        <v>395</v>
      </c>
      <c r="C1096" s="4" t="s">
        <v>687</v>
      </c>
      <c r="D1096" s="4" t="s">
        <v>339</v>
      </c>
      <c r="E1096" s="4" t="s">
        <v>351</v>
      </c>
      <c r="F1096" s="4">
        <v>450</v>
      </c>
      <c r="G1096" s="4">
        <v>589</v>
      </c>
      <c r="H1096" s="4">
        <v>158745</v>
      </c>
      <c r="I1096" s="4" t="s">
        <v>341</v>
      </c>
      <c r="J1096" s="4">
        <v>156300</v>
      </c>
      <c r="K1096" s="4" t="s">
        <v>342</v>
      </c>
      <c r="L1096" s="22" t="str">
        <f>VLOOKUP(C1096,'[30]Trips&amp;Operators'!$C$2:$E$10000,3,FALSE)</f>
        <v>STARKS</v>
      </c>
      <c r="M1096" s="23" t="s">
        <v>348</v>
      </c>
      <c r="N1096" s="22"/>
      <c r="O1096" s="53" t="str">
        <f t="shared" si="34"/>
        <v>29</v>
      </c>
      <c r="P1096" s="51">
        <f t="shared" si="35"/>
        <v>42550</v>
      </c>
    </row>
    <row r="1097" spans="1:16" x14ac:dyDescent="0.25">
      <c r="A1097" s="33">
        <v>42550.530266203707</v>
      </c>
      <c r="B1097" s="4" t="s">
        <v>401</v>
      </c>
      <c r="C1097" s="4" t="s">
        <v>1351</v>
      </c>
      <c r="D1097" s="4" t="s">
        <v>339</v>
      </c>
      <c r="E1097" s="4" t="s">
        <v>351</v>
      </c>
      <c r="F1097" s="4">
        <v>150</v>
      </c>
      <c r="G1097" s="4">
        <v>300</v>
      </c>
      <c r="H1097" s="4">
        <v>229479</v>
      </c>
      <c r="I1097" s="4" t="s">
        <v>341</v>
      </c>
      <c r="J1097" s="4">
        <v>230436</v>
      </c>
      <c r="K1097" s="4" t="s">
        <v>347</v>
      </c>
      <c r="L1097" s="22" t="str">
        <f>VLOOKUP(C1097,'[30]Trips&amp;Operators'!$C$2:$E$10000,3,FALSE)</f>
        <v>SPECTOR</v>
      </c>
      <c r="M1097" s="23" t="s">
        <v>348</v>
      </c>
      <c r="N1097" s="22"/>
      <c r="O1097" s="53" t="str">
        <f t="shared" si="34"/>
        <v>29</v>
      </c>
      <c r="P1097" s="51">
        <f t="shared" si="35"/>
        <v>42550</v>
      </c>
    </row>
    <row r="1098" spans="1:16" x14ac:dyDescent="0.25">
      <c r="A1098" s="20">
        <v>42550.525902777779</v>
      </c>
      <c r="B1098" s="21" t="s">
        <v>396</v>
      </c>
      <c r="C1098" s="21" t="s">
        <v>683</v>
      </c>
      <c r="D1098" s="21" t="s">
        <v>339</v>
      </c>
      <c r="E1098" s="21" t="s">
        <v>351</v>
      </c>
      <c r="F1098" s="21">
        <v>300</v>
      </c>
      <c r="G1098" s="21">
        <v>317</v>
      </c>
      <c r="H1098" s="21">
        <v>20217</v>
      </c>
      <c r="I1098" s="21" t="s">
        <v>341</v>
      </c>
      <c r="J1098" s="21">
        <v>20338</v>
      </c>
      <c r="K1098" s="22" t="s">
        <v>347</v>
      </c>
      <c r="L1098" s="22" t="str">
        <f>VLOOKUP(C1098,'[30]Trips&amp;Operators'!$C$2:$E$10000,3,FALSE)</f>
        <v>STAMBAUGH</v>
      </c>
      <c r="M1098" s="23" t="s">
        <v>348</v>
      </c>
      <c r="N1098" s="22"/>
      <c r="O1098" s="53" t="str">
        <f t="shared" si="34"/>
        <v>29</v>
      </c>
      <c r="P1098" s="51">
        <f t="shared" si="35"/>
        <v>42550</v>
      </c>
    </row>
    <row r="1099" spans="1:16" x14ac:dyDescent="0.25">
      <c r="A1099" s="20">
        <v>42550.546967592592</v>
      </c>
      <c r="B1099" s="21" t="s">
        <v>387</v>
      </c>
      <c r="C1099" s="21" t="s">
        <v>825</v>
      </c>
      <c r="D1099" s="21" t="s">
        <v>352</v>
      </c>
      <c r="E1099" s="21" t="s">
        <v>351</v>
      </c>
      <c r="F1099" s="21">
        <v>300</v>
      </c>
      <c r="G1099" s="21">
        <v>350</v>
      </c>
      <c r="H1099" s="21">
        <v>21651</v>
      </c>
      <c r="I1099" s="21" t="s">
        <v>341</v>
      </c>
      <c r="J1099" s="21">
        <v>20338</v>
      </c>
      <c r="K1099" s="22" t="s">
        <v>347</v>
      </c>
      <c r="L1099" s="22" t="str">
        <f>VLOOKUP(C1099,'[30]Trips&amp;Operators'!$C$2:$E$10000,3,FALSE)</f>
        <v>SHOOK</v>
      </c>
      <c r="M1099" s="23" t="s">
        <v>348</v>
      </c>
      <c r="N1099" s="22"/>
      <c r="O1099" s="53" t="str">
        <f t="shared" si="34"/>
        <v>29</v>
      </c>
      <c r="P1099" s="51">
        <f t="shared" si="35"/>
        <v>42550</v>
      </c>
    </row>
    <row r="1100" spans="1:16" x14ac:dyDescent="0.25">
      <c r="A1100" s="33">
        <v>42550.605590277781</v>
      </c>
      <c r="B1100" s="4" t="s">
        <v>358</v>
      </c>
      <c r="C1100" s="4" t="s">
        <v>1352</v>
      </c>
      <c r="D1100" s="4" t="s">
        <v>339</v>
      </c>
      <c r="E1100" s="4" t="s">
        <v>351</v>
      </c>
      <c r="F1100" s="4">
        <v>400</v>
      </c>
      <c r="G1100" s="4">
        <v>578</v>
      </c>
      <c r="H1100" s="4">
        <v>114877</v>
      </c>
      <c r="I1100" s="4" t="s">
        <v>341</v>
      </c>
      <c r="J1100" s="4">
        <v>116838</v>
      </c>
      <c r="K1100" s="4" t="s">
        <v>347</v>
      </c>
      <c r="L1100" s="22" t="str">
        <f>VLOOKUP(C1100,'[30]Trips&amp;Operators'!$C$2:$E$10000,3,FALSE)</f>
        <v>STEWART</v>
      </c>
      <c r="M1100" s="23" t="s">
        <v>348</v>
      </c>
      <c r="N1100" s="22"/>
      <c r="O1100" s="53" t="str">
        <f t="shared" si="34"/>
        <v>29</v>
      </c>
      <c r="P1100" s="51">
        <f t="shared" si="35"/>
        <v>42550</v>
      </c>
    </row>
    <row r="1101" spans="1:16" x14ac:dyDescent="0.25">
      <c r="A1101" s="33">
        <v>42550.606817129628</v>
      </c>
      <c r="B1101" s="4" t="s">
        <v>358</v>
      </c>
      <c r="C1101" s="4" t="s">
        <v>1352</v>
      </c>
      <c r="D1101" s="4" t="s">
        <v>352</v>
      </c>
      <c r="E1101" s="4" t="s">
        <v>351</v>
      </c>
      <c r="F1101" s="4">
        <v>400</v>
      </c>
      <c r="G1101" s="4">
        <v>453</v>
      </c>
      <c r="H1101" s="4">
        <v>119596</v>
      </c>
      <c r="I1101" s="4" t="s">
        <v>341</v>
      </c>
      <c r="J1101" s="4">
        <v>116838</v>
      </c>
      <c r="K1101" s="4" t="s">
        <v>347</v>
      </c>
      <c r="L1101" s="22" t="str">
        <f>VLOOKUP(C1101,'[30]Trips&amp;Operators'!$C$2:$E$10000,3,FALSE)</f>
        <v>STEWART</v>
      </c>
      <c r="M1101" s="23" t="s">
        <v>348</v>
      </c>
      <c r="N1101" s="22"/>
      <c r="O1101" s="53" t="str">
        <f t="shared" si="34"/>
        <v>29</v>
      </c>
      <c r="P1101" s="51">
        <f t="shared" si="35"/>
        <v>42550</v>
      </c>
    </row>
    <row r="1102" spans="1:16" x14ac:dyDescent="0.25">
      <c r="A1102" s="33">
        <v>42550.620868055557</v>
      </c>
      <c r="B1102" s="4" t="s">
        <v>396</v>
      </c>
      <c r="C1102" s="4" t="s">
        <v>684</v>
      </c>
      <c r="D1102" s="4" t="s">
        <v>339</v>
      </c>
      <c r="E1102" s="4" t="s">
        <v>351</v>
      </c>
      <c r="F1102" s="4">
        <v>150</v>
      </c>
      <c r="G1102" s="4">
        <v>289</v>
      </c>
      <c r="H1102" s="4">
        <v>227561</v>
      </c>
      <c r="I1102" s="4" t="s">
        <v>341</v>
      </c>
      <c r="J1102" s="4">
        <v>228668</v>
      </c>
      <c r="K1102" s="4" t="s">
        <v>347</v>
      </c>
      <c r="L1102" s="22" t="str">
        <f>VLOOKUP(C1102,'[30]Trips&amp;Operators'!$C$2:$E$10000,3,FALSE)</f>
        <v>STAMBAUGH</v>
      </c>
      <c r="M1102" s="23" t="s">
        <v>348</v>
      </c>
      <c r="N1102" s="22"/>
      <c r="O1102" s="53" t="str">
        <f t="shared" si="34"/>
        <v>29</v>
      </c>
      <c r="P1102" s="51">
        <f t="shared" si="35"/>
        <v>42550</v>
      </c>
    </row>
    <row r="1103" spans="1:16" x14ac:dyDescent="0.25">
      <c r="A1103" s="33">
        <v>42550.685590277775</v>
      </c>
      <c r="B1103" s="4" t="s">
        <v>361</v>
      </c>
      <c r="C1103" s="4" t="s">
        <v>689</v>
      </c>
      <c r="D1103" s="4" t="s">
        <v>339</v>
      </c>
      <c r="E1103" s="4" t="s">
        <v>351</v>
      </c>
      <c r="F1103" s="4">
        <v>300</v>
      </c>
      <c r="G1103" s="4">
        <v>388</v>
      </c>
      <c r="H1103" s="4">
        <v>23002</v>
      </c>
      <c r="I1103" s="4" t="s">
        <v>341</v>
      </c>
      <c r="J1103" s="4">
        <v>21848</v>
      </c>
      <c r="K1103" s="4" t="s">
        <v>342</v>
      </c>
      <c r="L1103" s="22" t="str">
        <f>VLOOKUP(C1103,'[30]Trips&amp;Operators'!$C$2:$E$10000,3,FALSE)</f>
        <v>BONDS</v>
      </c>
      <c r="M1103" s="23" t="s">
        <v>348</v>
      </c>
      <c r="N1103" s="22"/>
      <c r="O1103" s="53" t="str">
        <f t="shared" si="34"/>
        <v>29</v>
      </c>
      <c r="P1103" s="51">
        <f t="shared" si="35"/>
        <v>42550</v>
      </c>
    </row>
    <row r="1104" spans="1:16" x14ac:dyDescent="0.25">
      <c r="A1104" s="33">
        <v>42550.702499999999</v>
      </c>
      <c r="B1104" s="4" t="s">
        <v>355</v>
      </c>
      <c r="C1104" s="4" t="s">
        <v>1353</v>
      </c>
      <c r="D1104" s="4" t="s">
        <v>352</v>
      </c>
      <c r="E1104" s="4" t="s">
        <v>351</v>
      </c>
      <c r="F1104" s="4">
        <v>700</v>
      </c>
      <c r="G1104" s="4">
        <v>751</v>
      </c>
      <c r="H1104" s="4">
        <v>179670</v>
      </c>
      <c r="I1104" s="4" t="s">
        <v>341</v>
      </c>
      <c r="J1104" s="4">
        <v>183829</v>
      </c>
      <c r="K1104" s="4" t="s">
        <v>342</v>
      </c>
      <c r="L1104" s="22" t="str">
        <f>VLOOKUP(C1104,'[30]Trips&amp;Operators'!$C$2:$E$10000,3,FALSE)</f>
        <v>STEWART</v>
      </c>
      <c r="M1104" s="23" t="s">
        <v>348</v>
      </c>
      <c r="N1104" s="22"/>
      <c r="O1104" s="53" t="str">
        <f t="shared" si="34"/>
        <v>29</v>
      </c>
      <c r="P1104" s="51">
        <f t="shared" si="35"/>
        <v>42550</v>
      </c>
    </row>
    <row r="1105" spans="1:16" x14ac:dyDescent="0.25">
      <c r="A1105" s="33">
        <v>42550.873703703706</v>
      </c>
      <c r="B1105" s="4" t="s">
        <v>386</v>
      </c>
      <c r="C1105" s="4" t="s">
        <v>1354</v>
      </c>
      <c r="D1105" s="4" t="s">
        <v>339</v>
      </c>
      <c r="E1105" s="4" t="s">
        <v>351</v>
      </c>
      <c r="F1105" s="4">
        <v>150</v>
      </c>
      <c r="G1105" s="4">
        <v>170</v>
      </c>
      <c r="H1105" s="4">
        <v>229339</v>
      </c>
      <c r="I1105" s="4" t="s">
        <v>341</v>
      </c>
      <c r="J1105" s="4">
        <v>229055</v>
      </c>
      <c r="K1105" s="4" t="s">
        <v>342</v>
      </c>
      <c r="L1105" s="22" t="str">
        <f>VLOOKUP(C1105,'[30]Trips&amp;Operators'!$C$2:$E$10000,3,FALSE)</f>
        <v>ADANE</v>
      </c>
      <c r="M1105" s="4" t="s">
        <v>348</v>
      </c>
      <c r="N1105" s="4"/>
      <c r="O1105" s="53" t="str">
        <f t="shared" si="34"/>
        <v>29</v>
      </c>
      <c r="P1105" s="51">
        <f t="shared" si="35"/>
        <v>42550</v>
      </c>
    </row>
    <row r="1106" spans="1:16" x14ac:dyDescent="0.25">
      <c r="A1106" s="33">
        <v>42550.956064814818</v>
      </c>
      <c r="B1106" s="4" t="s">
        <v>386</v>
      </c>
      <c r="C1106" s="4" t="s">
        <v>1355</v>
      </c>
      <c r="D1106" s="4" t="s">
        <v>352</v>
      </c>
      <c r="E1106" s="4" t="s">
        <v>351</v>
      </c>
      <c r="F1106" s="4">
        <v>150</v>
      </c>
      <c r="G1106" s="4">
        <v>223</v>
      </c>
      <c r="H1106" s="4">
        <v>232383</v>
      </c>
      <c r="I1106" s="4" t="s">
        <v>341</v>
      </c>
      <c r="J1106" s="4">
        <v>233492</v>
      </c>
      <c r="K1106" s="4" t="s">
        <v>342</v>
      </c>
      <c r="L1106" s="22" t="str">
        <f>VLOOKUP(C1106,'[30]Trips&amp;Operators'!$C$2:$E$10000,3,FALSE)</f>
        <v>ADANE</v>
      </c>
      <c r="M1106" s="4" t="s">
        <v>348</v>
      </c>
      <c r="N1106" s="4"/>
      <c r="O1106" s="53" t="str">
        <f t="shared" si="34"/>
        <v>29</v>
      </c>
      <c r="P1106" s="51">
        <f t="shared" si="35"/>
        <v>42550</v>
      </c>
    </row>
    <row r="1107" spans="1:16" x14ac:dyDescent="0.25">
      <c r="A1107" s="33">
        <v>42550.274259259262</v>
      </c>
      <c r="B1107" s="4" t="s">
        <v>344</v>
      </c>
      <c r="C1107" s="4" t="s">
        <v>1356</v>
      </c>
      <c r="D1107" s="4" t="s">
        <v>352</v>
      </c>
      <c r="E1107" s="4" t="s">
        <v>351</v>
      </c>
      <c r="F1107" s="4">
        <v>400</v>
      </c>
      <c r="G1107" s="4">
        <v>452</v>
      </c>
      <c r="H1107" s="4">
        <v>43936</v>
      </c>
      <c r="I1107" s="4" t="s">
        <v>341</v>
      </c>
      <c r="J1107" s="4">
        <v>41797</v>
      </c>
      <c r="K1107" s="4" t="s">
        <v>347</v>
      </c>
      <c r="L1107" s="22" t="str">
        <f>VLOOKUP(C1107,'[30]Trips&amp;Operators'!$C$2:$E$10000,3,FALSE)</f>
        <v>MAYBERRY</v>
      </c>
      <c r="M1107" s="23" t="s">
        <v>348</v>
      </c>
      <c r="N1107" s="22"/>
      <c r="O1107" s="53" t="str">
        <f t="shared" si="34"/>
        <v>29</v>
      </c>
      <c r="P1107" s="51">
        <f t="shared" si="35"/>
        <v>42550</v>
      </c>
    </row>
    <row r="1108" spans="1:16" x14ac:dyDescent="0.25">
      <c r="A1108" s="33">
        <v>42550.280902777777</v>
      </c>
      <c r="B1108" s="4" t="s">
        <v>373</v>
      </c>
      <c r="C1108" s="4" t="s">
        <v>1357</v>
      </c>
      <c r="D1108" s="4" t="s">
        <v>352</v>
      </c>
      <c r="E1108" s="4" t="s">
        <v>351</v>
      </c>
      <c r="F1108" s="4">
        <v>150</v>
      </c>
      <c r="G1108" s="4">
        <v>211</v>
      </c>
      <c r="H1108" s="4">
        <v>56891</v>
      </c>
      <c r="I1108" s="4" t="s">
        <v>341</v>
      </c>
      <c r="J1108" s="4">
        <v>59050</v>
      </c>
      <c r="K1108" s="4" t="s">
        <v>342</v>
      </c>
      <c r="L1108" s="22" t="str">
        <f>VLOOKUP(C1108,'[30]Trips&amp;Operators'!$C$2:$E$10000,3,FALSE)</f>
        <v>MAYBERRY</v>
      </c>
      <c r="M1108" s="23" t="s">
        <v>348</v>
      </c>
      <c r="N1108" s="22"/>
      <c r="O1108" s="53" t="str">
        <f t="shared" si="34"/>
        <v>29</v>
      </c>
      <c r="P1108" s="51">
        <f t="shared" si="35"/>
        <v>42550</v>
      </c>
    </row>
    <row r="1109" spans="1:16" x14ac:dyDescent="0.25">
      <c r="A1109" s="33">
        <v>42550.394756944443</v>
      </c>
      <c r="B1109" s="4" t="s">
        <v>344</v>
      </c>
      <c r="C1109" s="4" t="s">
        <v>1358</v>
      </c>
      <c r="D1109" s="4" t="s">
        <v>339</v>
      </c>
      <c r="E1109" s="4" t="s">
        <v>351</v>
      </c>
      <c r="F1109" s="4">
        <v>500</v>
      </c>
      <c r="G1109" s="4">
        <v>546</v>
      </c>
      <c r="H1109" s="4">
        <v>34867</v>
      </c>
      <c r="I1109" s="4" t="s">
        <v>341</v>
      </c>
      <c r="J1109" s="4">
        <v>36535</v>
      </c>
      <c r="K1109" s="4" t="s">
        <v>347</v>
      </c>
      <c r="L1109" s="22" t="str">
        <f>VLOOKUP(C1109,'[30]Trips&amp;Operators'!$C$2:$E$10000,3,FALSE)</f>
        <v>MAYBERRY</v>
      </c>
      <c r="M1109" s="23" t="s">
        <v>348</v>
      </c>
      <c r="N1109" s="22"/>
      <c r="O1109" s="53" t="str">
        <f t="shared" si="34"/>
        <v>29</v>
      </c>
      <c r="P1109" s="51">
        <f t="shared" si="35"/>
        <v>42550</v>
      </c>
    </row>
    <row r="1110" spans="1:16" x14ac:dyDescent="0.25">
      <c r="A1110" s="33">
        <v>42550.439386574071</v>
      </c>
      <c r="B1110" s="4" t="s">
        <v>344</v>
      </c>
      <c r="C1110" s="4" t="s">
        <v>1359</v>
      </c>
      <c r="D1110" s="4" t="s">
        <v>339</v>
      </c>
      <c r="E1110" s="4" t="s">
        <v>351</v>
      </c>
      <c r="F1110" s="4">
        <v>150</v>
      </c>
      <c r="G1110" s="4">
        <v>533</v>
      </c>
      <c r="H1110" s="4">
        <v>53715</v>
      </c>
      <c r="I1110" s="4" t="s">
        <v>341</v>
      </c>
      <c r="J1110" s="4">
        <v>57008</v>
      </c>
      <c r="K1110" s="4" t="s">
        <v>347</v>
      </c>
      <c r="L1110" s="22" t="str">
        <f>VLOOKUP(C1110,'[30]Trips&amp;Operators'!$C$2:$E$10000,3,FALSE)</f>
        <v>MAYBERRY</v>
      </c>
      <c r="M1110" s="23" t="s">
        <v>348</v>
      </c>
      <c r="N1110" s="22"/>
      <c r="O1110" s="53" t="str">
        <f t="shared" si="34"/>
        <v>29</v>
      </c>
      <c r="P1110" s="51">
        <f t="shared" si="35"/>
        <v>42550</v>
      </c>
    </row>
    <row r="1111" spans="1:16" x14ac:dyDescent="0.25">
      <c r="A1111" s="33">
        <v>42550.480034722219</v>
      </c>
      <c r="B1111" s="4" t="s">
        <v>344</v>
      </c>
      <c r="C1111" s="4" t="s">
        <v>1360</v>
      </c>
      <c r="D1111" s="4" t="s">
        <v>339</v>
      </c>
      <c r="E1111" s="4" t="s">
        <v>351</v>
      </c>
      <c r="F1111" s="4">
        <v>150</v>
      </c>
      <c r="G1111" s="4">
        <v>492</v>
      </c>
      <c r="H1111" s="4">
        <v>54738</v>
      </c>
      <c r="I1111" s="4" t="s">
        <v>341</v>
      </c>
      <c r="J1111" s="4">
        <v>57008</v>
      </c>
      <c r="K1111" s="4" t="s">
        <v>347</v>
      </c>
      <c r="L1111" s="22" t="str">
        <f>VLOOKUP(C1111,'[30]Trips&amp;Operators'!$C$2:$E$10000,3,FALSE)</f>
        <v>MAYBERRY</v>
      </c>
      <c r="M1111" s="4" t="s">
        <v>348</v>
      </c>
      <c r="N1111" s="4"/>
      <c r="O1111" s="53" t="str">
        <f t="shared" si="34"/>
        <v>29</v>
      </c>
      <c r="P1111" s="51">
        <f t="shared" si="35"/>
        <v>42550</v>
      </c>
    </row>
    <row r="1112" spans="1:16" x14ac:dyDescent="0.25">
      <c r="A1112" s="20">
        <v>42550.562592592592</v>
      </c>
      <c r="B1112" s="21" t="s">
        <v>344</v>
      </c>
      <c r="C1112" s="21" t="s">
        <v>1361</v>
      </c>
      <c r="D1112" s="21" t="s">
        <v>339</v>
      </c>
      <c r="E1112" s="21" t="s">
        <v>351</v>
      </c>
      <c r="F1112" s="21">
        <v>300</v>
      </c>
      <c r="G1112" s="21">
        <v>314</v>
      </c>
      <c r="H1112" s="21">
        <v>40321</v>
      </c>
      <c r="I1112" s="21" t="s">
        <v>341</v>
      </c>
      <c r="J1112" s="21">
        <v>40977</v>
      </c>
      <c r="K1112" s="22" t="s">
        <v>347</v>
      </c>
      <c r="L1112" s="22" t="str">
        <f>VLOOKUP(C1112,'[30]Trips&amp;Operators'!$C$2:$E$10000,3,FALSE)</f>
        <v>MAYBERRY</v>
      </c>
      <c r="M1112" s="23" t="s">
        <v>348</v>
      </c>
      <c r="N1112" s="22"/>
      <c r="O1112" s="53" t="str">
        <f t="shared" si="34"/>
        <v>29</v>
      </c>
      <c r="P1112" s="51">
        <f t="shared" si="35"/>
        <v>42550</v>
      </c>
    </row>
    <row r="1113" spans="1:16" x14ac:dyDescent="0.25">
      <c r="A1113" s="33">
        <v>42550.577870370369</v>
      </c>
      <c r="B1113" s="4" t="s">
        <v>373</v>
      </c>
      <c r="C1113" s="4" t="s">
        <v>1362</v>
      </c>
      <c r="D1113" s="4" t="s">
        <v>339</v>
      </c>
      <c r="E1113" s="4" t="s">
        <v>351</v>
      </c>
      <c r="F1113" s="4">
        <v>150</v>
      </c>
      <c r="G1113" s="4">
        <v>181</v>
      </c>
      <c r="H1113" s="4">
        <v>6018</v>
      </c>
      <c r="I1113" s="4" t="s">
        <v>341</v>
      </c>
      <c r="J1113" s="4">
        <v>5315</v>
      </c>
      <c r="K1113" s="4" t="s">
        <v>342</v>
      </c>
      <c r="L1113" s="22" t="str">
        <f>VLOOKUP(C1113,'[30]Trips&amp;Operators'!$C$2:$E$10000,3,FALSE)</f>
        <v>MAYBERRY</v>
      </c>
      <c r="M1113" s="23" t="s">
        <v>348</v>
      </c>
      <c r="N1113" s="22"/>
      <c r="O1113" s="53" t="str">
        <f t="shared" si="34"/>
        <v>29</v>
      </c>
      <c r="P1113" s="51">
        <f t="shared" si="35"/>
        <v>42550</v>
      </c>
    </row>
    <row r="1114" spans="1:16" x14ac:dyDescent="0.25">
      <c r="A1114" s="33">
        <v>42550.706423611111</v>
      </c>
      <c r="B1114" s="4" t="s">
        <v>350</v>
      </c>
      <c r="C1114" s="4" t="s">
        <v>1363</v>
      </c>
      <c r="D1114" s="4" t="s">
        <v>339</v>
      </c>
      <c r="E1114" s="4" t="s">
        <v>351</v>
      </c>
      <c r="F1114" s="4">
        <v>600</v>
      </c>
      <c r="G1114" s="4">
        <v>650</v>
      </c>
      <c r="H1114" s="4">
        <v>29326</v>
      </c>
      <c r="I1114" s="4" t="s">
        <v>341</v>
      </c>
      <c r="J1114" s="4">
        <v>30784</v>
      </c>
      <c r="K1114" s="4" t="s">
        <v>347</v>
      </c>
      <c r="L1114" s="22" t="str">
        <f>VLOOKUP(C1114,'[30]Trips&amp;Operators'!$C$2:$E$10000,3,FALSE)</f>
        <v>DE LA ROSA</v>
      </c>
      <c r="M1114" s="4" t="s">
        <v>348</v>
      </c>
      <c r="N1114" s="4"/>
      <c r="O1114" s="53" t="str">
        <f t="shared" si="34"/>
        <v>29</v>
      </c>
      <c r="P1114" s="51">
        <f t="shared" si="35"/>
        <v>42550</v>
      </c>
    </row>
    <row r="1115" spans="1:16" x14ac:dyDescent="0.25">
      <c r="A1115" s="33">
        <v>42550.220173611109</v>
      </c>
      <c r="B1115" s="4" t="s">
        <v>381</v>
      </c>
      <c r="C1115" s="4" t="s">
        <v>1364</v>
      </c>
      <c r="D1115" s="4" t="s">
        <v>339</v>
      </c>
      <c r="E1115" s="4" t="s">
        <v>359</v>
      </c>
      <c r="F1115" s="4">
        <v>0</v>
      </c>
      <c r="G1115" s="4">
        <v>448</v>
      </c>
      <c r="H1115" s="4">
        <v>194669</v>
      </c>
      <c r="I1115" s="4" t="s">
        <v>360</v>
      </c>
      <c r="J1115" s="4">
        <v>191723</v>
      </c>
      <c r="K1115" s="4" t="s">
        <v>342</v>
      </c>
      <c r="L1115" s="22" t="str">
        <f>VLOOKUP(C1115,'[30]Trips&amp;Operators'!$C$2:$E$10000,3,FALSE)</f>
        <v>MAELZER</v>
      </c>
      <c r="M1115" s="23" t="s">
        <v>348</v>
      </c>
      <c r="N1115" s="22" t="s">
        <v>1365</v>
      </c>
      <c r="O1115" s="53" t="str">
        <f t="shared" si="34"/>
        <v>29</v>
      </c>
      <c r="P1115" s="51">
        <f t="shared" si="35"/>
        <v>42550</v>
      </c>
    </row>
    <row r="1116" spans="1:16" x14ac:dyDescent="0.25">
      <c r="A1116" s="33">
        <v>42550.313657407409</v>
      </c>
      <c r="B1116" s="4" t="s">
        <v>397</v>
      </c>
      <c r="C1116" s="4" t="s">
        <v>822</v>
      </c>
      <c r="D1116" s="4" t="s">
        <v>339</v>
      </c>
      <c r="E1116" s="4" t="s">
        <v>359</v>
      </c>
      <c r="F1116" s="4">
        <v>0</v>
      </c>
      <c r="G1116" s="4">
        <v>53</v>
      </c>
      <c r="H1116" s="4">
        <v>1488</v>
      </c>
      <c r="I1116" s="4" t="s">
        <v>360</v>
      </c>
      <c r="J1116" s="4">
        <v>1692</v>
      </c>
      <c r="K1116" s="4" t="s">
        <v>347</v>
      </c>
      <c r="L1116" s="22" t="str">
        <f>VLOOKUP(C1116,'[30]Trips&amp;Operators'!$C$2:$E$10000,3,FALSE)</f>
        <v>STARKS</v>
      </c>
      <c r="M1116" s="23" t="s">
        <v>348</v>
      </c>
      <c r="N1116" s="22" t="s">
        <v>823</v>
      </c>
      <c r="O1116" s="53" t="str">
        <f t="shared" si="34"/>
        <v>29</v>
      </c>
      <c r="P1116" s="51">
        <f t="shared" si="35"/>
        <v>42550</v>
      </c>
    </row>
    <row r="1117" spans="1:16" x14ac:dyDescent="0.25">
      <c r="A1117" s="33">
        <v>42550.361215277779</v>
      </c>
      <c r="B1117" s="4" t="s">
        <v>395</v>
      </c>
      <c r="C1117" s="4" t="s">
        <v>1366</v>
      </c>
      <c r="D1117" s="4" t="s">
        <v>352</v>
      </c>
      <c r="E1117" s="4" t="s">
        <v>359</v>
      </c>
      <c r="F1117" s="4">
        <v>200</v>
      </c>
      <c r="G1117" s="4">
        <v>250</v>
      </c>
      <c r="H1117" s="4">
        <v>152114</v>
      </c>
      <c r="I1117" s="4" t="s">
        <v>360</v>
      </c>
      <c r="J1117" s="4">
        <v>157300</v>
      </c>
      <c r="K1117" s="4" t="s">
        <v>342</v>
      </c>
      <c r="L1117" s="22" t="str">
        <f>VLOOKUP(C1117,'[30]Trips&amp;Operators'!$C$2:$E$10000,3,FALSE)</f>
        <v>STARKS</v>
      </c>
      <c r="M1117" s="23" t="s">
        <v>348</v>
      </c>
      <c r="N1117" s="22" t="s">
        <v>1367</v>
      </c>
      <c r="O1117" s="53" t="str">
        <f t="shared" si="34"/>
        <v>29</v>
      </c>
      <c r="P1117" s="51">
        <f t="shared" si="35"/>
        <v>42550</v>
      </c>
    </row>
    <row r="1118" spans="1:16" x14ac:dyDescent="0.25">
      <c r="A1118" s="33">
        <v>42550.407372685186</v>
      </c>
      <c r="B1118" s="4" t="s">
        <v>371</v>
      </c>
      <c r="C1118" s="4" t="s">
        <v>1368</v>
      </c>
      <c r="D1118" s="4" t="s">
        <v>339</v>
      </c>
      <c r="E1118" s="4" t="s">
        <v>359</v>
      </c>
      <c r="F1118" s="4">
        <v>0</v>
      </c>
      <c r="G1118" s="4">
        <v>739</v>
      </c>
      <c r="H1118" s="4">
        <v>201902</v>
      </c>
      <c r="I1118" s="4" t="s">
        <v>360</v>
      </c>
      <c r="J1118" s="4">
        <v>198256</v>
      </c>
      <c r="K1118" s="4" t="s">
        <v>342</v>
      </c>
      <c r="L1118" s="22" t="str">
        <f>VLOOKUP(C1118,'[30]Trips&amp;Operators'!$C$2:$E$10000,3,FALSE)</f>
        <v>YORK</v>
      </c>
      <c r="M1118" s="23" t="s">
        <v>343</v>
      </c>
      <c r="N1118" s="22" t="s">
        <v>67</v>
      </c>
      <c r="O1118" s="53" t="str">
        <f t="shared" si="34"/>
        <v>29</v>
      </c>
      <c r="P1118" s="51">
        <f t="shared" si="35"/>
        <v>42550</v>
      </c>
    </row>
    <row r="1119" spans="1:16" x14ac:dyDescent="0.25">
      <c r="A1119" s="20">
        <v>42550.427905092591</v>
      </c>
      <c r="B1119" s="21" t="s">
        <v>451</v>
      </c>
      <c r="C1119" s="21" t="s">
        <v>682</v>
      </c>
      <c r="D1119" s="21" t="s">
        <v>339</v>
      </c>
      <c r="E1119" s="21" t="s">
        <v>359</v>
      </c>
      <c r="F1119" s="21">
        <v>0</v>
      </c>
      <c r="G1119" s="21">
        <v>751</v>
      </c>
      <c r="H1119" s="21">
        <v>196546</v>
      </c>
      <c r="I1119" s="21" t="s">
        <v>360</v>
      </c>
      <c r="J1119" s="21">
        <v>198242</v>
      </c>
      <c r="K1119" s="22" t="s">
        <v>347</v>
      </c>
      <c r="L1119" s="22" t="str">
        <f>VLOOKUP(C1119,'[30]Trips&amp;Operators'!$C$2:$E$10000,3,FALSE)</f>
        <v>KILLION</v>
      </c>
      <c r="M1119" s="23" t="s">
        <v>343</v>
      </c>
      <c r="N1119" s="22" t="s">
        <v>590</v>
      </c>
      <c r="O1119" s="53" t="str">
        <f t="shared" si="34"/>
        <v>29</v>
      </c>
      <c r="P1119" s="51">
        <f t="shared" si="35"/>
        <v>42550</v>
      </c>
    </row>
    <row r="1120" spans="1:16" x14ac:dyDescent="0.25">
      <c r="A1120" s="20">
        <v>42550.575497685182</v>
      </c>
      <c r="B1120" s="21" t="s">
        <v>371</v>
      </c>
      <c r="C1120" s="21" t="s">
        <v>1346</v>
      </c>
      <c r="D1120" s="21" t="s">
        <v>339</v>
      </c>
      <c r="E1120" s="21" t="s">
        <v>359</v>
      </c>
      <c r="F1120" s="21">
        <v>0</v>
      </c>
      <c r="G1120" s="21">
        <v>152</v>
      </c>
      <c r="H1120" s="21">
        <v>5332</v>
      </c>
      <c r="I1120" s="21" t="s">
        <v>360</v>
      </c>
      <c r="J1120" s="21">
        <v>4677</v>
      </c>
      <c r="K1120" s="22" t="s">
        <v>342</v>
      </c>
      <c r="L1120" s="22" t="str">
        <f>VLOOKUP(C1120,'[30]Trips&amp;Operators'!$C$2:$E$10000,3,FALSE)</f>
        <v>STEWART</v>
      </c>
      <c r="M1120" s="23" t="s">
        <v>343</v>
      </c>
      <c r="N1120" s="22" t="s">
        <v>67</v>
      </c>
      <c r="O1120" s="53" t="str">
        <f t="shared" si="34"/>
        <v>29</v>
      </c>
      <c r="P1120" s="51">
        <f t="shared" si="35"/>
        <v>42550</v>
      </c>
    </row>
    <row r="1121" spans="1:16" x14ac:dyDescent="0.25">
      <c r="A1121" s="20">
        <v>42550.594699074078</v>
      </c>
      <c r="B1121" s="21" t="s">
        <v>361</v>
      </c>
      <c r="C1121" s="21" t="s">
        <v>688</v>
      </c>
      <c r="D1121" s="21" t="s">
        <v>339</v>
      </c>
      <c r="E1121" s="21" t="s">
        <v>359</v>
      </c>
      <c r="F1121" s="21">
        <v>0</v>
      </c>
      <c r="G1121" s="21">
        <v>362</v>
      </c>
      <c r="H1121" s="21">
        <v>193572</v>
      </c>
      <c r="I1121" s="21" t="s">
        <v>360</v>
      </c>
      <c r="J1121" s="21">
        <v>191723</v>
      </c>
      <c r="K1121" s="22" t="s">
        <v>342</v>
      </c>
      <c r="L1121" s="22" t="str">
        <f>VLOOKUP(C1121,'[30]Trips&amp;Operators'!$C$2:$E$10000,3,FALSE)</f>
        <v>BONDS</v>
      </c>
      <c r="M1121" s="23" t="s">
        <v>348</v>
      </c>
      <c r="N1121" s="22" t="s">
        <v>1365</v>
      </c>
      <c r="O1121" s="53" t="str">
        <f t="shared" si="34"/>
        <v>29</v>
      </c>
      <c r="P1121" s="51">
        <f t="shared" si="35"/>
        <v>42550</v>
      </c>
    </row>
    <row r="1122" spans="1:16" x14ac:dyDescent="0.25">
      <c r="A1122" s="33">
        <v>42550.695092592592</v>
      </c>
      <c r="B1122" s="4" t="s">
        <v>399</v>
      </c>
      <c r="C1122" s="4" t="s">
        <v>1369</v>
      </c>
      <c r="D1122" s="4" t="s">
        <v>339</v>
      </c>
      <c r="E1122" s="4" t="s">
        <v>359</v>
      </c>
      <c r="F1122" s="4">
        <v>0</v>
      </c>
      <c r="G1122" s="4">
        <v>428</v>
      </c>
      <c r="H1122" s="4">
        <v>129515</v>
      </c>
      <c r="I1122" s="4" t="s">
        <v>360</v>
      </c>
      <c r="J1122" s="4">
        <v>127587</v>
      </c>
      <c r="K1122" s="4" t="s">
        <v>342</v>
      </c>
      <c r="L1122" s="22" t="str">
        <f>VLOOKUP(C1122,'[30]Trips&amp;Operators'!$C$2:$E$10000,3,FALSE)</f>
        <v>SPECTOR</v>
      </c>
      <c r="M1122" s="23" t="s">
        <v>348</v>
      </c>
      <c r="N1122" s="22" t="s">
        <v>1370</v>
      </c>
      <c r="O1122" s="53" t="str">
        <f t="shared" si="34"/>
        <v>29</v>
      </c>
      <c r="P1122" s="51">
        <f t="shared" si="35"/>
        <v>42550</v>
      </c>
    </row>
    <row r="1123" spans="1:16" x14ac:dyDescent="0.25">
      <c r="A1123" s="33">
        <v>42550.772523148145</v>
      </c>
      <c r="B1123" s="4" t="s">
        <v>399</v>
      </c>
      <c r="C1123" s="4" t="s">
        <v>681</v>
      </c>
      <c r="D1123" s="4" t="s">
        <v>339</v>
      </c>
      <c r="E1123" s="4" t="s">
        <v>359</v>
      </c>
      <c r="F1123" s="4">
        <v>0</v>
      </c>
      <c r="G1123" s="4">
        <v>48</v>
      </c>
      <c r="H1123" s="4">
        <v>127750</v>
      </c>
      <c r="I1123" s="4" t="s">
        <v>360</v>
      </c>
      <c r="J1123" s="4">
        <v>127587</v>
      </c>
      <c r="K1123" s="4" t="s">
        <v>342</v>
      </c>
      <c r="L1123" s="22" t="str">
        <f>VLOOKUP(C1123,'[30]Trips&amp;Operators'!$C$2:$E$10000,3,FALSE)</f>
        <v>BARTLETT</v>
      </c>
      <c r="M1123" s="4" t="s">
        <v>348</v>
      </c>
      <c r="N1123" s="22" t="s">
        <v>1370</v>
      </c>
      <c r="O1123" s="53" t="str">
        <f t="shared" si="34"/>
        <v>29</v>
      </c>
      <c r="P1123" s="51">
        <f t="shared" si="35"/>
        <v>42550</v>
      </c>
    </row>
    <row r="1124" spans="1:16" x14ac:dyDescent="0.25">
      <c r="A1124" s="33">
        <v>42551.004374999997</v>
      </c>
      <c r="B1124" s="4" t="s">
        <v>387</v>
      </c>
      <c r="C1124" s="4" t="s">
        <v>828</v>
      </c>
      <c r="D1124" s="4" t="s">
        <v>339</v>
      </c>
      <c r="E1124" s="4" t="s">
        <v>359</v>
      </c>
      <c r="F1124" s="4">
        <v>0</v>
      </c>
      <c r="G1124" s="4">
        <v>239</v>
      </c>
      <c r="H1124" s="4">
        <v>19850</v>
      </c>
      <c r="I1124" s="4" t="s">
        <v>360</v>
      </c>
      <c r="J1124" s="4">
        <v>20617</v>
      </c>
      <c r="K1124" s="4" t="s">
        <v>347</v>
      </c>
      <c r="L1124" s="22" t="str">
        <f>VLOOKUP(C1124,'[30]Trips&amp;Operators'!$C$2:$E$10000,3,FALSE)</f>
        <v>ADANE</v>
      </c>
      <c r="M1124" s="4" t="s">
        <v>343</v>
      </c>
      <c r="N1124" s="4" t="s">
        <v>1371</v>
      </c>
      <c r="O1124" s="53" t="str">
        <f t="shared" si="34"/>
        <v>29</v>
      </c>
      <c r="P1124" s="51">
        <f t="shared" si="35"/>
        <v>42550</v>
      </c>
    </row>
    <row r="1125" spans="1:16" x14ac:dyDescent="0.25">
      <c r="A1125" s="33">
        <v>42550.273796296293</v>
      </c>
      <c r="B1125" s="4" t="s">
        <v>338</v>
      </c>
      <c r="C1125" s="4" t="s">
        <v>1372</v>
      </c>
      <c r="D1125" s="4" t="s">
        <v>339</v>
      </c>
      <c r="E1125" s="4" t="s">
        <v>359</v>
      </c>
      <c r="F1125" s="4">
        <v>0</v>
      </c>
      <c r="G1125" s="4">
        <v>24</v>
      </c>
      <c r="H1125" s="4">
        <v>11020</v>
      </c>
      <c r="I1125" s="4" t="s">
        <v>360</v>
      </c>
      <c r="J1125" s="4">
        <v>11016</v>
      </c>
      <c r="K1125" s="4" t="s">
        <v>342</v>
      </c>
      <c r="L1125" s="22" t="str">
        <f>VLOOKUP(C1125,'[30]Trips&amp;Operators'!$C$2:$E$10000,3,FALSE)</f>
        <v>STURGEON</v>
      </c>
      <c r="M1125" s="23" t="s">
        <v>343</v>
      </c>
      <c r="N1125" s="22" t="s">
        <v>1373</v>
      </c>
      <c r="O1125" s="53" t="str">
        <f t="shared" si="34"/>
        <v>29</v>
      </c>
      <c r="P1125" s="51">
        <f t="shared" si="35"/>
        <v>42550</v>
      </c>
    </row>
    <row r="1126" spans="1:16" x14ac:dyDescent="0.25">
      <c r="A1126" s="33">
        <v>42550.328900462962</v>
      </c>
      <c r="B1126" s="4" t="s">
        <v>373</v>
      </c>
      <c r="C1126" s="4" t="s">
        <v>1374</v>
      </c>
      <c r="D1126" s="4" t="s">
        <v>339</v>
      </c>
      <c r="E1126" s="4" t="s">
        <v>359</v>
      </c>
      <c r="F1126" s="4">
        <v>0</v>
      </c>
      <c r="G1126" s="4">
        <v>99</v>
      </c>
      <c r="H1126" s="4">
        <v>14420</v>
      </c>
      <c r="I1126" s="4" t="s">
        <v>360</v>
      </c>
      <c r="J1126" s="4">
        <v>14077</v>
      </c>
      <c r="K1126" s="4" t="s">
        <v>342</v>
      </c>
      <c r="L1126" s="22" t="str">
        <f>VLOOKUP(C1126,'[30]Trips&amp;Operators'!$C$2:$E$10000,3,FALSE)</f>
        <v>MAYBERRY</v>
      </c>
      <c r="M1126" s="23" t="s">
        <v>348</v>
      </c>
      <c r="N1126" s="22" t="s">
        <v>1375</v>
      </c>
      <c r="O1126" s="53" t="str">
        <f t="shared" si="34"/>
        <v>29</v>
      </c>
      <c r="P1126" s="51">
        <f t="shared" si="35"/>
        <v>42550</v>
      </c>
    </row>
    <row r="1127" spans="1:16" x14ac:dyDescent="0.25">
      <c r="A1127" s="33">
        <v>42550.48883101852</v>
      </c>
      <c r="B1127" s="4" t="s">
        <v>373</v>
      </c>
      <c r="C1127" s="4" t="s">
        <v>1376</v>
      </c>
      <c r="D1127" s="4" t="s">
        <v>352</v>
      </c>
      <c r="E1127" s="4" t="s">
        <v>359</v>
      </c>
      <c r="F1127" s="4">
        <v>200</v>
      </c>
      <c r="G1127" s="4">
        <v>256</v>
      </c>
      <c r="H1127" s="4">
        <v>55907</v>
      </c>
      <c r="I1127" s="4" t="s">
        <v>360</v>
      </c>
      <c r="J1127" s="4">
        <v>58472</v>
      </c>
      <c r="K1127" s="4" t="s">
        <v>342</v>
      </c>
      <c r="L1127" s="22" t="str">
        <f>VLOOKUP(C1127,'[30]Trips&amp;Operators'!$C$2:$E$10000,3,FALSE)</f>
        <v>MAYBERRY</v>
      </c>
      <c r="M1127" s="23" t="s">
        <v>348</v>
      </c>
      <c r="N1127" s="22" t="s">
        <v>1367</v>
      </c>
      <c r="O1127" s="53" t="str">
        <f t="shared" si="34"/>
        <v>29</v>
      </c>
      <c r="P1127" s="51">
        <f t="shared" si="35"/>
        <v>42550</v>
      </c>
    </row>
    <row r="1128" spans="1:16" x14ac:dyDescent="0.25">
      <c r="A1128" s="33">
        <v>42550.359351851854</v>
      </c>
      <c r="B1128" s="4" t="s">
        <v>390</v>
      </c>
      <c r="C1128" s="4" t="s">
        <v>1377</v>
      </c>
      <c r="D1128" s="4" t="s">
        <v>339</v>
      </c>
      <c r="E1128" s="4" t="s">
        <v>365</v>
      </c>
      <c r="F1128" s="4">
        <v>0</v>
      </c>
      <c r="G1128" s="4">
        <v>492</v>
      </c>
      <c r="H1128" s="4">
        <v>58820</v>
      </c>
      <c r="I1128" s="4" t="s">
        <v>366</v>
      </c>
      <c r="J1128" s="4">
        <v>57801</v>
      </c>
      <c r="K1128" s="4" t="s">
        <v>342</v>
      </c>
      <c r="L1128" s="22" t="str">
        <f>VLOOKUP(C1128,'[30]Trips&amp;Operators'!$C$2:$E$10000,3,FALSE)</f>
        <v>ROCHA</v>
      </c>
      <c r="M1128" s="23" t="s">
        <v>343</v>
      </c>
      <c r="N1128" s="22" t="s">
        <v>67</v>
      </c>
      <c r="O1128" s="53" t="str">
        <f t="shared" si="34"/>
        <v>29</v>
      </c>
      <c r="P1128" s="51">
        <f t="shared" si="35"/>
        <v>42550</v>
      </c>
    </row>
    <row r="1129" spans="1:16" x14ac:dyDescent="0.25">
      <c r="A1129" s="33">
        <v>42550.517002314817</v>
      </c>
      <c r="B1129" s="4" t="s">
        <v>344</v>
      </c>
      <c r="C1129" s="4" t="s">
        <v>1378</v>
      </c>
      <c r="D1129" s="4" t="s">
        <v>339</v>
      </c>
      <c r="E1129" s="4" t="s">
        <v>543</v>
      </c>
      <c r="F1129" s="4">
        <v>470</v>
      </c>
      <c r="G1129" s="4">
        <v>477</v>
      </c>
      <c r="H1129" s="4">
        <v>9547</v>
      </c>
      <c r="I1129" s="4" t="s">
        <v>476</v>
      </c>
      <c r="J1129" s="4">
        <v>10716</v>
      </c>
      <c r="K1129" s="4" t="s">
        <v>347</v>
      </c>
      <c r="L1129" s="22" t="str">
        <f>VLOOKUP(C1129,'[30]Trips&amp;Operators'!$C$2:$E$10000,3,FALSE)</f>
        <v>MAYBERRY</v>
      </c>
      <c r="M1129" s="23" t="s">
        <v>343</v>
      </c>
      <c r="N1129" s="22" t="s">
        <v>67</v>
      </c>
      <c r="O1129" s="53" t="str">
        <f t="shared" si="34"/>
        <v>29</v>
      </c>
      <c r="P1129" s="51">
        <f t="shared" si="35"/>
        <v>42550</v>
      </c>
    </row>
    <row r="1130" spans="1:16" x14ac:dyDescent="0.25">
      <c r="A1130" s="20">
        <v>42550.234803240739</v>
      </c>
      <c r="B1130" s="21" t="s">
        <v>401</v>
      </c>
      <c r="C1130" s="21" t="s">
        <v>1379</v>
      </c>
      <c r="D1130" s="21" t="s">
        <v>339</v>
      </c>
      <c r="E1130" s="21" t="s">
        <v>367</v>
      </c>
      <c r="F1130" s="21">
        <v>0</v>
      </c>
      <c r="G1130" s="21">
        <v>65</v>
      </c>
      <c r="H1130" s="21">
        <v>233238</v>
      </c>
      <c r="I1130" s="21" t="s">
        <v>368</v>
      </c>
      <c r="J1130" s="21">
        <v>233491</v>
      </c>
      <c r="K1130" s="22" t="s">
        <v>347</v>
      </c>
      <c r="L1130" s="22" t="str">
        <f>VLOOKUP(C1130,'[30]Trips&amp;Operators'!$C$2:$E$10000,3,FALSE)</f>
        <v>SANTIZO</v>
      </c>
      <c r="M1130" s="23" t="s">
        <v>348</v>
      </c>
      <c r="N1130" s="22"/>
      <c r="O1130" s="53" t="str">
        <f t="shared" si="34"/>
        <v>29</v>
      </c>
      <c r="P1130" s="51">
        <f t="shared" si="35"/>
        <v>42550</v>
      </c>
    </row>
    <row r="1131" spans="1:16" x14ac:dyDescent="0.25">
      <c r="A1131" s="33">
        <v>42550.339826388888</v>
      </c>
      <c r="B1131" s="4" t="s">
        <v>397</v>
      </c>
      <c r="C1131" s="4" t="s">
        <v>822</v>
      </c>
      <c r="D1131" s="4" t="s">
        <v>339</v>
      </c>
      <c r="E1131" s="4" t="s">
        <v>367</v>
      </c>
      <c r="F1131" s="4">
        <v>0</v>
      </c>
      <c r="G1131" s="4">
        <v>78</v>
      </c>
      <c r="H1131" s="4">
        <v>233187</v>
      </c>
      <c r="I1131" s="4" t="s">
        <v>368</v>
      </c>
      <c r="J1131" s="4">
        <v>233491</v>
      </c>
      <c r="K1131" s="4" t="s">
        <v>347</v>
      </c>
      <c r="L1131" s="22" t="str">
        <f>VLOOKUP(C1131,'[30]Trips&amp;Operators'!$C$2:$E$10000,3,FALSE)</f>
        <v>STARKS</v>
      </c>
      <c r="M1131" s="23" t="s">
        <v>348</v>
      </c>
      <c r="N1131" s="22"/>
      <c r="O1131" s="53" t="str">
        <f t="shared" si="34"/>
        <v>29</v>
      </c>
      <c r="P1131" s="51">
        <f t="shared" si="35"/>
        <v>42550</v>
      </c>
    </row>
    <row r="1132" spans="1:16" x14ac:dyDescent="0.25">
      <c r="A1132" s="33">
        <v>42550.569594907407</v>
      </c>
      <c r="B1132" s="4" t="s">
        <v>399</v>
      </c>
      <c r="C1132" s="4" t="s">
        <v>1380</v>
      </c>
      <c r="D1132" s="4" t="s">
        <v>339</v>
      </c>
      <c r="E1132" s="4" t="s">
        <v>367</v>
      </c>
      <c r="F1132" s="4">
        <v>0</v>
      </c>
      <c r="G1132" s="4">
        <v>54</v>
      </c>
      <c r="H1132" s="4">
        <v>187</v>
      </c>
      <c r="I1132" s="4" t="s">
        <v>368</v>
      </c>
      <c r="J1132" s="4">
        <v>1</v>
      </c>
      <c r="K1132" s="4" t="s">
        <v>342</v>
      </c>
      <c r="L1132" s="22" t="str">
        <f>VLOOKUP(C1132,'[30]Trips&amp;Operators'!$C$2:$E$10000,3,FALSE)</f>
        <v>SPECTOR</v>
      </c>
      <c r="M1132" s="23" t="s">
        <v>348</v>
      </c>
      <c r="N1132" s="22"/>
      <c r="O1132" s="53" t="str">
        <f t="shared" si="34"/>
        <v>29</v>
      </c>
      <c r="P1132" s="51">
        <f t="shared" si="35"/>
        <v>42550</v>
      </c>
    </row>
    <row r="1133" spans="1:16" x14ac:dyDescent="0.25">
      <c r="A1133" s="33">
        <v>42550.69021990741</v>
      </c>
      <c r="B1133" s="4" t="s">
        <v>361</v>
      </c>
      <c r="C1133" s="4" t="s">
        <v>689</v>
      </c>
      <c r="D1133" s="4" t="s">
        <v>339</v>
      </c>
      <c r="E1133" s="4" t="s">
        <v>367</v>
      </c>
      <c r="F1133" s="4">
        <v>0</v>
      </c>
      <c r="G1133" s="4">
        <v>51</v>
      </c>
      <c r="H1133" s="4">
        <v>1011</v>
      </c>
      <c r="I1133" s="4" t="s">
        <v>368</v>
      </c>
      <c r="J1133" s="4">
        <v>839</v>
      </c>
      <c r="K1133" s="4" t="s">
        <v>342</v>
      </c>
      <c r="L1133" s="22" t="str">
        <f>VLOOKUP(C1133,'[30]Trips&amp;Operators'!$C$2:$E$10000,3,FALSE)</f>
        <v>BONDS</v>
      </c>
      <c r="M1133" s="23" t="s">
        <v>348</v>
      </c>
      <c r="N1133" s="22"/>
      <c r="O1133" s="53" t="str">
        <f t="shared" si="34"/>
        <v>29</v>
      </c>
      <c r="P1133" s="51">
        <f t="shared" si="35"/>
        <v>42550</v>
      </c>
    </row>
    <row r="1134" spans="1:16" x14ac:dyDescent="0.25">
      <c r="A1134" s="33">
        <v>42550.690694444442</v>
      </c>
      <c r="B1134" s="4" t="s">
        <v>361</v>
      </c>
      <c r="C1134" s="4" t="s">
        <v>689</v>
      </c>
      <c r="D1134" s="4" t="s">
        <v>339</v>
      </c>
      <c r="E1134" s="4" t="s">
        <v>367</v>
      </c>
      <c r="F1134" s="4">
        <v>0</v>
      </c>
      <c r="G1134" s="4">
        <v>20</v>
      </c>
      <c r="H1134" s="4">
        <v>911</v>
      </c>
      <c r="I1134" s="4" t="s">
        <v>368</v>
      </c>
      <c r="J1134" s="4">
        <v>839</v>
      </c>
      <c r="K1134" s="4" t="s">
        <v>342</v>
      </c>
      <c r="L1134" s="22" t="str">
        <f>VLOOKUP(C1134,'[30]Trips&amp;Operators'!$C$2:$E$10000,3,FALSE)</f>
        <v>BONDS</v>
      </c>
      <c r="M1134" s="23" t="s">
        <v>348</v>
      </c>
      <c r="N1134" s="22"/>
      <c r="O1134" s="53" t="str">
        <f t="shared" si="34"/>
        <v>29</v>
      </c>
      <c r="P1134" s="51">
        <f t="shared" si="35"/>
        <v>42550</v>
      </c>
    </row>
    <row r="1135" spans="1:16" x14ac:dyDescent="0.25">
      <c r="A1135" s="33">
        <v>42550.716886574075</v>
      </c>
      <c r="B1135" s="4" t="s">
        <v>399</v>
      </c>
      <c r="C1135" s="4" t="s">
        <v>1369</v>
      </c>
      <c r="D1135" s="4" t="s">
        <v>339</v>
      </c>
      <c r="E1135" s="4" t="s">
        <v>367</v>
      </c>
      <c r="F1135" s="4">
        <v>0</v>
      </c>
      <c r="G1135" s="4">
        <v>98</v>
      </c>
      <c r="H1135" s="4">
        <v>1222</v>
      </c>
      <c r="I1135" s="4" t="s">
        <v>368</v>
      </c>
      <c r="J1135" s="4">
        <v>839</v>
      </c>
      <c r="K1135" s="4" t="s">
        <v>342</v>
      </c>
      <c r="L1135" s="22" t="str">
        <f>VLOOKUP(C1135,'[30]Trips&amp;Operators'!$C$2:$E$10000,3,FALSE)</f>
        <v>SPECTOR</v>
      </c>
      <c r="M1135" s="4" t="s">
        <v>348</v>
      </c>
      <c r="N1135" s="4"/>
      <c r="O1135" s="53" t="str">
        <f t="shared" si="34"/>
        <v>29</v>
      </c>
      <c r="P1135" s="51">
        <f t="shared" si="35"/>
        <v>42550</v>
      </c>
    </row>
    <row r="1136" spans="1:16" x14ac:dyDescent="0.25">
      <c r="A1136" s="33">
        <v>42550.717349537037</v>
      </c>
      <c r="B1136" s="4" t="s">
        <v>399</v>
      </c>
      <c r="C1136" s="4" t="s">
        <v>1369</v>
      </c>
      <c r="D1136" s="4" t="s">
        <v>339</v>
      </c>
      <c r="E1136" s="4" t="s">
        <v>367</v>
      </c>
      <c r="F1136" s="4">
        <v>0</v>
      </c>
      <c r="G1136" s="4">
        <v>57</v>
      </c>
      <c r="H1136" s="4">
        <v>1062</v>
      </c>
      <c r="I1136" s="4" t="s">
        <v>368</v>
      </c>
      <c r="J1136" s="4">
        <v>839</v>
      </c>
      <c r="K1136" s="4" t="s">
        <v>342</v>
      </c>
      <c r="L1136" s="22" t="str">
        <f>VLOOKUP(C1136,'[30]Trips&amp;Operators'!$C$2:$E$10000,3,FALSE)</f>
        <v>SPECTOR</v>
      </c>
      <c r="M1136" s="4" t="s">
        <v>348</v>
      </c>
      <c r="N1136" s="4"/>
      <c r="O1136" s="53" t="str">
        <f t="shared" si="34"/>
        <v>29</v>
      </c>
      <c r="P1136" s="51">
        <f t="shared" si="35"/>
        <v>42550</v>
      </c>
    </row>
    <row r="1137" spans="1:16" x14ac:dyDescent="0.25">
      <c r="A1137" s="33">
        <v>42550.788923611108</v>
      </c>
      <c r="B1137" s="4" t="s">
        <v>399</v>
      </c>
      <c r="C1137" s="4" t="s">
        <v>681</v>
      </c>
      <c r="D1137" s="4" t="s">
        <v>339</v>
      </c>
      <c r="E1137" s="4" t="s">
        <v>367</v>
      </c>
      <c r="F1137" s="4">
        <v>0</v>
      </c>
      <c r="G1137" s="4">
        <v>55</v>
      </c>
      <c r="H1137" s="4">
        <v>178</v>
      </c>
      <c r="I1137" s="4" t="s">
        <v>368</v>
      </c>
      <c r="J1137" s="4">
        <v>1</v>
      </c>
      <c r="K1137" s="4" t="s">
        <v>342</v>
      </c>
      <c r="L1137" s="22" t="str">
        <f>VLOOKUP(C1137,'[30]Trips&amp;Operators'!$C$2:$E$10000,3,FALSE)</f>
        <v>BARTLETT</v>
      </c>
      <c r="M1137" s="4" t="s">
        <v>348</v>
      </c>
      <c r="N1137" s="4"/>
      <c r="O1137" s="53" t="str">
        <f t="shared" si="34"/>
        <v>29</v>
      </c>
      <c r="P1137" s="51">
        <f t="shared" si="35"/>
        <v>42550</v>
      </c>
    </row>
    <row r="1138" spans="1:16" x14ac:dyDescent="0.25">
      <c r="A1138" s="33">
        <v>42550.755798611113</v>
      </c>
      <c r="B1138" s="4" t="s">
        <v>372</v>
      </c>
      <c r="C1138" s="4" t="s">
        <v>1381</v>
      </c>
      <c r="D1138" s="4" t="s">
        <v>339</v>
      </c>
      <c r="E1138" s="4" t="s">
        <v>367</v>
      </c>
      <c r="F1138" s="4">
        <v>0</v>
      </c>
      <c r="G1138" s="4">
        <v>90</v>
      </c>
      <c r="H1138" s="4">
        <v>233094</v>
      </c>
      <c r="I1138" s="4" t="s">
        <v>368</v>
      </c>
      <c r="J1138" s="4">
        <v>233491</v>
      </c>
      <c r="K1138" s="4" t="s">
        <v>347</v>
      </c>
      <c r="L1138" s="22" t="str">
        <f>VLOOKUP(C1138,'[30]Trips&amp;Operators'!$C$2:$E$10000,3,FALSE)</f>
        <v>STEWART</v>
      </c>
      <c r="M1138" s="4" t="s">
        <v>348</v>
      </c>
      <c r="N1138" s="4"/>
      <c r="O1138" s="53" t="str">
        <f t="shared" si="34"/>
        <v>29</v>
      </c>
      <c r="P1138" s="51">
        <f t="shared" si="35"/>
        <v>42550</v>
      </c>
    </row>
    <row r="1139" spans="1:16" x14ac:dyDescent="0.25">
      <c r="A1139" s="33">
        <v>42550.982916666668</v>
      </c>
      <c r="B1139" s="4" t="s">
        <v>386</v>
      </c>
      <c r="C1139" s="4" t="s">
        <v>1355</v>
      </c>
      <c r="D1139" s="4" t="s">
        <v>339</v>
      </c>
      <c r="E1139" s="4" t="s">
        <v>367</v>
      </c>
      <c r="F1139" s="4">
        <v>0</v>
      </c>
      <c r="G1139" s="4">
        <v>73</v>
      </c>
      <c r="H1139" s="4">
        <v>229</v>
      </c>
      <c r="I1139" s="4" t="s">
        <v>368</v>
      </c>
      <c r="J1139" s="4">
        <v>1</v>
      </c>
      <c r="K1139" s="4" t="s">
        <v>342</v>
      </c>
      <c r="L1139" s="22" t="str">
        <f>VLOOKUP(C1139,'[30]Trips&amp;Operators'!$C$2:$E$10000,3,FALSE)</f>
        <v>ADANE</v>
      </c>
      <c r="M1139" s="4" t="s">
        <v>348</v>
      </c>
      <c r="N1139" s="4"/>
      <c r="O1139" s="53" t="str">
        <f t="shared" si="34"/>
        <v>29</v>
      </c>
      <c r="P1139" s="51">
        <f t="shared" si="35"/>
        <v>42550</v>
      </c>
    </row>
    <row r="1140" spans="1:16" x14ac:dyDescent="0.25">
      <c r="A1140" s="33">
        <v>42550.315578703703</v>
      </c>
      <c r="B1140" s="4" t="s">
        <v>344</v>
      </c>
      <c r="C1140" s="4" t="s">
        <v>1382</v>
      </c>
      <c r="D1140" s="4" t="s">
        <v>339</v>
      </c>
      <c r="E1140" s="4" t="s">
        <v>367</v>
      </c>
      <c r="F1140" s="4">
        <v>0</v>
      </c>
      <c r="G1140" s="4">
        <v>83</v>
      </c>
      <c r="H1140" s="4">
        <v>58805</v>
      </c>
      <c r="I1140" s="4" t="s">
        <v>368</v>
      </c>
      <c r="J1140" s="4">
        <v>59048</v>
      </c>
      <c r="K1140" s="4" t="s">
        <v>347</v>
      </c>
      <c r="L1140" s="22" t="str">
        <f>VLOOKUP(C1140,'[30]Trips&amp;Operators'!$C$2:$E$10000,3,FALSE)</f>
        <v>MAYBERRY</v>
      </c>
      <c r="M1140" s="23" t="s">
        <v>348</v>
      </c>
      <c r="N1140" s="22"/>
      <c r="O1140" s="53" t="str">
        <f t="shared" si="34"/>
        <v>29</v>
      </c>
      <c r="P1140" s="51">
        <f t="shared" si="35"/>
        <v>42550</v>
      </c>
    </row>
    <row r="1141" spans="1:16" x14ac:dyDescent="0.25">
      <c r="A1141" s="33">
        <v>42550.372245370374</v>
      </c>
      <c r="B1141" s="4" t="s">
        <v>373</v>
      </c>
      <c r="C1141" s="4" t="s">
        <v>1383</v>
      </c>
      <c r="D1141" s="4" t="s">
        <v>339</v>
      </c>
      <c r="E1141" s="4" t="s">
        <v>367</v>
      </c>
      <c r="F1141" s="4">
        <v>0</v>
      </c>
      <c r="G1141" s="4">
        <v>79</v>
      </c>
      <c r="H1141" s="4">
        <v>1119</v>
      </c>
      <c r="I1141" s="4" t="s">
        <v>368</v>
      </c>
      <c r="J1141" s="4">
        <v>826</v>
      </c>
      <c r="K1141" s="4" t="s">
        <v>342</v>
      </c>
      <c r="L1141" s="22" t="str">
        <f>VLOOKUP(C1141,'[30]Trips&amp;Operators'!$C$2:$E$10000,3,FALSE)</f>
        <v>MAYBERRY</v>
      </c>
      <c r="M1141" s="23" t="s">
        <v>348</v>
      </c>
      <c r="N1141" s="22"/>
      <c r="O1141" s="53" t="str">
        <f t="shared" si="34"/>
        <v>29</v>
      </c>
      <c r="P1141" s="51">
        <f t="shared" si="35"/>
        <v>42550</v>
      </c>
    </row>
    <row r="1142" spans="1:16" x14ac:dyDescent="0.25">
      <c r="A1142" s="20">
        <v>42550.481990740744</v>
      </c>
      <c r="B1142" s="21" t="s">
        <v>344</v>
      </c>
      <c r="C1142" s="21" t="s">
        <v>1360</v>
      </c>
      <c r="D1142" s="21" t="s">
        <v>339</v>
      </c>
      <c r="E1142" s="21" t="s">
        <v>367</v>
      </c>
      <c r="F1142" s="21">
        <v>0</v>
      </c>
      <c r="G1142" s="21">
        <v>95</v>
      </c>
      <c r="H1142" s="21">
        <v>58709</v>
      </c>
      <c r="I1142" s="21" t="s">
        <v>368</v>
      </c>
      <c r="J1142" s="21">
        <v>59048</v>
      </c>
      <c r="K1142" s="22" t="s">
        <v>347</v>
      </c>
      <c r="L1142" s="22" t="str">
        <f>VLOOKUP(C1142,'[30]Trips&amp;Operators'!$C$2:$E$10000,3,FALSE)</f>
        <v>MAYBERRY</v>
      </c>
      <c r="M1142" s="23" t="s">
        <v>348</v>
      </c>
      <c r="N1142" s="22"/>
      <c r="O1142" s="53" t="str">
        <f t="shared" si="34"/>
        <v>29</v>
      </c>
      <c r="P1142" s="51">
        <f t="shared" si="35"/>
        <v>42550</v>
      </c>
    </row>
    <row r="1143" spans="1:16" x14ac:dyDescent="0.25">
      <c r="A1143" s="33">
        <v>42550.731435185182</v>
      </c>
      <c r="B1143" s="4" t="s">
        <v>344</v>
      </c>
      <c r="C1143" s="4" t="s">
        <v>1384</v>
      </c>
      <c r="D1143" s="4" t="s">
        <v>339</v>
      </c>
      <c r="E1143" s="4" t="s">
        <v>367</v>
      </c>
      <c r="F1143" s="4">
        <v>0</v>
      </c>
      <c r="G1143" s="4">
        <v>48</v>
      </c>
      <c r="H1143" s="4">
        <v>58937</v>
      </c>
      <c r="I1143" s="4" t="s">
        <v>368</v>
      </c>
      <c r="J1143" s="4">
        <v>59048</v>
      </c>
      <c r="K1143" s="4" t="s">
        <v>347</v>
      </c>
      <c r="L1143" s="22" t="str">
        <f>VLOOKUP(C1143,'[30]Trips&amp;Operators'!$C$2:$E$10000,3,FALSE)</f>
        <v>HELVIE</v>
      </c>
      <c r="M1143" s="4" t="s">
        <v>348</v>
      </c>
      <c r="N1143" s="4"/>
      <c r="O1143" s="53" t="str">
        <f t="shared" si="34"/>
        <v>29</v>
      </c>
      <c r="P1143" s="51">
        <f t="shared" si="35"/>
        <v>42550</v>
      </c>
    </row>
    <row r="1144" spans="1:16" x14ac:dyDescent="0.25">
      <c r="A1144" s="33">
        <v>42550.857129629629</v>
      </c>
      <c r="B1144" s="4" t="s">
        <v>344</v>
      </c>
      <c r="C1144" s="4" t="s">
        <v>1385</v>
      </c>
      <c r="D1144" s="4" t="s">
        <v>339</v>
      </c>
      <c r="E1144" s="4" t="s">
        <v>367</v>
      </c>
      <c r="F1144" s="4">
        <v>0</v>
      </c>
      <c r="G1144" s="4">
        <v>58</v>
      </c>
      <c r="H1144" s="4">
        <v>58894</v>
      </c>
      <c r="I1144" s="4" t="s">
        <v>368</v>
      </c>
      <c r="J1144" s="4">
        <v>59048</v>
      </c>
      <c r="K1144" s="4" t="s">
        <v>347</v>
      </c>
      <c r="L1144" s="22" t="str">
        <f>VLOOKUP(C1144,'[30]Trips&amp;Operators'!$C$2:$E$10000,3,FALSE)</f>
        <v>HELVIE</v>
      </c>
      <c r="M1144" s="4" t="s">
        <v>348</v>
      </c>
      <c r="N1144" s="4"/>
      <c r="O1144" s="53" t="str">
        <f t="shared" si="34"/>
        <v>29</v>
      </c>
      <c r="P1144" s="51">
        <f t="shared" si="35"/>
        <v>42550</v>
      </c>
    </row>
    <row r="1145" spans="1:16" x14ac:dyDescent="0.25">
      <c r="A1145" s="33">
        <v>42551.888321759259</v>
      </c>
      <c r="B1145" s="4" t="s">
        <v>361</v>
      </c>
      <c r="C1145" s="4" t="s">
        <v>111</v>
      </c>
      <c r="D1145" s="4" t="s">
        <v>352</v>
      </c>
      <c r="E1145" s="4" t="s">
        <v>340</v>
      </c>
      <c r="F1145" s="4">
        <v>790</v>
      </c>
      <c r="G1145" s="4">
        <v>842</v>
      </c>
      <c r="H1145" s="4">
        <v>100094</v>
      </c>
      <c r="I1145" s="4" t="s">
        <v>341</v>
      </c>
      <c r="J1145" s="4">
        <v>126678</v>
      </c>
      <c r="K1145" s="4" t="s">
        <v>342</v>
      </c>
      <c r="L1145" s="22" t="str">
        <f>VLOOKUP(C1145,'[31]Trips&amp;Operators'!$C$2:$E$10000,3,FALSE)</f>
        <v>ADANE</v>
      </c>
      <c r="M1145" s="4" t="s">
        <v>348</v>
      </c>
      <c r="N1145" s="4" t="s">
        <v>487</v>
      </c>
      <c r="O1145" s="53" t="str">
        <f t="shared" si="34"/>
        <v>30</v>
      </c>
      <c r="P1145" s="51">
        <f t="shared" si="35"/>
        <v>42551</v>
      </c>
    </row>
    <row r="1146" spans="1:16" x14ac:dyDescent="0.25">
      <c r="A1146" s="20">
        <v>42551.494155092594</v>
      </c>
      <c r="B1146" s="21" t="s">
        <v>388</v>
      </c>
      <c r="C1146" s="21" t="s">
        <v>1386</v>
      </c>
      <c r="D1146" s="21" t="s">
        <v>339</v>
      </c>
      <c r="E1146" s="21" t="s">
        <v>345</v>
      </c>
      <c r="F1146" s="21">
        <v>0</v>
      </c>
      <c r="G1146" s="21">
        <v>443</v>
      </c>
      <c r="H1146" s="21">
        <v>67913</v>
      </c>
      <c r="I1146" s="21" t="s">
        <v>346</v>
      </c>
      <c r="J1146" s="21">
        <v>63309</v>
      </c>
      <c r="K1146" s="22" t="s">
        <v>342</v>
      </c>
      <c r="L1146" s="22" t="str">
        <f>VLOOKUP(C1146,'[31]Trips&amp;Operators'!$C$2:$E$10000,3,FALSE)</f>
        <v>MAELZER</v>
      </c>
      <c r="M1146" s="23" t="s">
        <v>348</v>
      </c>
      <c r="N1146" s="22" t="s">
        <v>522</v>
      </c>
      <c r="O1146" s="53" t="str">
        <f t="shared" si="34"/>
        <v>30</v>
      </c>
      <c r="P1146" s="51">
        <f t="shared" si="35"/>
        <v>42551</v>
      </c>
    </row>
    <row r="1147" spans="1:16" x14ac:dyDescent="0.25">
      <c r="A1147" s="33">
        <v>42551.55300925926</v>
      </c>
      <c r="B1147" s="4" t="s">
        <v>378</v>
      </c>
      <c r="C1147" s="4" t="s">
        <v>693</v>
      </c>
      <c r="D1147" s="4" t="s">
        <v>339</v>
      </c>
      <c r="E1147" s="4" t="s">
        <v>345</v>
      </c>
      <c r="F1147" s="4">
        <v>0</v>
      </c>
      <c r="G1147" s="4">
        <v>60</v>
      </c>
      <c r="H1147" s="4">
        <v>63486</v>
      </c>
      <c r="I1147" s="4" t="s">
        <v>346</v>
      </c>
      <c r="J1147" s="4">
        <v>63309</v>
      </c>
      <c r="K1147" s="4" t="s">
        <v>342</v>
      </c>
      <c r="L1147" s="22" t="str">
        <f>VLOOKUP(C1147,'[31]Trips&amp;Operators'!$C$2:$E$10000,3,FALSE)</f>
        <v>MAYBERRY</v>
      </c>
      <c r="M1147" s="23" t="s">
        <v>348</v>
      </c>
      <c r="N1147" s="22" t="s">
        <v>522</v>
      </c>
      <c r="O1147" s="53" t="str">
        <f t="shared" si="34"/>
        <v>30</v>
      </c>
      <c r="P1147" s="51">
        <f t="shared" si="35"/>
        <v>42551</v>
      </c>
    </row>
    <row r="1148" spans="1:16" x14ac:dyDescent="0.25">
      <c r="A1148" s="33">
        <v>42551.59138888889</v>
      </c>
      <c r="B1148" s="4" t="s">
        <v>381</v>
      </c>
      <c r="C1148" s="4" t="s">
        <v>694</v>
      </c>
      <c r="D1148" s="4" t="s">
        <v>339</v>
      </c>
      <c r="E1148" s="4" t="s">
        <v>345</v>
      </c>
      <c r="F1148" s="4">
        <v>0</v>
      </c>
      <c r="G1148" s="4">
        <v>55</v>
      </c>
      <c r="H1148" s="4">
        <v>63472</v>
      </c>
      <c r="I1148" s="4" t="s">
        <v>346</v>
      </c>
      <c r="J1148" s="4">
        <v>63309</v>
      </c>
      <c r="K1148" s="4" t="s">
        <v>342</v>
      </c>
      <c r="L1148" s="22" t="str">
        <f>VLOOKUP(C1148,'[31]Trips&amp;Operators'!$C$2:$E$10000,3,FALSE)</f>
        <v>BARTLETT</v>
      </c>
      <c r="M1148" s="23" t="s">
        <v>348</v>
      </c>
      <c r="N1148" s="22" t="s">
        <v>522</v>
      </c>
      <c r="O1148" s="53" t="str">
        <f t="shared" si="34"/>
        <v>30</v>
      </c>
      <c r="P1148" s="51">
        <f t="shared" si="35"/>
        <v>42551</v>
      </c>
    </row>
    <row r="1149" spans="1:16" x14ac:dyDescent="0.25">
      <c r="A1149" s="33">
        <v>42551.562002314815</v>
      </c>
      <c r="B1149" s="4" t="s">
        <v>350</v>
      </c>
      <c r="C1149" s="4" t="s">
        <v>1387</v>
      </c>
      <c r="D1149" s="4" t="s">
        <v>339</v>
      </c>
      <c r="E1149" s="4" t="s">
        <v>345</v>
      </c>
      <c r="F1149" s="4">
        <v>0</v>
      </c>
      <c r="G1149" s="4">
        <v>287</v>
      </c>
      <c r="H1149" s="4">
        <v>61601</v>
      </c>
      <c r="I1149" s="4" t="s">
        <v>346</v>
      </c>
      <c r="J1149" s="4">
        <v>63068</v>
      </c>
      <c r="K1149" s="4" t="s">
        <v>347</v>
      </c>
      <c r="L1149" s="22" t="str">
        <f>VLOOKUP(C1149,'[31]Trips&amp;Operators'!$C$2:$E$10000,3,FALSE)</f>
        <v>SHOOK</v>
      </c>
      <c r="M1149" s="23" t="s">
        <v>348</v>
      </c>
      <c r="N1149" s="22" t="s">
        <v>522</v>
      </c>
      <c r="O1149" s="53" t="str">
        <f t="shared" si="34"/>
        <v>30</v>
      </c>
      <c r="P1149" s="51">
        <f t="shared" si="35"/>
        <v>42551</v>
      </c>
    </row>
    <row r="1150" spans="1:16" x14ac:dyDescent="0.25">
      <c r="A1150" s="20">
        <v>42551.969317129631</v>
      </c>
      <c r="B1150" s="21" t="s">
        <v>361</v>
      </c>
      <c r="C1150" s="21" t="s">
        <v>1388</v>
      </c>
      <c r="D1150" s="21" t="s">
        <v>339</v>
      </c>
      <c r="E1150" s="21" t="s">
        <v>345</v>
      </c>
      <c r="F1150" s="21">
        <v>80</v>
      </c>
      <c r="G1150" s="21">
        <v>167</v>
      </c>
      <c r="H1150" s="21">
        <v>109336</v>
      </c>
      <c r="I1150" s="21" t="s">
        <v>346</v>
      </c>
      <c r="J1150" s="21">
        <v>109135</v>
      </c>
      <c r="K1150" s="22" t="s">
        <v>342</v>
      </c>
      <c r="L1150" s="22" t="str">
        <f>VLOOKUP(C1150,'[31]Trips&amp;Operators'!$C$2:$E$10000,3,FALSE)</f>
        <v>ADANE</v>
      </c>
      <c r="M1150" s="23" t="s">
        <v>348</v>
      </c>
      <c r="N1150" s="22" t="s">
        <v>349</v>
      </c>
      <c r="O1150" s="53" t="str">
        <f t="shared" si="34"/>
        <v>30</v>
      </c>
      <c r="P1150" s="51">
        <f t="shared" si="35"/>
        <v>42551</v>
      </c>
    </row>
    <row r="1151" spans="1:16" x14ac:dyDescent="0.25">
      <c r="A1151" s="33">
        <v>42551.26829861111</v>
      </c>
      <c r="B1151" s="4" t="s">
        <v>353</v>
      </c>
      <c r="C1151" s="4" t="s">
        <v>695</v>
      </c>
      <c r="D1151" s="4" t="s">
        <v>339</v>
      </c>
      <c r="E1151" s="4" t="s">
        <v>351</v>
      </c>
      <c r="F1151" s="4">
        <v>200</v>
      </c>
      <c r="G1151" s="4">
        <v>343</v>
      </c>
      <c r="H1151" s="4">
        <v>31820</v>
      </c>
      <c r="I1151" s="4" t="s">
        <v>341</v>
      </c>
      <c r="J1151" s="4">
        <v>30562</v>
      </c>
      <c r="K1151" s="4" t="s">
        <v>342</v>
      </c>
      <c r="L1151" s="22" t="str">
        <f>VLOOKUP(C1151,'[31]Trips&amp;Operators'!$C$2:$E$10000,3,FALSE)</f>
        <v>MAELZER</v>
      </c>
      <c r="M1151" s="23" t="s">
        <v>348</v>
      </c>
      <c r="N1151" s="22"/>
      <c r="O1151" s="53" t="str">
        <f t="shared" si="34"/>
        <v>30</v>
      </c>
      <c r="P1151" s="51">
        <f t="shared" si="35"/>
        <v>42551</v>
      </c>
    </row>
    <row r="1152" spans="1:16" x14ac:dyDescent="0.25">
      <c r="A1152" s="20">
        <v>42551.250717592593</v>
      </c>
      <c r="B1152" s="21" t="s">
        <v>353</v>
      </c>
      <c r="C1152" s="21" t="s">
        <v>695</v>
      </c>
      <c r="D1152" s="21" t="s">
        <v>339</v>
      </c>
      <c r="E1152" s="21" t="s">
        <v>351</v>
      </c>
      <c r="F1152" s="21">
        <v>750</v>
      </c>
      <c r="G1152" s="21">
        <v>791</v>
      </c>
      <c r="H1152" s="21">
        <v>202673</v>
      </c>
      <c r="I1152" s="21" t="s">
        <v>341</v>
      </c>
      <c r="J1152" s="21">
        <v>200464</v>
      </c>
      <c r="K1152" s="22" t="s">
        <v>342</v>
      </c>
      <c r="L1152" s="22" t="str">
        <f>VLOOKUP(C1152,'[31]Trips&amp;Operators'!$C$2:$E$10000,3,FALSE)</f>
        <v>MAELZER</v>
      </c>
      <c r="M1152" s="23" t="s">
        <v>348</v>
      </c>
      <c r="N1152" s="22"/>
      <c r="O1152" s="53" t="str">
        <f t="shared" si="34"/>
        <v>30</v>
      </c>
      <c r="P1152" s="51">
        <f t="shared" si="35"/>
        <v>42551</v>
      </c>
    </row>
    <row r="1153" spans="1:16" x14ac:dyDescent="0.25">
      <c r="A1153" s="20">
        <v>42551.335474537038</v>
      </c>
      <c r="B1153" s="21" t="s">
        <v>379</v>
      </c>
      <c r="C1153" s="21" t="s">
        <v>1389</v>
      </c>
      <c r="D1153" s="21" t="s">
        <v>339</v>
      </c>
      <c r="E1153" s="21" t="s">
        <v>351</v>
      </c>
      <c r="F1153" s="21">
        <v>450</v>
      </c>
      <c r="G1153" s="21">
        <v>727</v>
      </c>
      <c r="H1153" s="21">
        <v>214367</v>
      </c>
      <c r="I1153" s="21" t="s">
        <v>341</v>
      </c>
      <c r="J1153" s="21">
        <v>218954</v>
      </c>
      <c r="K1153" s="22" t="s">
        <v>347</v>
      </c>
      <c r="L1153" s="22" t="str">
        <f>VLOOKUP(C1153,'[31]Trips&amp;Operators'!$C$2:$E$10000,3,FALSE)</f>
        <v>STARKS</v>
      </c>
      <c r="M1153" s="23" t="s">
        <v>348</v>
      </c>
      <c r="N1153" s="22"/>
      <c r="O1153" s="53" t="str">
        <f t="shared" si="34"/>
        <v>30</v>
      </c>
      <c r="P1153" s="51">
        <f t="shared" si="35"/>
        <v>42551</v>
      </c>
    </row>
    <row r="1154" spans="1:16" x14ac:dyDescent="0.25">
      <c r="A1154" s="33">
        <v>42551.336712962962</v>
      </c>
      <c r="B1154" s="4" t="s">
        <v>379</v>
      </c>
      <c r="C1154" s="4" t="s">
        <v>1389</v>
      </c>
      <c r="D1154" s="4" t="s">
        <v>339</v>
      </c>
      <c r="E1154" s="4" t="s">
        <v>351</v>
      </c>
      <c r="F1154" s="4">
        <v>350</v>
      </c>
      <c r="G1154" s="4">
        <v>422</v>
      </c>
      <c r="H1154" s="4">
        <v>223740</v>
      </c>
      <c r="I1154" s="4" t="s">
        <v>341</v>
      </c>
      <c r="J1154" s="4">
        <v>224581</v>
      </c>
      <c r="K1154" s="4" t="s">
        <v>347</v>
      </c>
      <c r="L1154" s="22" t="str">
        <f>VLOOKUP(C1154,'[31]Trips&amp;Operators'!$C$2:$E$10000,3,FALSE)</f>
        <v>STARKS</v>
      </c>
      <c r="M1154" s="23" t="s">
        <v>348</v>
      </c>
      <c r="N1154" s="22"/>
      <c r="O1154" s="53" t="str">
        <f t="shared" si="34"/>
        <v>30</v>
      </c>
      <c r="P1154" s="51">
        <f t="shared" si="35"/>
        <v>42551</v>
      </c>
    </row>
    <row r="1155" spans="1:16" x14ac:dyDescent="0.25">
      <c r="A1155" s="20">
        <v>42551.326851851853</v>
      </c>
      <c r="B1155" s="21" t="s">
        <v>358</v>
      </c>
      <c r="C1155" s="21" t="s">
        <v>697</v>
      </c>
      <c r="D1155" s="21" t="s">
        <v>339</v>
      </c>
      <c r="E1155" s="21" t="s">
        <v>351</v>
      </c>
      <c r="F1155" s="21">
        <v>300</v>
      </c>
      <c r="G1155" s="21">
        <v>251</v>
      </c>
      <c r="H1155" s="21">
        <v>19748</v>
      </c>
      <c r="I1155" s="21" t="s">
        <v>341</v>
      </c>
      <c r="J1155" s="21">
        <v>20338</v>
      </c>
      <c r="K1155" s="22" t="s">
        <v>347</v>
      </c>
      <c r="L1155" s="22" t="str">
        <f>VLOOKUP(C1155,'[31]Trips&amp;Operators'!$C$2:$E$10000,3,FALSE)</f>
        <v>YORK</v>
      </c>
      <c r="M1155" s="23" t="s">
        <v>348</v>
      </c>
      <c r="N1155" s="22"/>
      <c r="O1155" s="53" t="str">
        <f t="shared" ref="O1155:O1190" si="36">RIGHT(C1155,2)</f>
        <v>30</v>
      </c>
      <c r="P1155" s="51">
        <f t="shared" ref="P1155:P1190" si="37">42522+O1155-1</f>
        <v>42551</v>
      </c>
    </row>
    <row r="1156" spans="1:16" x14ac:dyDescent="0.25">
      <c r="A1156" s="33">
        <v>42551.345243055555</v>
      </c>
      <c r="B1156" s="4" t="s">
        <v>380</v>
      </c>
      <c r="C1156" s="4" t="s">
        <v>1390</v>
      </c>
      <c r="D1156" s="4" t="s">
        <v>352</v>
      </c>
      <c r="E1156" s="4" t="s">
        <v>351</v>
      </c>
      <c r="F1156" s="4">
        <v>150</v>
      </c>
      <c r="G1156" s="4">
        <v>200</v>
      </c>
      <c r="H1156" s="4">
        <v>3824</v>
      </c>
      <c r="I1156" s="4" t="s">
        <v>341</v>
      </c>
      <c r="J1156" s="4">
        <v>0</v>
      </c>
      <c r="K1156" s="4" t="s">
        <v>347</v>
      </c>
      <c r="L1156" s="22" t="str">
        <f>VLOOKUP(C1156,'[31]Trips&amp;Operators'!$C$2:$E$10000,3,FALSE)</f>
        <v>KILLION</v>
      </c>
      <c r="M1156" s="23" t="s">
        <v>348</v>
      </c>
      <c r="N1156" s="22"/>
      <c r="O1156" s="53" t="str">
        <f t="shared" si="36"/>
        <v>30</v>
      </c>
      <c r="P1156" s="51">
        <f t="shared" si="37"/>
        <v>42551</v>
      </c>
    </row>
    <row r="1157" spans="1:16" x14ac:dyDescent="0.25">
      <c r="A1157" s="33">
        <v>42551.419386574074</v>
      </c>
      <c r="B1157" s="4" t="s">
        <v>358</v>
      </c>
      <c r="C1157" s="4" t="s">
        <v>1391</v>
      </c>
      <c r="D1157" s="4" t="s">
        <v>339</v>
      </c>
      <c r="E1157" s="4" t="s">
        <v>351</v>
      </c>
      <c r="F1157" s="4">
        <v>150</v>
      </c>
      <c r="G1157" s="4">
        <v>154</v>
      </c>
      <c r="H1157" s="4">
        <v>229721</v>
      </c>
      <c r="I1157" s="4" t="s">
        <v>341</v>
      </c>
      <c r="J1157" s="4">
        <v>230436</v>
      </c>
      <c r="K1157" s="4" t="s">
        <v>347</v>
      </c>
      <c r="L1157" s="22" t="str">
        <f>VLOOKUP(C1157,'[31]Trips&amp;Operators'!$C$2:$E$10000,3,FALSE)</f>
        <v>YORK</v>
      </c>
      <c r="M1157" s="4" t="s">
        <v>348</v>
      </c>
      <c r="N1157" s="4"/>
      <c r="O1157" s="53" t="str">
        <f t="shared" si="36"/>
        <v>30</v>
      </c>
      <c r="P1157" s="51">
        <f t="shared" si="37"/>
        <v>42551</v>
      </c>
    </row>
    <row r="1158" spans="1:16" x14ac:dyDescent="0.25">
      <c r="A1158" s="33">
        <v>42551.568194444444</v>
      </c>
      <c r="B1158" s="4" t="s">
        <v>380</v>
      </c>
      <c r="C1158" s="4" t="s">
        <v>691</v>
      </c>
      <c r="D1158" s="4" t="s">
        <v>339</v>
      </c>
      <c r="E1158" s="4" t="s">
        <v>351</v>
      </c>
      <c r="F1158" s="4">
        <v>450</v>
      </c>
      <c r="G1158" s="4">
        <v>461</v>
      </c>
      <c r="H1158" s="4">
        <v>10000</v>
      </c>
      <c r="I1158" s="4" t="s">
        <v>341</v>
      </c>
      <c r="J1158" s="4">
        <v>11201</v>
      </c>
      <c r="K1158" s="4" t="s">
        <v>347</v>
      </c>
      <c r="L1158" s="22" t="str">
        <f>VLOOKUP(C1158,'[31]Trips&amp;Operators'!$C$2:$E$10000,3,FALSE)</f>
        <v>MAYBERRY</v>
      </c>
      <c r="M1158" s="4" t="s">
        <v>348</v>
      </c>
      <c r="N1158" s="22"/>
      <c r="O1158" s="53" t="str">
        <f t="shared" si="36"/>
        <v>30</v>
      </c>
      <c r="P1158" s="51">
        <f t="shared" si="37"/>
        <v>42551</v>
      </c>
    </row>
    <row r="1159" spans="1:16" x14ac:dyDescent="0.25">
      <c r="A1159" s="33">
        <v>42551.641134259262</v>
      </c>
      <c r="B1159" s="4" t="s">
        <v>380</v>
      </c>
      <c r="C1159" s="4" t="s">
        <v>701</v>
      </c>
      <c r="D1159" s="4" t="s">
        <v>352</v>
      </c>
      <c r="E1159" s="4" t="s">
        <v>351</v>
      </c>
      <c r="F1159" s="4">
        <v>200</v>
      </c>
      <c r="G1159" s="4">
        <v>251</v>
      </c>
      <c r="H1159" s="4">
        <v>30358</v>
      </c>
      <c r="I1159" s="4" t="s">
        <v>341</v>
      </c>
      <c r="J1159" s="4">
        <v>27333</v>
      </c>
      <c r="K1159" s="4" t="s">
        <v>347</v>
      </c>
      <c r="L1159" s="22" t="str">
        <f>VLOOKUP(C1159,'[31]Trips&amp;Operators'!$C$2:$E$10000,3,FALSE)</f>
        <v>MAYBERRY</v>
      </c>
      <c r="M1159" s="23" t="s">
        <v>348</v>
      </c>
      <c r="N1159" s="22"/>
      <c r="O1159" s="53" t="str">
        <f t="shared" si="36"/>
        <v>30</v>
      </c>
      <c r="P1159" s="51">
        <f t="shared" si="37"/>
        <v>42551</v>
      </c>
    </row>
    <row r="1160" spans="1:16" x14ac:dyDescent="0.25">
      <c r="A1160" s="33">
        <v>42551.734942129631</v>
      </c>
      <c r="B1160" s="4" t="s">
        <v>371</v>
      </c>
      <c r="C1160" s="4" t="s">
        <v>1392</v>
      </c>
      <c r="D1160" s="4" t="s">
        <v>339</v>
      </c>
      <c r="E1160" s="4" t="s">
        <v>351</v>
      </c>
      <c r="F1160" s="4">
        <v>450</v>
      </c>
      <c r="G1160" s="4">
        <v>524</v>
      </c>
      <c r="H1160" s="4">
        <v>158239</v>
      </c>
      <c r="I1160" s="4" t="s">
        <v>341</v>
      </c>
      <c r="J1160" s="4">
        <v>156300</v>
      </c>
      <c r="K1160" s="4" t="s">
        <v>342</v>
      </c>
      <c r="L1160" s="22" t="str">
        <f>VLOOKUP(C1160,'[31]Trips&amp;Operators'!$C$2:$E$10000,3,FALSE)</f>
        <v>SPECTOR</v>
      </c>
      <c r="M1160" s="4" t="s">
        <v>348</v>
      </c>
      <c r="N1160" s="4"/>
      <c r="O1160" s="53" t="str">
        <f t="shared" si="36"/>
        <v>30</v>
      </c>
      <c r="P1160" s="51">
        <f t="shared" si="37"/>
        <v>42551</v>
      </c>
    </row>
    <row r="1161" spans="1:16" x14ac:dyDescent="0.25">
      <c r="A1161" s="33">
        <v>42551.722662037035</v>
      </c>
      <c r="B1161" s="4" t="s">
        <v>350</v>
      </c>
      <c r="C1161" s="4" t="s">
        <v>1393</v>
      </c>
      <c r="D1161" s="4" t="s">
        <v>339</v>
      </c>
      <c r="E1161" s="4" t="s">
        <v>351</v>
      </c>
      <c r="F1161" s="4">
        <v>150</v>
      </c>
      <c r="G1161" s="4">
        <v>160</v>
      </c>
      <c r="H1161" s="4">
        <v>228306</v>
      </c>
      <c r="I1161" s="4" t="s">
        <v>341</v>
      </c>
      <c r="J1161" s="4">
        <v>228668</v>
      </c>
      <c r="K1161" s="4" t="s">
        <v>347</v>
      </c>
      <c r="L1161" s="22" t="str">
        <f>VLOOKUP(C1161,'[31]Trips&amp;Operators'!$C$2:$E$10000,3,FALSE)</f>
        <v>SHOOK</v>
      </c>
      <c r="M1161" s="23" t="s">
        <v>348</v>
      </c>
      <c r="N1161" s="22"/>
      <c r="O1161" s="53" t="str">
        <f t="shared" si="36"/>
        <v>30</v>
      </c>
      <c r="P1161" s="51">
        <f t="shared" si="37"/>
        <v>42551</v>
      </c>
    </row>
    <row r="1162" spans="1:16" x14ac:dyDescent="0.25">
      <c r="A1162" s="33">
        <v>42551.896296296298</v>
      </c>
      <c r="B1162" s="4" t="s">
        <v>361</v>
      </c>
      <c r="C1162" s="4" t="s">
        <v>111</v>
      </c>
      <c r="D1162" s="4" t="s">
        <v>339</v>
      </c>
      <c r="E1162" s="4" t="s">
        <v>351</v>
      </c>
      <c r="F1162" s="4">
        <v>200</v>
      </c>
      <c r="G1162" s="4">
        <v>216</v>
      </c>
      <c r="H1162" s="4">
        <v>30600</v>
      </c>
      <c r="I1162" s="4" t="s">
        <v>341</v>
      </c>
      <c r="J1162" s="4">
        <v>30562</v>
      </c>
      <c r="K1162" s="4" t="s">
        <v>342</v>
      </c>
      <c r="L1162" s="22" t="str">
        <f>VLOOKUP(C1162,'[31]Trips&amp;Operators'!$C$2:$E$10000,3,FALSE)</f>
        <v>ADANE</v>
      </c>
      <c r="M1162" s="23" t="s">
        <v>348</v>
      </c>
      <c r="N1162" s="22"/>
      <c r="O1162" s="53" t="str">
        <f t="shared" si="36"/>
        <v>30</v>
      </c>
      <c r="P1162" s="51">
        <f t="shared" si="37"/>
        <v>42551</v>
      </c>
    </row>
    <row r="1163" spans="1:16" x14ac:dyDescent="0.25">
      <c r="A1163" s="33">
        <v>42551.937905092593</v>
      </c>
      <c r="B1163" s="4" t="s">
        <v>451</v>
      </c>
      <c r="C1163" s="4" t="s">
        <v>702</v>
      </c>
      <c r="D1163" s="4" t="s">
        <v>352</v>
      </c>
      <c r="E1163" s="4" t="s">
        <v>351</v>
      </c>
      <c r="F1163" s="4">
        <v>600</v>
      </c>
      <c r="G1163" s="4">
        <v>652</v>
      </c>
      <c r="H1163" s="4">
        <v>186465</v>
      </c>
      <c r="I1163" s="4" t="s">
        <v>341</v>
      </c>
      <c r="J1163" s="4">
        <v>183829</v>
      </c>
      <c r="K1163" s="4" t="s">
        <v>347</v>
      </c>
      <c r="L1163" s="22" t="str">
        <f>VLOOKUP(C1163,'[31]Trips&amp;Operators'!$C$2:$E$10000,3,FALSE)</f>
        <v>ADANE</v>
      </c>
      <c r="M1163" s="23" t="s">
        <v>348</v>
      </c>
      <c r="N1163" s="22"/>
      <c r="O1163" s="53" t="str">
        <f t="shared" si="36"/>
        <v>30</v>
      </c>
      <c r="P1163" s="51">
        <f t="shared" si="37"/>
        <v>42551</v>
      </c>
    </row>
    <row r="1164" spans="1:16" x14ac:dyDescent="0.25">
      <c r="A1164" s="33">
        <v>42551.968645833331</v>
      </c>
      <c r="B1164" s="4" t="s">
        <v>361</v>
      </c>
      <c r="C1164" s="4" t="s">
        <v>1388</v>
      </c>
      <c r="D1164" s="4" t="s">
        <v>339</v>
      </c>
      <c r="E1164" s="4" t="s">
        <v>351</v>
      </c>
      <c r="F1164" s="4">
        <v>450</v>
      </c>
      <c r="G1164" s="4">
        <v>495</v>
      </c>
      <c r="H1164" s="4">
        <v>111174</v>
      </c>
      <c r="I1164" s="4" t="s">
        <v>341</v>
      </c>
      <c r="J1164" s="4">
        <v>110617</v>
      </c>
      <c r="K1164" s="4" t="s">
        <v>342</v>
      </c>
      <c r="L1164" s="22" t="str">
        <f>VLOOKUP(C1164,'[31]Trips&amp;Operators'!$C$2:$E$10000,3,FALSE)</f>
        <v>ADANE</v>
      </c>
      <c r="M1164" s="23" t="s">
        <v>348</v>
      </c>
      <c r="N1164" s="22"/>
      <c r="O1164" s="53" t="str">
        <f t="shared" si="36"/>
        <v>30</v>
      </c>
      <c r="P1164" s="51">
        <f t="shared" si="37"/>
        <v>42551</v>
      </c>
    </row>
    <row r="1165" spans="1:16" x14ac:dyDescent="0.25">
      <c r="A1165" s="20">
        <v>42551.961539351854</v>
      </c>
      <c r="B1165" s="21" t="s">
        <v>361</v>
      </c>
      <c r="C1165" s="21" t="s">
        <v>1388</v>
      </c>
      <c r="D1165" s="21" t="s">
        <v>352</v>
      </c>
      <c r="E1165" s="21" t="s">
        <v>351</v>
      </c>
      <c r="F1165" s="21">
        <v>700</v>
      </c>
      <c r="G1165" s="21">
        <v>750</v>
      </c>
      <c r="H1165" s="21">
        <v>176535</v>
      </c>
      <c r="I1165" s="21" t="s">
        <v>341</v>
      </c>
      <c r="J1165" s="21">
        <v>183829</v>
      </c>
      <c r="K1165" s="22" t="s">
        <v>342</v>
      </c>
      <c r="L1165" s="22" t="str">
        <f>VLOOKUP(C1165,'[31]Trips&amp;Operators'!$C$2:$E$10000,3,FALSE)</f>
        <v>ADANE</v>
      </c>
      <c r="M1165" s="23" t="s">
        <v>348</v>
      </c>
      <c r="N1165" s="22"/>
      <c r="O1165" s="53" t="str">
        <f t="shared" si="36"/>
        <v>30</v>
      </c>
      <c r="P1165" s="51">
        <f t="shared" si="37"/>
        <v>42551</v>
      </c>
    </row>
    <row r="1166" spans="1:16" x14ac:dyDescent="0.25">
      <c r="A1166" s="33">
        <v>42552.004178240742</v>
      </c>
      <c r="B1166" s="4" t="s">
        <v>451</v>
      </c>
      <c r="C1166" s="4" t="s">
        <v>703</v>
      </c>
      <c r="D1166" s="4" t="s">
        <v>339</v>
      </c>
      <c r="E1166" s="4" t="s">
        <v>351</v>
      </c>
      <c r="F1166" s="4">
        <v>200</v>
      </c>
      <c r="G1166" s="4">
        <v>175</v>
      </c>
      <c r="H1166" s="4">
        <v>4187</v>
      </c>
      <c r="I1166" s="4" t="s">
        <v>341</v>
      </c>
      <c r="J1166" s="4">
        <v>4677</v>
      </c>
      <c r="K1166" s="4" t="s">
        <v>347</v>
      </c>
      <c r="L1166" s="22" t="str">
        <f>VLOOKUP(C1166,'[31]Trips&amp;Operators'!$C$2:$E$10000,3,FALSE)</f>
        <v>ADANE</v>
      </c>
      <c r="M1166" s="4" t="s">
        <v>348</v>
      </c>
      <c r="N1166" s="4"/>
      <c r="O1166" s="53" t="str">
        <f t="shared" si="36"/>
        <v>30</v>
      </c>
      <c r="P1166" s="51">
        <f t="shared" si="37"/>
        <v>42551</v>
      </c>
    </row>
    <row r="1167" spans="1:16" x14ac:dyDescent="0.25">
      <c r="A1167" s="33">
        <v>42551.268530092595</v>
      </c>
      <c r="B1167" s="4" t="s">
        <v>401</v>
      </c>
      <c r="C1167" s="4" t="s">
        <v>1394</v>
      </c>
      <c r="D1167" s="4" t="s">
        <v>339</v>
      </c>
      <c r="E1167" s="4" t="s">
        <v>351</v>
      </c>
      <c r="F1167" s="4">
        <v>300</v>
      </c>
      <c r="G1167" s="4">
        <v>327</v>
      </c>
      <c r="H1167" s="4">
        <v>19968</v>
      </c>
      <c r="I1167" s="4" t="s">
        <v>341</v>
      </c>
      <c r="J1167" s="4">
        <v>21314</v>
      </c>
      <c r="K1167" s="4" t="s">
        <v>347</v>
      </c>
      <c r="L1167" s="22" t="str">
        <f>VLOOKUP(C1167,'[31]Trips&amp;Operators'!$C$2:$E$10000,3,FALSE)</f>
        <v>BEAM</v>
      </c>
      <c r="M1167" s="4" t="s">
        <v>348</v>
      </c>
      <c r="N1167" s="22"/>
      <c r="O1167" s="53" t="str">
        <f t="shared" si="36"/>
        <v>30</v>
      </c>
      <c r="P1167" s="51">
        <f t="shared" si="37"/>
        <v>42551</v>
      </c>
    </row>
    <row r="1168" spans="1:16" x14ac:dyDescent="0.25">
      <c r="A1168" s="33">
        <v>42551.521863425929</v>
      </c>
      <c r="B1168" s="4" t="s">
        <v>401</v>
      </c>
      <c r="C1168" s="4" t="s">
        <v>1395</v>
      </c>
      <c r="D1168" s="4" t="s">
        <v>339</v>
      </c>
      <c r="E1168" s="4" t="s">
        <v>351</v>
      </c>
      <c r="F1168" s="4">
        <v>150</v>
      </c>
      <c r="G1168" s="4">
        <v>125</v>
      </c>
      <c r="H1168" s="4">
        <v>56860</v>
      </c>
      <c r="I1168" s="4" t="s">
        <v>341</v>
      </c>
      <c r="J1168" s="4">
        <v>57008</v>
      </c>
      <c r="K1168" s="4" t="s">
        <v>347</v>
      </c>
      <c r="L1168" s="22" t="str">
        <f>VLOOKUP(C1168,'[31]Trips&amp;Operators'!$C$2:$E$10000,3,FALSE)</f>
        <v>NELSON</v>
      </c>
      <c r="M1168" s="23" t="s">
        <v>348</v>
      </c>
      <c r="N1168" s="22"/>
      <c r="O1168" s="53" t="str">
        <f t="shared" si="36"/>
        <v>30</v>
      </c>
      <c r="P1168" s="51">
        <f t="shared" si="37"/>
        <v>42551</v>
      </c>
    </row>
    <row r="1169" spans="1:16" x14ac:dyDescent="0.25">
      <c r="A1169" s="33">
        <v>42551.701261574075</v>
      </c>
      <c r="B1169" s="4" t="s">
        <v>399</v>
      </c>
      <c r="C1169" s="4" t="s">
        <v>1396</v>
      </c>
      <c r="D1169" s="4" t="s">
        <v>339</v>
      </c>
      <c r="E1169" s="4" t="s">
        <v>351</v>
      </c>
      <c r="F1169" s="4">
        <v>300</v>
      </c>
      <c r="G1169" s="4">
        <v>317</v>
      </c>
      <c r="H1169" s="4">
        <v>23761</v>
      </c>
      <c r="I1169" s="4" t="s">
        <v>341</v>
      </c>
      <c r="J1169" s="4">
        <v>23491</v>
      </c>
      <c r="K1169" s="4" t="s">
        <v>342</v>
      </c>
      <c r="L1169" s="22" t="str">
        <f>VLOOKUP(C1169,'[31]Trips&amp;Operators'!$C$2:$E$10000,3,FALSE)</f>
        <v>REBOLETTI</v>
      </c>
      <c r="M1169" s="23" t="s">
        <v>348</v>
      </c>
      <c r="N1169" s="22"/>
      <c r="O1169" s="53" t="str">
        <f t="shared" si="36"/>
        <v>30</v>
      </c>
      <c r="P1169" s="51">
        <f t="shared" si="37"/>
        <v>42551</v>
      </c>
    </row>
    <row r="1170" spans="1:16" x14ac:dyDescent="0.25">
      <c r="A1170" s="33">
        <v>42551.255347222221</v>
      </c>
      <c r="B1170" s="4" t="s">
        <v>358</v>
      </c>
      <c r="C1170" s="4" t="s">
        <v>696</v>
      </c>
      <c r="D1170" s="4" t="s">
        <v>352</v>
      </c>
      <c r="E1170" s="4" t="s">
        <v>359</v>
      </c>
      <c r="F1170" s="4">
        <v>0</v>
      </c>
      <c r="G1170" s="4">
        <v>267</v>
      </c>
      <c r="H1170" s="4">
        <v>20647</v>
      </c>
      <c r="I1170" s="4" t="s">
        <v>360</v>
      </c>
      <c r="J1170" s="4">
        <v>20617</v>
      </c>
      <c r="K1170" s="4" t="s">
        <v>347</v>
      </c>
      <c r="L1170" s="22" t="str">
        <f>VLOOKUP(C1170,'[31]Trips&amp;Operators'!$C$2:$E$10000,3,FALSE)</f>
        <v>YORK</v>
      </c>
      <c r="M1170" s="23" t="s">
        <v>343</v>
      </c>
      <c r="N1170" s="22" t="s">
        <v>67</v>
      </c>
      <c r="O1170" s="53" t="str">
        <f t="shared" si="36"/>
        <v>30</v>
      </c>
      <c r="P1170" s="51">
        <f t="shared" si="37"/>
        <v>42551</v>
      </c>
    </row>
    <row r="1171" spans="1:16" x14ac:dyDescent="0.25">
      <c r="A1171" s="33">
        <v>42551.259375000001</v>
      </c>
      <c r="B1171" s="4" t="s">
        <v>358</v>
      </c>
      <c r="C1171" s="4" t="s">
        <v>696</v>
      </c>
      <c r="D1171" s="4" t="s">
        <v>352</v>
      </c>
      <c r="E1171" s="4" t="s">
        <v>359</v>
      </c>
      <c r="F1171" s="4">
        <v>200</v>
      </c>
      <c r="G1171" s="4">
        <v>259</v>
      </c>
      <c r="H1171" s="4">
        <v>38326</v>
      </c>
      <c r="I1171" s="4" t="s">
        <v>360</v>
      </c>
      <c r="J1171" s="4">
        <v>36645</v>
      </c>
      <c r="K1171" s="4" t="s">
        <v>347</v>
      </c>
      <c r="L1171" s="22" t="str">
        <f>VLOOKUP(C1171,'[31]Trips&amp;Operators'!$C$2:$E$10000,3,FALSE)</f>
        <v>YORK</v>
      </c>
      <c r="M1171" s="23" t="s">
        <v>348</v>
      </c>
      <c r="N1171" s="22" t="s">
        <v>487</v>
      </c>
      <c r="O1171" s="53" t="str">
        <f t="shared" si="36"/>
        <v>30</v>
      </c>
      <c r="P1171" s="51">
        <f t="shared" si="37"/>
        <v>42551</v>
      </c>
    </row>
    <row r="1172" spans="1:16" x14ac:dyDescent="0.25">
      <c r="A1172" s="33">
        <v>42551.458692129629</v>
      </c>
      <c r="B1172" s="4" t="s">
        <v>371</v>
      </c>
      <c r="C1172" s="4" t="s">
        <v>698</v>
      </c>
      <c r="D1172" s="4" t="s">
        <v>352</v>
      </c>
      <c r="E1172" s="4" t="s">
        <v>359</v>
      </c>
      <c r="F1172" s="4">
        <v>200</v>
      </c>
      <c r="G1172" s="4">
        <v>299</v>
      </c>
      <c r="H1172" s="4">
        <v>18233</v>
      </c>
      <c r="I1172" s="4" t="s">
        <v>360</v>
      </c>
      <c r="J1172" s="4">
        <v>20632</v>
      </c>
      <c r="K1172" s="4" t="s">
        <v>342</v>
      </c>
      <c r="L1172" s="22" t="str">
        <f>VLOOKUP(C1172,'[31]Trips&amp;Operators'!$C$2:$E$10000,3,FALSE)</f>
        <v>YORK</v>
      </c>
      <c r="M1172" s="23" t="s">
        <v>348</v>
      </c>
      <c r="N1172" s="22" t="s">
        <v>487</v>
      </c>
      <c r="O1172" s="53" t="str">
        <f t="shared" si="36"/>
        <v>30</v>
      </c>
      <c r="P1172" s="51">
        <f t="shared" si="37"/>
        <v>42551</v>
      </c>
    </row>
    <row r="1173" spans="1:16" x14ac:dyDescent="0.25">
      <c r="A1173" s="33">
        <v>42551.450682870367</v>
      </c>
      <c r="B1173" s="4" t="s">
        <v>371</v>
      </c>
      <c r="C1173" s="4" t="s">
        <v>698</v>
      </c>
      <c r="D1173" s="4" t="s">
        <v>339</v>
      </c>
      <c r="E1173" s="4" t="s">
        <v>359</v>
      </c>
      <c r="F1173" s="4">
        <v>0</v>
      </c>
      <c r="G1173" s="4">
        <v>356</v>
      </c>
      <c r="H1173" s="4">
        <v>65291</v>
      </c>
      <c r="I1173" s="4" t="s">
        <v>360</v>
      </c>
      <c r="J1173" s="4">
        <v>64008</v>
      </c>
      <c r="K1173" s="4" t="s">
        <v>342</v>
      </c>
      <c r="L1173" s="22" t="str">
        <f>VLOOKUP(C1173,'[31]Trips&amp;Operators'!$C$2:$E$10000,3,FALSE)</f>
        <v>YORK</v>
      </c>
      <c r="M1173" s="23" t="s">
        <v>343</v>
      </c>
      <c r="N1173" s="22" t="s">
        <v>829</v>
      </c>
      <c r="O1173" s="53" t="str">
        <f t="shared" si="36"/>
        <v>30</v>
      </c>
      <c r="P1173" s="51">
        <f t="shared" si="37"/>
        <v>42551</v>
      </c>
    </row>
    <row r="1174" spans="1:16" x14ac:dyDescent="0.25">
      <c r="A1174" s="33">
        <v>42551.548842592594</v>
      </c>
      <c r="B1174" s="4" t="s">
        <v>353</v>
      </c>
      <c r="C1174" s="4" t="s">
        <v>699</v>
      </c>
      <c r="D1174" s="4" t="s">
        <v>339</v>
      </c>
      <c r="E1174" s="4" t="s">
        <v>359</v>
      </c>
      <c r="F1174" s="4">
        <v>0</v>
      </c>
      <c r="G1174" s="4">
        <v>110</v>
      </c>
      <c r="H1174" s="4">
        <v>127974</v>
      </c>
      <c r="I1174" s="4" t="s">
        <v>360</v>
      </c>
      <c r="J1174" s="4">
        <v>127587</v>
      </c>
      <c r="K1174" s="4" t="s">
        <v>342</v>
      </c>
      <c r="L1174" s="22" t="str">
        <f>VLOOKUP(C1174,'[31]Trips&amp;Operators'!$C$2:$E$10000,3,FALSE)</f>
        <v>ROCHA</v>
      </c>
      <c r="M1174" s="23" t="s">
        <v>348</v>
      </c>
      <c r="N1174" s="22" t="s">
        <v>1370</v>
      </c>
      <c r="O1174" s="53" t="str">
        <f t="shared" si="36"/>
        <v>30</v>
      </c>
      <c r="P1174" s="51">
        <f t="shared" si="37"/>
        <v>42551</v>
      </c>
    </row>
    <row r="1175" spans="1:16" x14ac:dyDescent="0.25">
      <c r="A1175" s="33">
        <v>42551.594652777778</v>
      </c>
      <c r="B1175" s="4" t="s">
        <v>381</v>
      </c>
      <c r="C1175" s="4" t="s">
        <v>694</v>
      </c>
      <c r="D1175" s="4" t="s">
        <v>339</v>
      </c>
      <c r="E1175" s="4" t="s">
        <v>359</v>
      </c>
      <c r="F1175" s="4">
        <v>0</v>
      </c>
      <c r="G1175" s="4">
        <v>301</v>
      </c>
      <c r="H1175" s="4">
        <v>37645</v>
      </c>
      <c r="I1175" s="4" t="s">
        <v>360</v>
      </c>
      <c r="J1175" s="4">
        <v>36657</v>
      </c>
      <c r="K1175" s="4" t="s">
        <v>342</v>
      </c>
      <c r="L1175" s="22" t="str">
        <f>VLOOKUP(C1175,'[31]Trips&amp;Operators'!$C$2:$E$10000,3,FALSE)</f>
        <v>BARTLETT</v>
      </c>
      <c r="M1175" s="23" t="s">
        <v>343</v>
      </c>
      <c r="N1175" s="22" t="s">
        <v>67</v>
      </c>
      <c r="O1175" s="53" t="str">
        <f t="shared" si="36"/>
        <v>30</v>
      </c>
      <c r="P1175" s="51">
        <f t="shared" si="37"/>
        <v>42551</v>
      </c>
    </row>
    <row r="1176" spans="1:16" x14ac:dyDescent="0.25">
      <c r="A1176" s="33">
        <v>42551.654097222221</v>
      </c>
      <c r="B1176" s="4" t="s">
        <v>371</v>
      </c>
      <c r="C1176" s="4" t="s">
        <v>1397</v>
      </c>
      <c r="D1176" s="4" t="s">
        <v>339</v>
      </c>
      <c r="E1176" s="4" t="s">
        <v>359</v>
      </c>
      <c r="F1176" s="4">
        <v>0</v>
      </c>
      <c r="G1176" s="4">
        <v>152</v>
      </c>
      <c r="H1176" s="4">
        <v>231750</v>
      </c>
      <c r="I1176" s="4" t="s">
        <v>360</v>
      </c>
      <c r="J1176" s="4">
        <v>231147</v>
      </c>
      <c r="K1176" s="4" t="s">
        <v>342</v>
      </c>
      <c r="L1176" s="22" t="str">
        <f>VLOOKUP(C1176,'[31]Trips&amp;Operators'!$C$2:$E$10000,3,FALSE)</f>
        <v>SPECTOR</v>
      </c>
      <c r="M1176" s="4" t="s">
        <v>343</v>
      </c>
      <c r="N1176" s="22" t="s">
        <v>67</v>
      </c>
      <c r="O1176" s="53" t="str">
        <f t="shared" si="36"/>
        <v>30</v>
      </c>
      <c r="P1176" s="51">
        <f t="shared" si="37"/>
        <v>42551</v>
      </c>
    </row>
    <row r="1177" spans="1:16" x14ac:dyDescent="0.25">
      <c r="A1177" s="33">
        <v>42551.686006944445</v>
      </c>
      <c r="B1177" s="4" t="s">
        <v>378</v>
      </c>
      <c r="C1177" s="4" t="s">
        <v>692</v>
      </c>
      <c r="D1177" s="4" t="s">
        <v>339</v>
      </c>
      <c r="E1177" s="4" t="s">
        <v>359</v>
      </c>
      <c r="F1177" s="4">
        <v>0</v>
      </c>
      <c r="G1177" s="4">
        <v>394</v>
      </c>
      <c r="H1177" s="4">
        <v>129231</v>
      </c>
      <c r="I1177" s="4" t="s">
        <v>360</v>
      </c>
      <c r="J1177" s="4">
        <v>127587</v>
      </c>
      <c r="K1177" s="4" t="s">
        <v>342</v>
      </c>
      <c r="L1177" s="22" t="str">
        <f>VLOOKUP(C1177,'[31]Trips&amp;Operators'!$C$2:$E$10000,3,FALSE)</f>
        <v>MAYBERRY</v>
      </c>
      <c r="M1177" s="4" t="s">
        <v>348</v>
      </c>
      <c r="N1177" s="22" t="s">
        <v>1370</v>
      </c>
      <c r="O1177" s="53" t="str">
        <f t="shared" si="36"/>
        <v>30</v>
      </c>
      <c r="P1177" s="51">
        <f t="shared" si="37"/>
        <v>42551</v>
      </c>
    </row>
    <row r="1178" spans="1:16" x14ac:dyDescent="0.25">
      <c r="A1178" s="33">
        <v>42551.702777777777</v>
      </c>
      <c r="B1178" s="4" t="s">
        <v>387</v>
      </c>
      <c r="C1178" s="4" t="s">
        <v>1398</v>
      </c>
      <c r="D1178" s="4" t="s">
        <v>339</v>
      </c>
      <c r="E1178" s="4" t="s">
        <v>359</v>
      </c>
      <c r="F1178" s="4">
        <v>0</v>
      </c>
      <c r="G1178" s="4">
        <v>152</v>
      </c>
      <c r="H1178" s="4">
        <v>2179</v>
      </c>
      <c r="I1178" s="4" t="s">
        <v>360</v>
      </c>
      <c r="J1178" s="4">
        <v>2808</v>
      </c>
      <c r="K1178" s="4" t="s">
        <v>347</v>
      </c>
      <c r="L1178" s="22" t="str">
        <f>VLOOKUP(C1178,'[31]Trips&amp;Operators'!$C$2:$E$10000,3,FALSE)</f>
        <v>DE LA ROSA</v>
      </c>
      <c r="M1178" s="23" t="s">
        <v>343</v>
      </c>
      <c r="N1178" s="22" t="s">
        <v>207</v>
      </c>
      <c r="O1178" s="53" t="str">
        <f t="shared" si="36"/>
        <v>30</v>
      </c>
      <c r="P1178" s="51">
        <f t="shared" si="37"/>
        <v>42551</v>
      </c>
    </row>
    <row r="1179" spans="1:16" x14ac:dyDescent="0.25">
      <c r="A1179" s="33">
        <v>42551.612430555557</v>
      </c>
      <c r="B1179" s="4" t="s">
        <v>353</v>
      </c>
      <c r="C1179" s="4" t="s">
        <v>1399</v>
      </c>
      <c r="D1179" s="4" t="s">
        <v>339</v>
      </c>
      <c r="E1179" s="4" t="s">
        <v>365</v>
      </c>
      <c r="F1179" s="4">
        <v>0</v>
      </c>
      <c r="G1179" s="4">
        <v>145</v>
      </c>
      <c r="H1179" s="4">
        <v>231784</v>
      </c>
      <c r="I1179" s="4" t="s">
        <v>366</v>
      </c>
      <c r="J1179" s="4">
        <v>231147</v>
      </c>
      <c r="K1179" s="4" t="s">
        <v>342</v>
      </c>
      <c r="L1179" s="22" t="str">
        <f>VLOOKUP(C1179,'[31]Trips&amp;Operators'!$C$2:$E$10000,3,FALSE)</f>
        <v>ROCHA</v>
      </c>
      <c r="M1179" s="23" t="s">
        <v>343</v>
      </c>
      <c r="N1179" s="22" t="s">
        <v>67</v>
      </c>
      <c r="O1179" s="53" t="str">
        <f t="shared" si="36"/>
        <v>30</v>
      </c>
      <c r="P1179" s="51">
        <f t="shared" si="37"/>
        <v>42551</v>
      </c>
    </row>
    <row r="1180" spans="1:16" x14ac:dyDescent="0.25">
      <c r="A1180" s="33">
        <v>42551.894166666665</v>
      </c>
      <c r="B1180" s="4" t="s">
        <v>338</v>
      </c>
      <c r="C1180" s="4" t="s">
        <v>112</v>
      </c>
      <c r="D1180" s="4" t="s">
        <v>352</v>
      </c>
      <c r="E1180" s="4" t="s">
        <v>365</v>
      </c>
      <c r="F1180" s="4">
        <v>0</v>
      </c>
      <c r="G1180" s="4">
        <v>355</v>
      </c>
      <c r="H1180" s="4">
        <v>229069</v>
      </c>
      <c r="I1180" s="4" t="s">
        <v>366</v>
      </c>
      <c r="J1180" s="4">
        <v>231650</v>
      </c>
      <c r="K1180" s="4" t="s">
        <v>342</v>
      </c>
      <c r="L1180" s="22" t="str">
        <f>VLOOKUP(C1180,'[31]Trips&amp;Operators'!$C$2:$E$10000,3,FALSE)</f>
        <v>DAVIS</v>
      </c>
      <c r="M1180" s="23" t="s">
        <v>343</v>
      </c>
      <c r="N1180" s="22" t="s">
        <v>67</v>
      </c>
      <c r="O1180" s="53" t="str">
        <f t="shared" si="36"/>
        <v>30</v>
      </c>
      <c r="P1180" s="51">
        <f t="shared" si="37"/>
        <v>42551</v>
      </c>
    </row>
    <row r="1181" spans="1:16" x14ac:dyDescent="0.25">
      <c r="A1181" s="33">
        <v>42551.266828703701</v>
      </c>
      <c r="B1181" s="4" t="s">
        <v>401</v>
      </c>
      <c r="C1181" s="4" t="s">
        <v>1394</v>
      </c>
      <c r="D1181" s="4" t="s">
        <v>339</v>
      </c>
      <c r="E1181" s="4" t="s">
        <v>543</v>
      </c>
      <c r="F1181" s="4">
        <v>470</v>
      </c>
      <c r="G1181" s="4">
        <v>491</v>
      </c>
      <c r="H1181" s="4">
        <v>9060</v>
      </c>
      <c r="I1181" s="4" t="s">
        <v>476</v>
      </c>
      <c r="J1181" s="4">
        <v>10716</v>
      </c>
      <c r="K1181" s="4" t="s">
        <v>347</v>
      </c>
      <c r="L1181" s="22" t="str">
        <f>VLOOKUP(C1181,'[31]Trips&amp;Operators'!$C$2:$E$10000,3,FALSE)</f>
        <v>BEAM</v>
      </c>
      <c r="M1181" s="23" t="s">
        <v>343</v>
      </c>
      <c r="N1181" s="22" t="s">
        <v>67</v>
      </c>
      <c r="O1181" s="53" t="str">
        <f t="shared" si="36"/>
        <v>30</v>
      </c>
      <c r="P1181" s="51">
        <f t="shared" si="37"/>
        <v>42551</v>
      </c>
    </row>
    <row r="1182" spans="1:16" x14ac:dyDescent="0.25">
      <c r="A1182" s="33">
        <v>42551.265405092592</v>
      </c>
      <c r="B1182" s="4" t="s">
        <v>379</v>
      </c>
      <c r="C1182" s="4" t="s">
        <v>1400</v>
      </c>
      <c r="D1182" s="4" t="s">
        <v>339</v>
      </c>
      <c r="E1182" s="4" t="s">
        <v>367</v>
      </c>
      <c r="F1182" s="4">
        <v>0</v>
      </c>
      <c r="G1182" s="4">
        <v>100</v>
      </c>
      <c r="H1182" s="4">
        <v>233090</v>
      </c>
      <c r="I1182" s="4" t="s">
        <v>368</v>
      </c>
      <c r="J1182" s="4">
        <v>233491</v>
      </c>
      <c r="K1182" s="4" t="s">
        <v>347</v>
      </c>
      <c r="L1182" s="22" t="str">
        <f>VLOOKUP(C1182,'[31]Trips&amp;Operators'!$C$2:$E$10000,3,FALSE)</f>
        <v>STARKS</v>
      </c>
      <c r="M1182" s="4" t="s">
        <v>348</v>
      </c>
      <c r="N1182" s="4"/>
      <c r="O1182" s="53" t="str">
        <f t="shared" si="36"/>
        <v>30</v>
      </c>
      <c r="P1182" s="51">
        <f t="shared" si="37"/>
        <v>42551</v>
      </c>
    </row>
    <row r="1183" spans="1:16" x14ac:dyDescent="0.25">
      <c r="A1183" s="33">
        <v>42551.286157407405</v>
      </c>
      <c r="B1183" s="4" t="s">
        <v>350</v>
      </c>
      <c r="C1183" s="4" t="s">
        <v>1401</v>
      </c>
      <c r="D1183" s="4" t="s">
        <v>339</v>
      </c>
      <c r="E1183" s="4" t="s">
        <v>367</v>
      </c>
      <c r="F1183" s="4">
        <v>0</v>
      </c>
      <c r="G1183" s="4">
        <v>26</v>
      </c>
      <c r="H1183" s="4">
        <v>233435</v>
      </c>
      <c r="I1183" s="4" t="s">
        <v>368</v>
      </c>
      <c r="J1183" s="4">
        <v>233491</v>
      </c>
      <c r="K1183" s="4" t="s">
        <v>347</v>
      </c>
      <c r="L1183" s="22" t="str">
        <f>VLOOKUP(C1183,'[31]Trips&amp;Operators'!$C$2:$E$10000,3,FALSE)</f>
        <v>STAMBAUGH</v>
      </c>
      <c r="M1183" s="23" t="s">
        <v>348</v>
      </c>
      <c r="N1183" s="22"/>
      <c r="O1183" s="53" t="str">
        <f t="shared" si="36"/>
        <v>30</v>
      </c>
      <c r="P1183" s="51">
        <f t="shared" si="37"/>
        <v>42551</v>
      </c>
    </row>
    <row r="1184" spans="1:16" x14ac:dyDescent="0.25">
      <c r="A1184" s="33">
        <v>42551.627824074072</v>
      </c>
      <c r="B1184" s="4" t="s">
        <v>378</v>
      </c>
      <c r="C1184" s="4" t="s">
        <v>700</v>
      </c>
      <c r="D1184" s="4" t="s">
        <v>339</v>
      </c>
      <c r="E1184" s="4" t="s">
        <v>367</v>
      </c>
      <c r="F1184" s="4">
        <v>0</v>
      </c>
      <c r="G1184" s="4">
        <v>58</v>
      </c>
      <c r="H1184" s="4">
        <v>183</v>
      </c>
      <c r="I1184" s="4" t="s">
        <v>368</v>
      </c>
      <c r="J1184" s="4">
        <v>1</v>
      </c>
      <c r="K1184" s="4" t="s">
        <v>342</v>
      </c>
      <c r="L1184" s="22" t="str">
        <f>VLOOKUP(C1184,'[31]Trips&amp;Operators'!$C$2:$E$10000,3,FALSE)</f>
        <v>MAYBERRY</v>
      </c>
      <c r="M1184" s="23" t="s">
        <v>348</v>
      </c>
      <c r="N1184" s="22"/>
      <c r="O1184" s="53" t="str">
        <f t="shared" si="36"/>
        <v>30</v>
      </c>
      <c r="P1184" s="51">
        <f t="shared" si="37"/>
        <v>42551</v>
      </c>
    </row>
    <row r="1185" spans="1:16" x14ac:dyDescent="0.25">
      <c r="A1185" s="20">
        <v>42551.638124999998</v>
      </c>
      <c r="B1185" s="21" t="s">
        <v>379</v>
      </c>
      <c r="C1185" s="21" t="s">
        <v>110</v>
      </c>
      <c r="D1185" s="21" t="s">
        <v>339</v>
      </c>
      <c r="E1185" s="21" t="s">
        <v>367</v>
      </c>
      <c r="F1185" s="21">
        <v>0</v>
      </c>
      <c r="G1185" s="21">
        <v>77</v>
      </c>
      <c r="H1185" s="21">
        <v>233191</v>
      </c>
      <c r="I1185" s="21" t="s">
        <v>368</v>
      </c>
      <c r="J1185" s="21">
        <v>233491</v>
      </c>
      <c r="K1185" s="22" t="s">
        <v>347</v>
      </c>
      <c r="L1185" s="22" t="str">
        <f>VLOOKUP(C1185,'[31]Trips&amp;Operators'!$C$2:$E$10000,3,FALSE)</f>
        <v>BARTLETT</v>
      </c>
      <c r="M1185" s="23" t="s">
        <v>348</v>
      </c>
      <c r="N1185" s="22"/>
      <c r="O1185" s="53" t="str">
        <f t="shared" si="36"/>
        <v>30</v>
      </c>
      <c r="P1185" s="51">
        <f t="shared" si="37"/>
        <v>42551</v>
      </c>
    </row>
    <row r="1186" spans="1:16" x14ac:dyDescent="0.25">
      <c r="A1186" s="33">
        <v>42551.773958333331</v>
      </c>
      <c r="B1186" s="4" t="s">
        <v>378</v>
      </c>
      <c r="C1186" s="4" t="s">
        <v>1402</v>
      </c>
      <c r="D1186" s="4" t="s">
        <v>339</v>
      </c>
      <c r="E1186" s="4" t="s">
        <v>367</v>
      </c>
      <c r="F1186" s="4">
        <v>0</v>
      </c>
      <c r="G1186" s="4">
        <v>89</v>
      </c>
      <c r="H1186" s="4">
        <v>307</v>
      </c>
      <c r="I1186" s="4" t="s">
        <v>368</v>
      </c>
      <c r="J1186" s="4">
        <v>1</v>
      </c>
      <c r="K1186" s="4" t="s">
        <v>342</v>
      </c>
      <c r="L1186" s="22" t="str">
        <f>VLOOKUP(C1186,'[31]Trips&amp;Operators'!$C$2:$E$10000,3,FALSE)</f>
        <v>MAYBERRY</v>
      </c>
      <c r="M1186" s="4" t="s">
        <v>348</v>
      </c>
      <c r="N1186" s="4"/>
      <c r="O1186" s="53" t="str">
        <f t="shared" si="36"/>
        <v>30</v>
      </c>
      <c r="P1186" s="51">
        <f t="shared" si="37"/>
        <v>42551</v>
      </c>
    </row>
    <row r="1187" spans="1:16" x14ac:dyDescent="0.25">
      <c r="A1187" s="33">
        <v>42551.885185185187</v>
      </c>
      <c r="B1187" s="4" t="s">
        <v>370</v>
      </c>
      <c r="C1187" s="4" t="s">
        <v>833</v>
      </c>
      <c r="D1187" s="4" t="s">
        <v>339</v>
      </c>
      <c r="E1187" s="4" t="s">
        <v>367</v>
      </c>
      <c r="F1187" s="4">
        <v>0</v>
      </c>
      <c r="G1187" s="4">
        <v>63</v>
      </c>
      <c r="H1187" s="4">
        <v>232</v>
      </c>
      <c r="I1187" s="4" t="s">
        <v>368</v>
      </c>
      <c r="J1187" s="4">
        <v>1</v>
      </c>
      <c r="K1187" s="4" t="s">
        <v>342</v>
      </c>
      <c r="L1187" s="22" t="str">
        <f>VLOOKUP(C1187,'[31]Trips&amp;Operators'!$C$2:$E$10000,3,FALSE)</f>
        <v>MOSES</v>
      </c>
      <c r="M1187" s="4" t="s">
        <v>348</v>
      </c>
      <c r="N1187" s="4"/>
      <c r="O1187" s="53" t="str">
        <f t="shared" si="36"/>
        <v>30</v>
      </c>
      <c r="P1187" s="51">
        <f t="shared" si="37"/>
        <v>42551</v>
      </c>
    </row>
    <row r="1188" spans="1:16" x14ac:dyDescent="0.25">
      <c r="A1188" s="33">
        <v>42551.413206018522</v>
      </c>
      <c r="B1188" s="4" t="s">
        <v>399</v>
      </c>
      <c r="C1188" s="4" t="s">
        <v>1403</v>
      </c>
      <c r="D1188" s="4" t="s">
        <v>339</v>
      </c>
      <c r="E1188" s="4" t="s">
        <v>367</v>
      </c>
      <c r="F1188" s="4">
        <v>0</v>
      </c>
      <c r="G1188" s="4">
        <v>52</v>
      </c>
      <c r="H1188" s="4">
        <v>745</v>
      </c>
      <c r="I1188" s="4" t="s">
        <v>368</v>
      </c>
      <c r="J1188" s="4">
        <v>575</v>
      </c>
      <c r="K1188" s="4" t="s">
        <v>342</v>
      </c>
      <c r="L1188" s="22" t="str">
        <f>VLOOKUP(C1188,'[31]Trips&amp;Operators'!$C$2:$E$10000,3,FALSE)</f>
        <v>BEAM</v>
      </c>
      <c r="M1188" s="23" t="s">
        <v>348</v>
      </c>
      <c r="N1188" s="22"/>
      <c r="O1188" s="53" t="str">
        <f t="shared" si="36"/>
        <v>30</v>
      </c>
      <c r="P1188" s="51">
        <f t="shared" si="37"/>
        <v>42551</v>
      </c>
    </row>
    <row r="1189" spans="1:16" x14ac:dyDescent="0.25">
      <c r="A1189" s="33">
        <v>42551.565196759257</v>
      </c>
      <c r="B1189" s="4" t="s">
        <v>401</v>
      </c>
      <c r="C1189" s="4" t="s">
        <v>1404</v>
      </c>
      <c r="D1189" s="4" t="s">
        <v>339</v>
      </c>
      <c r="E1189" s="4" t="s">
        <v>367</v>
      </c>
      <c r="F1189" s="4">
        <v>0</v>
      </c>
      <c r="G1189" s="4">
        <v>118</v>
      </c>
      <c r="H1189" s="4">
        <v>58634</v>
      </c>
      <c r="I1189" s="4" t="s">
        <v>368</v>
      </c>
      <c r="J1189" s="4">
        <v>59048</v>
      </c>
      <c r="K1189" s="4" t="s">
        <v>347</v>
      </c>
      <c r="L1189" s="22" t="str">
        <f>VLOOKUP(C1189,'[31]Trips&amp;Operators'!$C$2:$E$10000,3,FALSE)</f>
        <v>NELSON</v>
      </c>
      <c r="M1189" s="23" t="s">
        <v>348</v>
      </c>
      <c r="N1189" s="22"/>
      <c r="O1189" s="53" t="str">
        <f t="shared" si="36"/>
        <v>30</v>
      </c>
      <c r="P1189" s="51">
        <f t="shared" si="37"/>
        <v>42551</v>
      </c>
    </row>
    <row r="1190" spans="1:16" x14ac:dyDescent="0.25">
      <c r="A1190" s="20">
        <v>42551.565613425926</v>
      </c>
      <c r="B1190" s="21" t="s">
        <v>401</v>
      </c>
      <c r="C1190" s="21" t="s">
        <v>1404</v>
      </c>
      <c r="D1190" s="21" t="s">
        <v>339</v>
      </c>
      <c r="E1190" s="21" t="s">
        <v>367</v>
      </c>
      <c r="F1190" s="21">
        <v>0</v>
      </c>
      <c r="G1190" s="21">
        <v>50</v>
      </c>
      <c r="H1190" s="21">
        <v>58879</v>
      </c>
      <c r="I1190" s="21" t="s">
        <v>368</v>
      </c>
      <c r="J1190" s="21">
        <v>59048</v>
      </c>
      <c r="K1190" s="22" t="s">
        <v>347</v>
      </c>
      <c r="L1190" s="22" t="str">
        <f>VLOOKUP(C1190,'[31]Trips&amp;Operators'!$C$2:$E$10000,3,FALSE)</f>
        <v>NELSON</v>
      </c>
      <c r="M1190" s="23" t="s">
        <v>348</v>
      </c>
      <c r="N1190" s="22"/>
      <c r="O1190" s="53" t="str">
        <f t="shared" si="36"/>
        <v>30</v>
      </c>
      <c r="P1190" s="51">
        <f t="shared" si="37"/>
        <v>42551</v>
      </c>
    </row>
  </sheetData>
  <autoFilter ref="A1:N1"/>
  <conditionalFormatting sqref="M1:P1">
    <cfRule type="cellIs" dxfId="44" priority="66" operator="equal">
      <formula>"Y"</formula>
    </cfRule>
  </conditionalFormatting>
  <conditionalFormatting sqref="Q3 A1161:N1190">
    <cfRule type="expression" dxfId="43" priority="137">
      <formula>$M3="Y"</formula>
    </cfRule>
  </conditionalFormatting>
  <conditionalFormatting sqref="M2:M49">
    <cfRule type="cellIs" dxfId="42" priority="65" operator="equal">
      <formula>"Y"</formula>
    </cfRule>
  </conditionalFormatting>
  <conditionalFormatting sqref="A18:M18 A19:N49 A2:O2 A3:N17 O3:O1190">
    <cfRule type="expression" dxfId="41" priority="64">
      <formula>$M2="Y"</formula>
    </cfRule>
  </conditionalFormatting>
  <conditionalFormatting sqref="M50:M86">
    <cfRule type="cellIs" dxfId="40" priority="63" operator="equal">
      <formula>"Y"</formula>
    </cfRule>
  </conditionalFormatting>
  <conditionalFormatting sqref="A50:N86">
    <cfRule type="expression" dxfId="39" priority="62">
      <formula>$M50="Y"</formula>
    </cfRule>
  </conditionalFormatting>
  <conditionalFormatting sqref="M87:M157">
    <cfRule type="cellIs" dxfId="38" priority="61" operator="equal">
      <formula>"Y"</formula>
    </cfRule>
  </conditionalFormatting>
  <conditionalFormatting sqref="A87:N157">
    <cfRule type="expression" dxfId="37" priority="60">
      <formula>$M87="Y"</formula>
    </cfRule>
  </conditionalFormatting>
  <conditionalFormatting sqref="M158:M224">
    <cfRule type="cellIs" dxfId="36" priority="59" operator="equal">
      <formula>"Y"</formula>
    </cfRule>
  </conditionalFormatting>
  <conditionalFormatting sqref="A158:N224">
    <cfRule type="expression" dxfId="35" priority="58">
      <formula>$M158="Y"</formula>
    </cfRule>
  </conditionalFormatting>
  <conditionalFormatting sqref="M225:M275">
    <cfRule type="cellIs" dxfId="34" priority="57" operator="equal">
      <formula>"Y"</formula>
    </cfRule>
  </conditionalFormatting>
  <conditionalFormatting sqref="A225:N275">
    <cfRule type="expression" dxfId="33" priority="56">
      <formula>$M225="Y"</formula>
    </cfRule>
  </conditionalFormatting>
  <conditionalFormatting sqref="M276:M330">
    <cfRule type="cellIs" dxfId="32" priority="55" operator="equal">
      <formula>"Y"</formula>
    </cfRule>
  </conditionalFormatting>
  <conditionalFormatting sqref="A276:N330">
    <cfRule type="expression" dxfId="31" priority="54">
      <formula>$M276="Y"</formula>
    </cfRule>
  </conditionalFormatting>
  <conditionalFormatting sqref="M331:M370">
    <cfRule type="cellIs" dxfId="30" priority="53" operator="equal">
      <formula>"Y"</formula>
    </cfRule>
  </conditionalFormatting>
  <conditionalFormatting sqref="M371:M433">
    <cfRule type="cellIs" dxfId="29" priority="52" operator="equal">
      <formula>"Y"</formula>
    </cfRule>
  </conditionalFormatting>
  <conditionalFormatting sqref="A371:N433">
    <cfRule type="expression" dxfId="28" priority="51">
      <formula>$M371="Y"</formula>
    </cfRule>
  </conditionalFormatting>
  <conditionalFormatting sqref="M434:M475">
    <cfRule type="cellIs" dxfId="27" priority="50" operator="equal">
      <formula>"Y"</formula>
    </cfRule>
  </conditionalFormatting>
  <conditionalFormatting sqref="A434:N475">
    <cfRule type="expression" dxfId="26" priority="49">
      <formula>$M434="Y"</formula>
    </cfRule>
  </conditionalFormatting>
  <conditionalFormatting sqref="M476:M552">
    <cfRule type="cellIs" dxfId="25" priority="48" operator="equal">
      <formula>"Y"</formula>
    </cfRule>
  </conditionalFormatting>
  <conditionalFormatting sqref="A476:N552">
    <cfRule type="expression" dxfId="24" priority="47">
      <formula>$M476="Y"</formula>
    </cfRule>
  </conditionalFormatting>
  <conditionalFormatting sqref="M553:M598">
    <cfRule type="cellIs" dxfId="23" priority="46" operator="equal">
      <formula>"Y"</formula>
    </cfRule>
  </conditionalFormatting>
  <conditionalFormatting sqref="A553:N598">
    <cfRule type="expression" dxfId="22" priority="45">
      <formula>$M553="Y"</formula>
    </cfRule>
  </conditionalFormatting>
  <conditionalFormatting sqref="M599:M637">
    <cfRule type="cellIs" dxfId="21" priority="44" operator="equal">
      <formula>"Y"</formula>
    </cfRule>
  </conditionalFormatting>
  <conditionalFormatting sqref="A599:N637">
    <cfRule type="expression" dxfId="20" priority="43">
      <formula>$M599="Y"</formula>
    </cfRule>
  </conditionalFormatting>
  <conditionalFormatting sqref="M638:M709">
    <cfRule type="cellIs" dxfId="19" priority="42" operator="equal">
      <formula>"Y"</formula>
    </cfRule>
  </conditionalFormatting>
  <conditionalFormatting sqref="A638:N709">
    <cfRule type="expression" dxfId="18" priority="41">
      <formula>$M638="Y"</formula>
    </cfRule>
  </conditionalFormatting>
  <conditionalFormatting sqref="M710:M767">
    <cfRule type="cellIs" dxfId="17" priority="40" operator="equal">
      <formula>"Y"</formula>
    </cfRule>
  </conditionalFormatting>
  <conditionalFormatting sqref="A710:N767">
    <cfRule type="expression" dxfId="16" priority="39">
      <formula>$M710="Y"</formula>
    </cfRule>
  </conditionalFormatting>
  <conditionalFormatting sqref="M768:M822">
    <cfRule type="cellIs" dxfId="15" priority="38" operator="equal">
      <formula>"Y"</formula>
    </cfRule>
  </conditionalFormatting>
  <conditionalFormatting sqref="A768:N822">
    <cfRule type="expression" dxfId="14" priority="37">
      <formula>$M768="Y"</formula>
    </cfRule>
  </conditionalFormatting>
  <conditionalFormatting sqref="M823:M867">
    <cfRule type="cellIs" dxfId="13" priority="36" operator="equal">
      <formula>"Y"</formula>
    </cfRule>
  </conditionalFormatting>
  <conditionalFormatting sqref="A823:N867">
    <cfRule type="expression" dxfId="12" priority="35">
      <formula>$M823="Y"</formula>
    </cfRule>
  </conditionalFormatting>
  <conditionalFormatting sqref="M868:M912">
    <cfRule type="cellIs" dxfId="11" priority="34" operator="equal">
      <formula>"Y"</formula>
    </cfRule>
  </conditionalFormatting>
  <conditionalFormatting sqref="A868:N912">
    <cfRule type="expression" dxfId="10" priority="33">
      <formula>$M868="Y"</formula>
    </cfRule>
  </conditionalFormatting>
  <conditionalFormatting sqref="M913:M985">
    <cfRule type="cellIs" dxfId="9" priority="32" operator="equal">
      <formula>"Y"</formula>
    </cfRule>
  </conditionalFormatting>
  <conditionalFormatting sqref="A913:N985">
    <cfRule type="expression" dxfId="8" priority="31">
      <formula>$M913="Y"</formula>
    </cfRule>
  </conditionalFormatting>
  <conditionalFormatting sqref="M986:M1027">
    <cfRule type="cellIs" dxfId="7" priority="30" operator="equal">
      <formula>"Y"</formula>
    </cfRule>
  </conditionalFormatting>
  <conditionalFormatting sqref="A986:N1027">
    <cfRule type="expression" dxfId="6" priority="29">
      <formula>$M986="Y"</formula>
    </cfRule>
  </conditionalFormatting>
  <conditionalFormatting sqref="M1028:M1090">
    <cfRule type="cellIs" dxfId="5" priority="28" operator="equal">
      <formula>"Y"</formula>
    </cfRule>
  </conditionalFormatting>
  <conditionalFormatting sqref="A1028:N1090">
    <cfRule type="expression" dxfId="4" priority="27">
      <formula>$M1028="Y"</formula>
    </cfRule>
  </conditionalFormatting>
  <conditionalFormatting sqref="M1091:M1160">
    <cfRule type="cellIs" dxfId="3" priority="26" operator="equal">
      <formula>"Y"</formula>
    </cfRule>
  </conditionalFormatting>
  <conditionalFormatting sqref="A1091:N1160">
    <cfRule type="expression" dxfId="2" priority="25">
      <formula>$M1091="Y"</formula>
    </cfRule>
  </conditionalFormatting>
  <conditionalFormatting sqref="M1161:M1190">
    <cfRule type="cellIs" dxfId="1" priority="24" operator="equal">
      <formula>"Y"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Issue Resolution</vt:lpstr>
      <vt:lpstr>Cutout Runs</vt:lpstr>
      <vt:lpstr>Runs without Initialization</vt:lpstr>
      <vt:lpstr>Enforcements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2016-06-29T14:13:33Z</dcterms:created>
  <dcterms:modified xsi:type="dcterms:W3CDTF">2016-07-21T15:24:35Z</dcterms:modified>
</cp:coreProperties>
</file>